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d.docs.live.net/6355def0f6793a80/Tài liệu/nashtech the rookies/"/>
    </mc:Choice>
  </mc:AlternateContent>
  <xr:revisionPtr revIDLastSave="3" documentId="8_{C7A15426-BE85-4FE4-B8EF-8A9171F75279}" xr6:coauthVersionLast="47" xr6:coauthVersionMax="47" xr10:uidLastSave="{6F8A022D-6AAB-448A-9EB2-A91C41835880}"/>
  <bookViews>
    <workbookView xWindow="-108" yWindow="-108" windowWidth="23256" windowHeight="12456" tabRatio="840" xr2:uid="{00000000-000D-0000-FFFF-FFFF00000000}"/>
  </bookViews>
  <sheets>
    <sheet name="Assignment 3" sheetId="19" r:id="rId1"/>
    <sheet name="Assignment 2" sheetId="18" r:id="rId2"/>
    <sheet name="Assignment 1.2 " sheetId="16" r:id="rId3"/>
    <sheet name="Record of Change" sheetId="4" state="hidden" r:id="rId4"/>
    <sheet name="Instruction" sheetId="5" state="hidden" r:id="rId5"/>
    <sheet name="Cover" sheetId="6" state="hidden" r:id="rId6"/>
    <sheet name="Common checklist" sheetId="7" state="hidden" r:id="rId7"/>
    <sheet name="Assignment 1.1" sheetId="8" r:id="rId8"/>
    <sheet name="User Story 2" sheetId="9" state="hidden" r:id="rId9"/>
    <sheet name="User Story 3" sheetId="15" state="hidden" r:id="rId10"/>
    <sheet name="Test report" sheetId="10" r:id="rId11"/>
  </sheets>
  <externalReferences>
    <externalReference r:id="rId12"/>
  </externalReferences>
  <definedNames>
    <definedName name="abc" localSheetId="9">#REF!</definedName>
    <definedName name="abc">#REF!</definedName>
    <definedName name="Check_inputed_mail_address" localSheetId="9">#REF!</definedName>
    <definedName name="Check_inputed_mail_address">#REF!</definedName>
    <definedName name="CS_IT_1.1_001" localSheetId="9">#REF!</definedName>
    <definedName name="CS_IT_1.1_001">#REF!</definedName>
    <definedName name="CS_IT_1.1_002" localSheetId="9">#REF!</definedName>
    <definedName name="CS_IT_1.1_002">#REF!</definedName>
    <definedName name="CS_IT_1.1_003" localSheetId="9">#REF!</definedName>
    <definedName name="CS_IT_1.1_003">#REF!</definedName>
    <definedName name="CS_IT_1.1_004" localSheetId="9">#REF!</definedName>
    <definedName name="CS_IT_1.1_004">#REF!</definedName>
    <definedName name="Evaluation" localSheetId="9">#REF!</definedName>
    <definedName name="Evaluation">#REF!</definedName>
    <definedName name="JaEnNickname" localSheetId="9">#REF!</definedName>
    <definedName name="JaEnNickname">#REF!</definedName>
    <definedName name="Mail_Magazine" localSheetId="9">#REF!</definedName>
    <definedName name="Mail_Magazine">#REF!</definedName>
    <definedName name="project_code" localSheetId="9">#REF!</definedName>
    <definedName name="project_code">#REF!</definedName>
    <definedName name="ProjectName" localSheetId="9">'[1]Version 1'!#REF!</definedName>
    <definedName name="ProjectName">'[1]Version 1'!#REF!</definedName>
    <definedName name="Result_CS_IT_1.1_001" localSheetId="9">#REF!</definedName>
    <definedName name="Result_CS_IT_1.1_001">#REF!</definedName>
    <definedName name="Result_CS_IT_1.1_002" localSheetId="9">#REF!</definedName>
    <definedName name="Result_CS_IT_1.1_002">#REF!</definedName>
    <definedName name="Result_CS_IT_1.1_003" localSheetId="9">#REF!</definedName>
    <definedName name="Result_CS_IT_1.1_003">#REF!</definedName>
    <definedName name="Result_CS_IT_1.1_004" localSheetId="9">#REF!</definedName>
    <definedName name="Result_CS_IT_1.1_004">#REF!</definedName>
    <definedName name="safa" localSheetId="9">#REF!</definedName>
    <definedName name="safa">#REF!</definedName>
    <definedName name="SUM">#REF!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22" i="19" l="1"/>
  <c r="A23" i="19" s="1"/>
  <c r="A24" i="19" s="1"/>
  <c r="A25" i="19" s="1"/>
  <c r="A26" i="19" s="1"/>
  <c r="A27" i="19" s="1"/>
  <c r="A28" i="19" s="1"/>
  <c r="A29" i="19" s="1"/>
  <c r="A30" i="19" s="1"/>
  <c r="A31" i="19" s="1"/>
  <c r="A32" i="19" s="1"/>
  <c r="A33" i="19" s="1"/>
  <c r="A34" i="19" s="1"/>
  <c r="A35" i="19" s="1"/>
  <c r="A36" i="19" s="1"/>
  <c r="A37" i="19" s="1"/>
  <c r="D15" i="19"/>
  <c r="C15" i="19"/>
  <c r="B15" i="19"/>
  <c r="D14" i="19"/>
  <c r="C14" i="19"/>
  <c r="B14" i="19"/>
  <c r="D13" i="19"/>
  <c r="C13" i="19"/>
  <c r="B13" i="19"/>
  <c r="D12" i="19"/>
  <c r="C12" i="19"/>
  <c r="B12" i="19"/>
  <c r="D11" i="19"/>
  <c r="C11" i="19"/>
  <c r="B11" i="19"/>
  <c r="D9" i="19"/>
  <c r="C9" i="19"/>
  <c r="B9" i="19"/>
  <c r="A24" i="18"/>
  <c r="A25" i="18" s="1"/>
  <c r="A26" i="18" s="1"/>
  <c r="A27" i="18" s="1"/>
  <c r="A28" i="18" s="1"/>
  <c r="A29" i="18" s="1"/>
  <c r="A30" i="18" s="1"/>
  <c r="A31" i="18" s="1"/>
  <c r="A32" i="18" s="1"/>
  <c r="A33" i="18" s="1"/>
  <c r="A22" i="18"/>
  <c r="B10" i="19" l="1"/>
  <c r="C10" i="19"/>
  <c r="D10" i="19"/>
  <c r="A38" i="19"/>
  <c r="A39" i="19" s="1"/>
  <c r="A40" i="19" s="1"/>
  <c r="XFD37" i="19"/>
  <c r="XFD33" i="18"/>
  <c r="A34" i="18"/>
  <c r="A35" i="18" s="1"/>
  <c r="A36"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62" i="18" s="1"/>
  <c r="A64" i="18" s="1"/>
  <c r="A65" i="18" s="1"/>
  <c r="A66" i="18" s="1"/>
  <c r="A67" i="18" s="1"/>
  <c r="A68" i="18" s="1"/>
  <c r="A69" i="18" s="1"/>
  <c r="A70" i="18" s="1"/>
  <c r="A71" i="18" s="1"/>
  <c r="A72" i="18" s="1"/>
  <c r="A73" i="18" s="1"/>
  <c r="A74" i="18" s="1"/>
  <c r="A75" i="18" s="1"/>
  <c r="A76" i="18" s="1"/>
  <c r="A77" i="18" s="1"/>
  <c r="A78" i="18" s="1"/>
  <c r="A79" i="18" s="1"/>
  <c r="A80" i="18" s="1"/>
  <c r="A81" i="18" s="1"/>
  <c r="A82" i="18" s="1"/>
  <c r="A83" i="18" s="1"/>
  <c r="A84" i="18" s="1"/>
  <c r="A86" i="18" s="1"/>
  <c r="A87" i="18" s="1"/>
  <c r="A88" i="18" s="1"/>
  <c r="A89" i="18" s="1"/>
  <c r="A90" i="18" s="1"/>
  <c r="A91" i="18" s="1"/>
  <c r="A92" i="18" s="1"/>
  <c r="A93" i="18" s="1"/>
  <c r="A94" i="18" s="1"/>
  <c r="A95" i="18" s="1"/>
  <c r="A96" i="18" s="1"/>
  <c r="A97" i="18" s="1"/>
  <c r="A98" i="18" s="1"/>
  <c r="A99" i="18" s="1"/>
  <c r="A100" i="18" s="1"/>
  <c r="A101" i="18" s="1"/>
  <c r="A102" i="18" s="1"/>
  <c r="A103" i="18" s="1"/>
  <c r="A104" i="18" s="1"/>
  <c r="A105" i="18" s="1"/>
  <c r="A106" i="18" s="1"/>
  <c r="A41" i="19" l="1"/>
  <c r="A43" i="19" s="1"/>
  <c r="A44" i="19" s="1"/>
  <c r="A45" i="19" s="1"/>
  <c r="A46" i="19" s="1"/>
  <c r="A47" i="19" s="1"/>
  <c r="A48" i="19" s="1"/>
  <c r="A49" i="19" s="1"/>
  <c r="A50" i="19" s="1"/>
  <c r="A51" i="19" s="1"/>
  <c r="A52" i="19" s="1"/>
  <c r="A54" i="19" s="1"/>
  <c r="A55" i="19" s="1"/>
  <c r="A56" i="19" s="1"/>
  <c r="A57" i="19" s="1"/>
  <c r="A58" i="19" s="1"/>
  <c r="A59" i="19" s="1"/>
  <c r="A60" i="19" s="1"/>
  <c r="A62" i="19" s="1"/>
  <c r="A63" i="19" s="1"/>
  <c r="D15" i="18"/>
  <c r="C15" i="18"/>
  <c r="B15" i="18"/>
  <c r="D14" i="18"/>
  <c r="C14" i="18"/>
  <c r="B14" i="18"/>
  <c r="D13" i="18"/>
  <c r="C13" i="18"/>
  <c r="B13" i="18"/>
  <c r="D12" i="18"/>
  <c r="C12" i="18"/>
  <c r="B12" i="18"/>
  <c r="D11" i="18"/>
  <c r="C11" i="18"/>
  <c r="B11" i="18"/>
  <c r="D9" i="18"/>
  <c r="C9" i="18"/>
  <c r="B9" i="18"/>
  <c r="A22" i="16"/>
  <c r="A23" i="16" s="1"/>
  <c r="A24" i="16" s="1"/>
  <c r="A25" i="16" s="1"/>
  <c r="A27" i="16" s="1"/>
  <c r="A28" i="16" s="1"/>
  <c r="A29" i="16" s="1"/>
  <c r="A31" i="16" s="1"/>
  <c r="A33" i="16" s="1"/>
  <c r="A34" i="16" s="1"/>
  <c r="A35" i="16" s="1"/>
  <c r="A36" i="16" s="1"/>
  <c r="A39" i="16" s="1"/>
  <c r="A40" i="16" s="1"/>
  <c r="A41" i="16" s="1"/>
  <c r="D15" i="16"/>
  <c r="C15" i="16"/>
  <c r="B15" i="16"/>
  <c r="D14" i="16"/>
  <c r="C14" i="16"/>
  <c r="B14" i="16"/>
  <c r="D13" i="16"/>
  <c r="C13" i="16"/>
  <c r="B13" i="16"/>
  <c r="D12" i="16"/>
  <c r="C12" i="16"/>
  <c r="B12" i="16"/>
  <c r="D11" i="16"/>
  <c r="C11" i="16"/>
  <c r="B11" i="16"/>
  <c r="D9" i="16"/>
  <c r="C9" i="16"/>
  <c r="B9" i="16"/>
  <c r="F30" i="10"/>
  <c r="F29" i="10"/>
  <c r="F28" i="10"/>
  <c r="F27" i="10"/>
  <c r="E30" i="10"/>
  <c r="E29" i="10"/>
  <c r="E28" i="10"/>
  <c r="E27" i="10"/>
  <c r="D30" i="10"/>
  <c r="D29" i="10"/>
  <c r="D28" i="10"/>
  <c r="D27" i="10"/>
  <c r="A64" i="19" l="1"/>
  <c r="A65" i="19" s="1"/>
  <c r="A66" i="19" s="1"/>
  <c r="A67" i="19" s="1"/>
  <c r="A68" i="19" s="1"/>
  <c r="A70" i="19" s="1"/>
  <c r="A71" i="19" s="1"/>
  <c r="A72" i="19" s="1"/>
  <c r="A73" i="19" s="1"/>
  <c r="A74" i="19" s="1"/>
  <c r="A75" i="19" s="1"/>
  <c r="A76" i="19" s="1"/>
  <c r="A78" i="19" s="1"/>
  <c r="A79" i="19" s="1"/>
  <c r="A80" i="19" s="1"/>
  <c r="A81" i="19" s="1"/>
  <c r="A82" i="19" s="1"/>
  <c r="A83" i="19" s="1"/>
  <c r="A84" i="19" s="1"/>
  <c r="A85" i="19" s="1"/>
  <c r="C10" i="18"/>
  <c r="D10" i="18"/>
  <c r="B10" i="18"/>
  <c r="D10" i="16"/>
  <c r="C10" i="16"/>
  <c r="B10" i="16"/>
  <c r="C30" i="10"/>
  <c r="C29" i="10"/>
  <c r="C28" i="10"/>
  <c r="C27" i="10"/>
  <c r="C31" i="10" l="1"/>
  <c r="F52" i="10" s="1"/>
  <c r="D11" i="15"/>
  <c r="C19" i="10" s="1"/>
  <c r="C11" i="15"/>
  <c r="B11" i="15"/>
  <c r="D11" i="9"/>
  <c r="C11" i="9"/>
  <c r="B11" i="9"/>
  <c r="C11" i="8"/>
  <c r="B11" i="8"/>
  <c r="D11" i="8"/>
  <c r="C18" i="10" s="1"/>
  <c r="A30" i="15"/>
  <c r="A31" i="15" s="1"/>
  <c r="A32" i="15" s="1"/>
  <c r="A33" i="15" s="1"/>
  <c r="A34" i="15" s="1"/>
  <c r="A36" i="15" s="1"/>
  <c r="A38" i="15" s="1"/>
  <c r="A39" i="15" s="1"/>
  <c r="A40" i="15" s="1"/>
  <c r="A41" i="15" s="1"/>
  <c r="A42" i="15" s="1"/>
  <c r="A43" i="15" s="1"/>
  <c r="A44" i="15" s="1"/>
  <c r="A45" i="15" s="1"/>
  <c r="A46" i="15" s="1"/>
  <c r="A48" i="15" s="1"/>
  <c r="A49" i="15" s="1"/>
  <c r="A50" i="15" s="1"/>
  <c r="A51" i="15" s="1"/>
  <c r="A53" i="15" s="1"/>
  <c r="A54" i="15" s="1"/>
  <c r="A55" i="15" s="1"/>
  <c r="A57" i="15" s="1"/>
  <c r="A58" i="15" s="1"/>
  <c r="A59" i="15" s="1"/>
  <c r="A60" i="15" s="1"/>
  <c r="A61" i="15" s="1"/>
  <c r="A62" i="15" s="1"/>
  <c r="A63" i="15" s="1"/>
  <c r="A64" i="15" s="1"/>
  <c r="A65" i="15" s="1"/>
  <c r="A66" i="15" s="1"/>
  <c r="A67" i="15" s="1"/>
  <c r="A69" i="15" s="1"/>
  <c r="A70" i="15" s="1"/>
  <c r="A71" i="15" s="1"/>
  <c r="A73" i="15" s="1"/>
  <c r="A74" i="15" s="1"/>
  <c r="A75" i="15" s="1"/>
  <c r="A77" i="15" s="1"/>
  <c r="A78" i="15" s="1"/>
  <c r="A80" i="15" s="1"/>
  <c r="A81" i="15" s="1"/>
  <c r="A82" i="15" s="1"/>
  <c r="A83" i="15" s="1"/>
  <c r="A84" i="15" s="1"/>
  <c r="D15" i="15"/>
  <c r="G19" i="10" s="1"/>
  <c r="C15" i="15"/>
  <c r="B15" i="15"/>
  <c r="D14" i="15"/>
  <c r="E19" i="10" s="1"/>
  <c r="C14" i="15"/>
  <c r="B14" i="15"/>
  <c r="D13" i="15"/>
  <c r="F19" i="10" s="1"/>
  <c r="C13" i="15"/>
  <c r="B13" i="15"/>
  <c r="D12" i="15"/>
  <c r="D19" i="10" s="1"/>
  <c r="C12" i="15"/>
  <c r="B12" i="15"/>
  <c r="D9" i="15"/>
  <c r="C9" i="15"/>
  <c r="B9" i="15"/>
  <c r="F31" i="10"/>
  <c r="D15" i="9"/>
  <c r="C15" i="9"/>
  <c r="B15" i="9"/>
  <c r="D15" i="8"/>
  <c r="G18" i="10" s="1"/>
  <c r="G20" i="10" s="1"/>
  <c r="C15" i="8"/>
  <c r="B15" i="8"/>
  <c r="B10" i="15" l="1"/>
  <c r="C10" i="15"/>
  <c r="C20" i="10"/>
  <c r="D10" i="15"/>
  <c r="A30" i="9"/>
  <c r="A31" i="9" s="1"/>
  <c r="A32" i="9" s="1"/>
  <c r="A33" i="9" s="1"/>
  <c r="A34" i="9" s="1"/>
  <c r="A36" i="9" s="1"/>
  <c r="A38" i="9" s="1"/>
  <c r="A39" i="9" s="1"/>
  <c r="A40" i="9" s="1"/>
  <c r="A41" i="9" s="1"/>
  <c r="A42" i="9" s="1"/>
  <c r="A43" i="9" s="1"/>
  <c r="A44" i="9" s="1"/>
  <c r="A45" i="9" s="1"/>
  <c r="A46" i="9" s="1"/>
  <c r="A48" i="9" s="1"/>
  <c r="A49" i="9" s="1"/>
  <c r="A50" i="9" s="1"/>
  <c r="A51" i="9" s="1"/>
  <c r="A53" i="9" s="1"/>
  <c r="A54" i="9" s="1"/>
  <c r="A55" i="9" s="1"/>
  <c r="A57" i="9" s="1"/>
  <c r="A58" i="9" s="1"/>
  <c r="A59" i="9" s="1"/>
  <c r="A60" i="9" s="1"/>
  <c r="A61" i="9" s="1"/>
  <c r="A62" i="9" s="1"/>
  <c r="A63" i="9" s="1"/>
  <c r="A64" i="9" s="1"/>
  <c r="A65" i="9" s="1"/>
  <c r="A66" i="9" s="1"/>
  <c r="A67" i="9" s="1"/>
  <c r="A69" i="9" s="1"/>
  <c r="A70" i="9" s="1"/>
  <c r="A71" i="9" s="1"/>
  <c r="A73" i="9" s="1"/>
  <c r="A74" i="9" s="1"/>
  <c r="A75" i="9" s="1"/>
  <c r="A77" i="9" s="1"/>
  <c r="A78" i="9" s="1"/>
  <c r="A80" i="9" s="1"/>
  <c r="A81" i="9" s="1"/>
  <c r="A82" i="9" s="1"/>
  <c r="A83" i="9" s="1"/>
  <c r="A84" i="9" s="1"/>
  <c r="D14" i="9"/>
  <c r="C14" i="9"/>
  <c r="B14" i="9"/>
  <c r="D13" i="9"/>
  <c r="C13" i="9"/>
  <c r="B13" i="9"/>
  <c r="D12" i="9"/>
  <c r="C12" i="9"/>
  <c r="B12" i="9"/>
  <c r="D9" i="9"/>
  <c r="C9" i="9"/>
  <c r="B9" i="9"/>
  <c r="D14" i="8"/>
  <c r="E18" i="10" s="1"/>
  <c r="E20" i="10" s="1"/>
  <c r="C14" i="8"/>
  <c r="B14" i="8"/>
  <c r="D13" i="8"/>
  <c r="C13" i="8"/>
  <c r="B13" i="8"/>
  <c r="D12" i="8"/>
  <c r="D18" i="10" s="1"/>
  <c r="D20" i="10" s="1"/>
  <c r="C12" i="8"/>
  <c r="B12" i="8"/>
  <c r="D9" i="8"/>
  <c r="C9" i="8"/>
  <c r="B9" i="8"/>
  <c r="B10" i="8" l="1"/>
  <c r="D10" i="8"/>
  <c r="F18" i="10"/>
  <c r="F20" i="10" s="1"/>
  <c r="D21" i="10" s="1"/>
  <c r="G52" i="10" s="1"/>
  <c r="D10" i="9"/>
  <c r="C10" i="9"/>
  <c r="B10" i="9"/>
  <c r="C10" i="8"/>
  <c r="A108" i="18" l="1"/>
  <c r="A109" i="18" s="1"/>
  <c r="A110" i="18" s="1"/>
  <c r="A111" i="18" s="1"/>
  <c r="A112" i="18" s="1"/>
  <c r="A114" i="18" s="1"/>
  <c r="A115" i="18" s="1"/>
  <c r="A116" i="18" s="1"/>
  <c r="A117" i="18" s="1"/>
  <c r="A118" i="18" s="1"/>
  <c r="A119" i="18" s="1"/>
  <c r="A120" i="18" s="1"/>
  <c r="A121" i="18" s="1"/>
  <c r="A122" i="18" s="1"/>
  <c r="A123" i="18" s="1"/>
  <c r="A124" i="18" s="1"/>
  <c r="A125" i="18" s="1"/>
  <c r="A126" i="18" s="1"/>
  <c r="A127" i="18" s="1"/>
  <c r="A128" i="18" s="1"/>
  <c r="A129" i="18" s="1"/>
  <c r="A130" i="18" s="1"/>
  <c r="A131" i="18" s="1"/>
  <c r="A132" i="18" s="1"/>
  <c r="A133" i="18" l="1"/>
  <c r="A135" i="18" s="1"/>
  <c r="A136" i="18" s="1"/>
  <c r="A137" i="18" l="1"/>
  <c r="A141" i="18" l="1"/>
  <c r="A143" i="18" s="1"/>
  <c r="A144" i="18" s="1"/>
  <c r="A145" i="18" s="1"/>
  <c r="A146" i="18" l="1"/>
  <c r="A147" i="18" s="1"/>
  <c r="A148" i="18" s="1"/>
  <c r="A149" i="18" s="1"/>
  <c r="A41" i="8"/>
  <c r="A42" i="8" s="1"/>
  <c r="A43" i="8" s="1"/>
  <c r="A44" i="8" s="1"/>
  <c r="A45" i="8" s="1"/>
  <c r="A46" i="8" s="1"/>
  <c r="A47" i="8" s="1"/>
  <c r="A23" i="8"/>
  <c r="A24" i="8" s="1"/>
  <c r="A25" i="8" s="1"/>
  <c r="A26" i="8" s="1"/>
  <c r="A27" i="8" s="1"/>
  <c r="A28" i="8" s="1"/>
  <c r="A29" i="8" s="1"/>
  <c r="A150" i="18" l="1"/>
  <c r="A151" i="18" s="1"/>
  <c r="A153" i="18" s="1"/>
  <c r="A154" i="18" s="1"/>
  <c r="A30" i="8"/>
  <c r="A31" i="8" s="1"/>
  <c r="A33" i="8" s="1"/>
  <c r="A34" i="8" s="1"/>
  <c r="A35" i="8" s="1"/>
  <c r="XFD29"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3C385D2C-5A88-4E01-97C9-BA89BC8D16E3}">
      <text>
        <r>
          <rPr>
            <b/>
            <sz val="8"/>
            <color indexed="8"/>
            <rFont val="Times New Roman"/>
            <family val="1"/>
          </rPr>
          <t xml:space="preserve">Pass
Fail
Untested
N/A
</t>
        </r>
      </text>
    </comment>
    <comment ref="G17" authorId="0" shapeId="0" xr:uid="{ABE6437D-4C3F-45E7-8E35-333F618FE18A}">
      <text>
        <r>
          <rPr>
            <b/>
            <sz val="8"/>
            <color indexed="8"/>
            <rFont val="Times New Roman"/>
            <family val="1"/>
          </rPr>
          <t xml:space="preserve">Pass
Fail
Untested
N/A
</t>
        </r>
      </text>
    </comment>
    <comment ref="H17" authorId="0" shapeId="0" xr:uid="{D3F14190-B369-4463-A04F-A66F80231907}">
      <text>
        <r>
          <rPr>
            <b/>
            <sz val="8"/>
            <color indexed="8"/>
            <rFont val="Times New Roman"/>
            <family val="1"/>
          </rPr>
          <t xml:space="preserve">Pass
Fail
Untested
N/A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25FC1B22-195A-4BF2-9C32-3CFA21A14B21}">
      <text>
        <r>
          <rPr>
            <b/>
            <sz val="8"/>
            <color indexed="8"/>
            <rFont val="Times New Roman"/>
            <family val="1"/>
          </rPr>
          <t xml:space="preserve">Pass
Fail
Untested
N/A
</t>
        </r>
      </text>
    </comment>
    <comment ref="G17" authorId="0" shapeId="0" xr:uid="{D4A1EF8B-D0E2-4A78-9FAB-B9E06934B872}">
      <text>
        <r>
          <rPr>
            <b/>
            <sz val="8"/>
            <color indexed="8"/>
            <rFont val="Times New Roman"/>
            <family val="1"/>
          </rPr>
          <t xml:space="preserve">Pass
Fail
Untested
N/A
</t>
        </r>
      </text>
    </comment>
    <comment ref="H17" authorId="0" shapeId="0" xr:uid="{3DAB747D-20E4-47FE-8092-72BFDA0BFABC}">
      <text>
        <r>
          <rPr>
            <b/>
            <sz val="8"/>
            <color indexed="8"/>
            <rFont val="Times New Roman"/>
            <family val="1"/>
          </rPr>
          <t xml:space="preserve">Pass
Fail
Untested
N/A
</t>
        </r>
      </text>
    </comment>
    <comment ref="F115" authorId="1" shapeId="0" xr:uid="{47DB0B2E-F020-4987-8FD3-C09A6E46E0BA}">
      <text>
        <r>
          <rPr>
            <b/>
            <sz val="9"/>
            <color indexed="81"/>
            <rFont val="Tahoma"/>
            <family val="2"/>
          </rPr>
          <t>Nguyen Dao Thi Binh:</t>
        </r>
        <r>
          <rPr>
            <sz val="9"/>
            <color indexed="81"/>
            <rFont val="Tahoma"/>
            <family val="2"/>
          </rPr>
          <t xml:space="preserve">
Bug ID: 13050</t>
        </r>
      </text>
    </comment>
    <comment ref="F128" authorId="1" shapeId="0" xr:uid="{F8279EFA-AB20-44D8-93E2-BC6BE367CF93}">
      <text>
        <r>
          <rPr>
            <b/>
            <sz val="9"/>
            <color indexed="81"/>
            <rFont val="Tahoma"/>
            <family val="2"/>
          </rPr>
          <t>Nguyen Dao Thi Binh:</t>
        </r>
        <r>
          <rPr>
            <sz val="9"/>
            <color indexed="81"/>
            <rFont val="Tahoma"/>
            <family val="2"/>
          </rPr>
          <t xml:space="preserve">
Bug ID: 13057</t>
        </r>
      </text>
    </comment>
    <comment ref="F129" authorId="1" shapeId="0" xr:uid="{EA821366-DE11-4A7B-BFB4-9AA837995F9D}">
      <text>
        <r>
          <rPr>
            <b/>
            <sz val="9"/>
            <color indexed="81"/>
            <rFont val="Tahoma"/>
            <family val="2"/>
          </rPr>
          <t>Nguyen Dao Thi Binh:</t>
        </r>
        <r>
          <rPr>
            <sz val="9"/>
            <color indexed="81"/>
            <rFont val="Tahoma"/>
            <family val="2"/>
          </rPr>
          <t xml:space="preserve">
Bug ID: 13057</t>
        </r>
      </text>
    </comment>
    <comment ref="F131" authorId="1" shapeId="0" xr:uid="{0BD9511C-976A-420C-93A6-515B874FE286}">
      <text>
        <r>
          <rPr>
            <b/>
            <sz val="9"/>
            <color indexed="81"/>
            <rFont val="Tahoma"/>
            <family val="2"/>
          </rPr>
          <t>Nguyen Dao Thi Binh:</t>
        </r>
        <r>
          <rPr>
            <sz val="9"/>
            <color indexed="81"/>
            <rFont val="Tahoma"/>
            <family val="2"/>
          </rPr>
          <t xml:space="preserve">
Bug ID: 13057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000-000001000000}">
      <text>
        <r>
          <rPr>
            <b/>
            <sz val="8"/>
            <color indexed="8"/>
            <rFont val="Times New Roman"/>
            <family val="1"/>
          </rPr>
          <t xml:space="preserve">Pass
Fail
Untested
N/A
</t>
        </r>
      </text>
    </comment>
    <comment ref="G17" authorId="0" shapeId="0" xr:uid="{00000000-0006-0000-0000-000002000000}">
      <text>
        <r>
          <rPr>
            <b/>
            <sz val="8"/>
            <color indexed="8"/>
            <rFont val="Times New Roman"/>
            <family val="1"/>
          </rPr>
          <t xml:space="preserve">Pass
Fail
Untested
N/A
</t>
        </r>
      </text>
    </comment>
    <comment ref="H17" authorId="0" shapeId="0" xr:uid="{00000000-0006-0000-0000-000003000000}">
      <text>
        <r>
          <rPr>
            <b/>
            <sz val="8"/>
            <color indexed="8"/>
            <rFont val="Times New Roman"/>
            <family val="1"/>
          </rPr>
          <t xml:space="preserve">Pass
Fail
Untested
N/A
</t>
        </r>
      </text>
    </comment>
    <comment ref="F28" authorId="1" shapeId="0" xr:uid="{00000000-0006-0000-0000-000004000000}">
      <text>
        <r>
          <rPr>
            <b/>
            <sz val="9"/>
            <color indexed="81"/>
            <rFont val="Tahoma"/>
            <family val="2"/>
          </rPr>
          <t>Nguyen Dao Thi Binh:</t>
        </r>
        <r>
          <rPr>
            <sz val="9"/>
            <color indexed="81"/>
            <rFont val="Tahoma"/>
            <family val="2"/>
          </rPr>
          <t xml:space="preserve">
Bug ID: 13050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Nhan Nguyen Hoang</author>
  </authors>
  <commentList>
    <comment ref="D5" authorId="0" shapeId="0" xr:uid="{00000000-0006-0000-0400-000001000000}">
      <text>
        <r>
          <rPr>
            <b/>
            <sz val="9"/>
            <color indexed="81"/>
            <rFont val="Tahoma"/>
            <family val="2"/>
          </rPr>
          <t>Nhan Nguyen Hoang:</t>
        </r>
        <r>
          <rPr>
            <sz val="9"/>
            <color indexed="81"/>
            <rFont val="Tahoma"/>
            <family val="2"/>
          </rPr>
          <t xml:space="preserve">
Yes/No/NA
NA: there is no page to check.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500-000001000000}">
      <text>
        <r>
          <rPr>
            <b/>
            <sz val="8"/>
            <color indexed="8"/>
            <rFont val="Times New Roman"/>
            <family val="1"/>
          </rPr>
          <t xml:space="preserve">Pass
Fail
Untested
N/A
</t>
        </r>
      </text>
    </comment>
    <comment ref="G17" authorId="0" shapeId="0" xr:uid="{00000000-0006-0000-0500-000002000000}">
      <text>
        <r>
          <rPr>
            <b/>
            <sz val="8"/>
            <color indexed="8"/>
            <rFont val="Times New Roman"/>
            <family val="1"/>
          </rPr>
          <t xml:space="preserve">Pass
Fail
Untested
N/A
</t>
        </r>
      </text>
    </comment>
    <comment ref="H17" authorId="0" shapeId="0" xr:uid="{00000000-0006-0000-0500-000003000000}">
      <text>
        <r>
          <rPr>
            <b/>
            <sz val="8"/>
            <color indexed="8"/>
            <rFont val="Times New Roman"/>
            <family val="1"/>
          </rPr>
          <t xml:space="preserve">Pass
Fail
Untested
N/A
</t>
        </r>
      </text>
    </comment>
    <comment ref="F34" authorId="1" shapeId="0" xr:uid="{00000000-0006-0000-0500-000004000000}">
      <text>
        <r>
          <rPr>
            <b/>
            <sz val="9"/>
            <color indexed="81"/>
            <rFont val="Tahoma"/>
            <family val="2"/>
          </rPr>
          <t>Nguyen Dao Thi Binh:</t>
        </r>
        <r>
          <rPr>
            <sz val="9"/>
            <color indexed="81"/>
            <rFont val="Tahoma"/>
            <family val="2"/>
          </rPr>
          <t xml:space="preserve">
Bug ID: 13050</t>
        </r>
      </text>
    </comment>
    <comment ref="F47" authorId="1" shapeId="0" xr:uid="{00000000-0006-0000-0500-000005000000}">
      <text>
        <r>
          <rPr>
            <b/>
            <sz val="9"/>
            <color indexed="81"/>
            <rFont val="Tahoma"/>
            <family val="2"/>
          </rPr>
          <t>Nguyen Dao Thi Binh:</t>
        </r>
        <r>
          <rPr>
            <sz val="9"/>
            <color indexed="81"/>
            <rFont val="Tahoma"/>
            <family val="2"/>
          </rPr>
          <t xml:space="preserve">
Bug ID: 13057</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600-000001000000}">
      <text>
        <r>
          <rPr>
            <b/>
            <sz val="8"/>
            <color indexed="8"/>
            <rFont val="Times New Roman"/>
            <family val="1"/>
          </rPr>
          <t xml:space="preserve">Pass
Fail
Untested
N/A
</t>
        </r>
      </text>
    </comment>
    <comment ref="G17" authorId="0" shapeId="0" xr:uid="{00000000-0006-0000-0600-000002000000}">
      <text>
        <r>
          <rPr>
            <b/>
            <sz val="8"/>
            <color indexed="8"/>
            <rFont val="Times New Roman"/>
            <family val="1"/>
          </rPr>
          <t xml:space="preserve">Pass
Fail
Untested
N/A
</t>
        </r>
      </text>
    </comment>
    <comment ref="H17" authorId="0" shapeId="0" xr:uid="{00000000-0006-0000-0600-000003000000}">
      <text>
        <r>
          <rPr>
            <b/>
            <sz val="8"/>
            <color indexed="8"/>
            <rFont val="Times New Roman"/>
            <family val="1"/>
          </rPr>
          <t xml:space="preserve">Pass
Fail
Untested
N/A
</t>
        </r>
      </text>
    </comment>
    <comment ref="F31" authorId="1" shapeId="0" xr:uid="{00000000-0006-0000-0600-000004000000}">
      <text>
        <r>
          <rPr>
            <b/>
            <sz val="9"/>
            <color indexed="81"/>
            <rFont val="Tahoma"/>
            <family val="2"/>
          </rPr>
          <t>Nguyen Dao Thi Binh:</t>
        </r>
        <r>
          <rPr>
            <sz val="9"/>
            <color indexed="81"/>
            <rFont val="Tahoma"/>
            <family val="2"/>
          </rPr>
          <t xml:space="preserve">
Bug ID: 13050</t>
        </r>
      </text>
    </comment>
    <comment ref="F42" authorId="1" shapeId="0" xr:uid="{00000000-0006-0000-0600-000005000000}">
      <text>
        <r>
          <rPr>
            <b/>
            <sz val="9"/>
            <color indexed="81"/>
            <rFont val="Tahoma"/>
            <family val="2"/>
          </rPr>
          <t>Nguyen Dao Thi Binh:</t>
        </r>
        <r>
          <rPr>
            <sz val="9"/>
            <color indexed="81"/>
            <rFont val="Tahoma"/>
            <family val="2"/>
          </rPr>
          <t xml:space="preserve">
Bug ID: 13057</t>
        </r>
      </text>
    </comment>
    <comment ref="F43" authorId="1" shapeId="0" xr:uid="{00000000-0006-0000-0600-000006000000}">
      <text>
        <r>
          <rPr>
            <b/>
            <sz val="9"/>
            <color indexed="81"/>
            <rFont val="Tahoma"/>
            <family val="2"/>
          </rPr>
          <t>Nguyen Dao Thi Binh:</t>
        </r>
        <r>
          <rPr>
            <sz val="9"/>
            <color indexed="81"/>
            <rFont val="Tahoma"/>
            <family val="2"/>
          </rPr>
          <t xml:space="preserve">
Bug ID: 13057</t>
        </r>
      </text>
    </comment>
    <comment ref="F45" authorId="1" shapeId="0" xr:uid="{00000000-0006-0000-0600-000007000000}">
      <text>
        <r>
          <rPr>
            <b/>
            <sz val="9"/>
            <color indexed="81"/>
            <rFont val="Tahoma"/>
            <family val="2"/>
          </rPr>
          <t>Nguyen Dao Thi Binh:</t>
        </r>
        <r>
          <rPr>
            <sz val="9"/>
            <color indexed="81"/>
            <rFont val="Tahoma"/>
            <family val="2"/>
          </rPr>
          <t xml:space="preserve">
Bug ID: 13057</t>
        </r>
      </text>
    </comment>
    <comment ref="F58" authorId="1" shapeId="0" xr:uid="{00000000-0006-0000-0600-000008000000}">
      <text>
        <r>
          <rPr>
            <b/>
            <sz val="9"/>
            <color indexed="81"/>
            <rFont val="Tahoma"/>
            <family val="2"/>
          </rPr>
          <t>Nguyen Dao Thi Binh:</t>
        </r>
        <r>
          <rPr>
            <sz val="9"/>
            <color indexed="81"/>
            <rFont val="Tahoma"/>
            <family val="2"/>
          </rPr>
          <t xml:space="preserve">
Bug ID: 13051</t>
        </r>
      </text>
    </comment>
    <comment ref="G58" authorId="1" shapeId="0" xr:uid="{00000000-0006-0000-0600-000009000000}">
      <text>
        <r>
          <rPr>
            <b/>
            <sz val="9"/>
            <color indexed="81"/>
            <rFont val="Tahoma"/>
            <family val="2"/>
          </rPr>
          <t>Nguyen Dao Thi Binh:</t>
        </r>
        <r>
          <rPr>
            <sz val="9"/>
            <color indexed="81"/>
            <rFont val="Tahoma"/>
            <family val="2"/>
          </rPr>
          <t xml:space="preserve">
Bug ID: 13051</t>
        </r>
      </text>
    </comment>
    <comment ref="F59" authorId="1" shapeId="0" xr:uid="{00000000-0006-0000-0600-00000A000000}">
      <text>
        <r>
          <rPr>
            <b/>
            <sz val="9"/>
            <color indexed="81"/>
            <rFont val="Tahoma"/>
            <family val="2"/>
          </rPr>
          <t>Nguyen Dao Thi Binh:</t>
        </r>
        <r>
          <rPr>
            <sz val="9"/>
            <color indexed="81"/>
            <rFont val="Tahoma"/>
            <family val="2"/>
          </rPr>
          <t xml:space="preserve">
Bug ID: 13059</t>
        </r>
      </text>
    </comment>
    <comment ref="G59" authorId="1" shapeId="0" xr:uid="{00000000-0006-0000-0600-00000B000000}">
      <text>
        <r>
          <rPr>
            <b/>
            <sz val="9"/>
            <color indexed="81"/>
            <rFont val="Tahoma"/>
            <family val="2"/>
          </rPr>
          <t>Nguyen Dao Thi Binh:</t>
        </r>
        <r>
          <rPr>
            <sz val="9"/>
            <color indexed="81"/>
            <rFont val="Tahoma"/>
            <family val="2"/>
          </rPr>
          <t xml:space="preserve">
Bug ID: 13059</t>
        </r>
      </text>
    </comment>
    <comment ref="F64" authorId="1" shapeId="0" xr:uid="{00000000-0006-0000-0600-00000C000000}">
      <text>
        <r>
          <rPr>
            <b/>
            <sz val="9"/>
            <color indexed="81"/>
            <rFont val="Tahoma"/>
            <family val="2"/>
          </rPr>
          <t>Nguyen Dao Thi Binh:</t>
        </r>
        <r>
          <rPr>
            <sz val="9"/>
            <color indexed="81"/>
            <rFont val="Tahoma"/>
            <family val="2"/>
          </rPr>
          <t xml:space="preserve">
Bug ID: 13059</t>
        </r>
      </text>
    </comment>
    <comment ref="G64" authorId="1" shapeId="0" xr:uid="{00000000-0006-0000-0600-00000D000000}">
      <text>
        <r>
          <rPr>
            <b/>
            <sz val="9"/>
            <color indexed="81"/>
            <rFont val="Tahoma"/>
            <family val="2"/>
          </rPr>
          <t>Nguyen Dao Thi Binh:</t>
        </r>
        <r>
          <rPr>
            <sz val="9"/>
            <color indexed="81"/>
            <rFont val="Tahoma"/>
            <family val="2"/>
          </rPr>
          <t xml:space="preserve">
Bug ID: 13059</t>
        </r>
      </text>
    </comment>
    <comment ref="F67" authorId="1" shapeId="0" xr:uid="{00000000-0006-0000-0600-00000E000000}">
      <text>
        <r>
          <rPr>
            <b/>
            <sz val="9"/>
            <color indexed="81"/>
            <rFont val="Tahoma"/>
            <family val="2"/>
          </rPr>
          <t>Nguyen Dao Thi Binh:</t>
        </r>
        <r>
          <rPr>
            <sz val="9"/>
            <color indexed="81"/>
            <rFont val="Tahoma"/>
            <family val="2"/>
          </rPr>
          <t xml:space="preserve">
Bug ID: 13051</t>
        </r>
      </text>
    </comment>
    <comment ref="F82" authorId="1" shapeId="0" xr:uid="{00000000-0006-0000-0600-00000F000000}">
      <text>
        <r>
          <rPr>
            <b/>
            <sz val="9"/>
            <color indexed="81"/>
            <rFont val="Tahoma"/>
            <family val="2"/>
          </rPr>
          <t>Nguyen Dao Thi Binh:</t>
        </r>
        <r>
          <rPr>
            <sz val="9"/>
            <color indexed="81"/>
            <rFont val="Tahoma"/>
            <family val="2"/>
          </rPr>
          <t xml:space="preserve">
Bug ID: 13159</t>
        </r>
      </text>
    </comment>
    <comment ref="F84" authorId="1" shapeId="0" xr:uid="{00000000-0006-0000-0600-000010000000}">
      <text>
        <r>
          <rPr>
            <b/>
            <sz val="9"/>
            <color indexed="81"/>
            <rFont val="Tahoma"/>
            <family val="2"/>
          </rPr>
          <t>Nguyen Dao Thi Binh:</t>
        </r>
        <r>
          <rPr>
            <sz val="9"/>
            <color indexed="81"/>
            <rFont val="Tahoma"/>
            <family val="2"/>
          </rPr>
          <t xml:space="preserve">
Bug ID: 13159</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700-000001000000}">
      <text>
        <r>
          <rPr>
            <b/>
            <sz val="8"/>
            <color indexed="8"/>
            <rFont val="Times New Roman"/>
            <family val="1"/>
          </rPr>
          <t xml:space="preserve">Pass
Fail
Untested
N/A
</t>
        </r>
      </text>
    </comment>
    <comment ref="G17" authorId="0" shapeId="0" xr:uid="{00000000-0006-0000-0700-000002000000}">
      <text>
        <r>
          <rPr>
            <b/>
            <sz val="8"/>
            <color indexed="8"/>
            <rFont val="Times New Roman"/>
            <family val="1"/>
          </rPr>
          <t xml:space="preserve">Pass
Fail
Untested
N/A
</t>
        </r>
      </text>
    </comment>
    <comment ref="H17" authorId="0" shapeId="0" xr:uid="{00000000-0006-0000-0700-000003000000}">
      <text>
        <r>
          <rPr>
            <b/>
            <sz val="8"/>
            <color indexed="8"/>
            <rFont val="Times New Roman"/>
            <family val="1"/>
          </rPr>
          <t xml:space="preserve">Pass
Fail
Untested
N/A
</t>
        </r>
      </text>
    </comment>
    <comment ref="F31" authorId="1" shapeId="0" xr:uid="{00000000-0006-0000-0700-000004000000}">
      <text>
        <r>
          <rPr>
            <b/>
            <sz val="9"/>
            <color indexed="81"/>
            <rFont val="Tahoma"/>
            <family val="2"/>
          </rPr>
          <t>Nguyen Dao Thi Binh:</t>
        </r>
        <r>
          <rPr>
            <sz val="9"/>
            <color indexed="81"/>
            <rFont val="Tahoma"/>
            <family val="2"/>
          </rPr>
          <t xml:space="preserve">
Bug ID: 13050</t>
        </r>
      </text>
    </comment>
    <comment ref="F42" authorId="1" shapeId="0" xr:uid="{00000000-0006-0000-0700-000005000000}">
      <text>
        <r>
          <rPr>
            <b/>
            <sz val="9"/>
            <color indexed="81"/>
            <rFont val="Tahoma"/>
            <family val="2"/>
          </rPr>
          <t>Nguyen Dao Thi Binh:</t>
        </r>
        <r>
          <rPr>
            <sz val="9"/>
            <color indexed="81"/>
            <rFont val="Tahoma"/>
            <family val="2"/>
          </rPr>
          <t xml:space="preserve">
Bug ID: 13057</t>
        </r>
      </text>
    </comment>
    <comment ref="F43" authorId="1" shapeId="0" xr:uid="{00000000-0006-0000-0700-000006000000}">
      <text>
        <r>
          <rPr>
            <b/>
            <sz val="9"/>
            <color indexed="81"/>
            <rFont val="Tahoma"/>
            <family val="2"/>
          </rPr>
          <t>Nguyen Dao Thi Binh:</t>
        </r>
        <r>
          <rPr>
            <sz val="9"/>
            <color indexed="81"/>
            <rFont val="Tahoma"/>
            <family val="2"/>
          </rPr>
          <t xml:space="preserve">
Bug ID: 13057</t>
        </r>
      </text>
    </comment>
    <comment ref="F45" authorId="1" shapeId="0" xr:uid="{00000000-0006-0000-0700-000007000000}">
      <text>
        <r>
          <rPr>
            <b/>
            <sz val="9"/>
            <color indexed="81"/>
            <rFont val="Tahoma"/>
            <family val="2"/>
          </rPr>
          <t>Nguyen Dao Thi Binh:</t>
        </r>
        <r>
          <rPr>
            <sz val="9"/>
            <color indexed="81"/>
            <rFont val="Tahoma"/>
            <family val="2"/>
          </rPr>
          <t xml:space="preserve">
Bug ID: 13057</t>
        </r>
      </text>
    </comment>
    <comment ref="F58" authorId="1" shapeId="0" xr:uid="{00000000-0006-0000-0700-000008000000}">
      <text>
        <r>
          <rPr>
            <b/>
            <sz val="9"/>
            <color indexed="81"/>
            <rFont val="Tahoma"/>
            <family val="2"/>
          </rPr>
          <t>Nguyen Dao Thi Binh:</t>
        </r>
        <r>
          <rPr>
            <sz val="9"/>
            <color indexed="81"/>
            <rFont val="Tahoma"/>
            <family val="2"/>
          </rPr>
          <t xml:space="preserve">
Bug ID: 13051</t>
        </r>
      </text>
    </comment>
    <comment ref="G58" authorId="1" shapeId="0" xr:uid="{00000000-0006-0000-0700-000009000000}">
      <text>
        <r>
          <rPr>
            <b/>
            <sz val="9"/>
            <color indexed="81"/>
            <rFont val="Tahoma"/>
            <family val="2"/>
          </rPr>
          <t>Nguyen Dao Thi Binh:</t>
        </r>
        <r>
          <rPr>
            <sz val="9"/>
            <color indexed="81"/>
            <rFont val="Tahoma"/>
            <family val="2"/>
          </rPr>
          <t xml:space="preserve">
Bug ID: 13051</t>
        </r>
      </text>
    </comment>
    <comment ref="F59" authorId="1" shapeId="0" xr:uid="{00000000-0006-0000-0700-00000A000000}">
      <text>
        <r>
          <rPr>
            <b/>
            <sz val="9"/>
            <color indexed="81"/>
            <rFont val="Tahoma"/>
            <family val="2"/>
          </rPr>
          <t>Nguyen Dao Thi Binh:</t>
        </r>
        <r>
          <rPr>
            <sz val="9"/>
            <color indexed="81"/>
            <rFont val="Tahoma"/>
            <family val="2"/>
          </rPr>
          <t xml:space="preserve">
Bug ID: 13059</t>
        </r>
      </text>
    </comment>
    <comment ref="G59" authorId="1" shapeId="0" xr:uid="{00000000-0006-0000-0700-00000B000000}">
      <text>
        <r>
          <rPr>
            <b/>
            <sz val="9"/>
            <color indexed="81"/>
            <rFont val="Tahoma"/>
            <family val="2"/>
          </rPr>
          <t>Nguyen Dao Thi Binh:</t>
        </r>
        <r>
          <rPr>
            <sz val="9"/>
            <color indexed="81"/>
            <rFont val="Tahoma"/>
            <family val="2"/>
          </rPr>
          <t xml:space="preserve">
Bug ID: 13059</t>
        </r>
      </text>
    </comment>
    <comment ref="F64" authorId="1" shapeId="0" xr:uid="{00000000-0006-0000-0700-00000C000000}">
      <text>
        <r>
          <rPr>
            <b/>
            <sz val="9"/>
            <color indexed="81"/>
            <rFont val="Tahoma"/>
            <family val="2"/>
          </rPr>
          <t>Nguyen Dao Thi Binh:</t>
        </r>
        <r>
          <rPr>
            <sz val="9"/>
            <color indexed="81"/>
            <rFont val="Tahoma"/>
            <family val="2"/>
          </rPr>
          <t xml:space="preserve">
Bug ID: 13059</t>
        </r>
      </text>
    </comment>
    <comment ref="G64" authorId="1" shapeId="0" xr:uid="{00000000-0006-0000-0700-00000D000000}">
      <text>
        <r>
          <rPr>
            <b/>
            <sz val="9"/>
            <color indexed="81"/>
            <rFont val="Tahoma"/>
            <family val="2"/>
          </rPr>
          <t>Nguyen Dao Thi Binh:</t>
        </r>
        <r>
          <rPr>
            <sz val="9"/>
            <color indexed="81"/>
            <rFont val="Tahoma"/>
            <family val="2"/>
          </rPr>
          <t xml:space="preserve">
Bug ID: 13059</t>
        </r>
      </text>
    </comment>
    <comment ref="F67" authorId="1" shapeId="0" xr:uid="{00000000-0006-0000-0700-00000E000000}">
      <text>
        <r>
          <rPr>
            <b/>
            <sz val="9"/>
            <color indexed="81"/>
            <rFont val="Tahoma"/>
            <family val="2"/>
          </rPr>
          <t>Nguyen Dao Thi Binh:</t>
        </r>
        <r>
          <rPr>
            <sz val="9"/>
            <color indexed="81"/>
            <rFont val="Tahoma"/>
            <family val="2"/>
          </rPr>
          <t xml:space="preserve">
Bug ID: 13051</t>
        </r>
      </text>
    </comment>
    <comment ref="F82" authorId="1" shapeId="0" xr:uid="{00000000-0006-0000-0700-00000F000000}">
      <text>
        <r>
          <rPr>
            <b/>
            <sz val="9"/>
            <color indexed="81"/>
            <rFont val="Tahoma"/>
            <family val="2"/>
          </rPr>
          <t>Nguyen Dao Thi Binh:</t>
        </r>
        <r>
          <rPr>
            <sz val="9"/>
            <color indexed="81"/>
            <rFont val="Tahoma"/>
            <family val="2"/>
          </rPr>
          <t xml:space="preserve">
Bug ID: 13159</t>
        </r>
      </text>
    </comment>
    <comment ref="F84" authorId="1" shapeId="0" xr:uid="{00000000-0006-0000-0700-000010000000}">
      <text>
        <r>
          <rPr>
            <b/>
            <sz val="9"/>
            <color indexed="81"/>
            <rFont val="Tahoma"/>
            <family val="2"/>
          </rPr>
          <t>Nguyen Dao Thi Binh:</t>
        </r>
        <r>
          <rPr>
            <sz val="9"/>
            <color indexed="81"/>
            <rFont val="Tahoma"/>
            <family val="2"/>
          </rPr>
          <t xml:space="preserve">
Bug ID: 13159</t>
        </r>
      </text>
    </comment>
  </commentList>
</comments>
</file>

<file path=xl/sharedStrings.xml><?xml version="1.0" encoding="utf-8"?>
<sst xmlns="http://schemas.openxmlformats.org/spreadsheetml/2006/main" count="1578" uniqueCount="742">
  <si>
    <r>
      <t xml:space="preserve">Security Classification: </t>
    </r>
    <r>
      <rPr>
        <b/>
        <sz val="11"/>
        <rFont val="Cambria"/>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</si>
  <si>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</si>
  <si>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</si>
  <si>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</si>
  <si>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</si>
  <si>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</si>
  <si>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</si>
  <si>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</si>
  <si>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</si>
  <si>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</si>
  <si>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</si>
  <si>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</si>
  <si>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</si>
  <si>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</si>
  <si>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</si>
  <si>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</si>
  <si>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</si>
  <si>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</si>
  <si>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</si>
  <si>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</si>
  <si>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</si>
  <si>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</si>
  <si>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</si>
  <si>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</si>
  <si>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</si>
  <si>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</si>
  <si>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</si>
  <si>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</si>
  <si>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</si>
  <si>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</si>
  <si>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</si>
  <si>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</si>
  <si>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</si>
  <si>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</si>
  <si>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</si>
  <si>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</si>
  <si>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</si>
  <si>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</si>
  <si>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</si>
  <si>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</si>
  <si>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</si>
  <si>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</si>
  <si>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</si>
  <si>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</si>
  <si>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</si>
  <si>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</si>
  <si>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</si>
  <si>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</si>
  <si>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</si>
  <si>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</si>
  <si>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</si>
  <si>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</si>
  <si>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</si>
  <si>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</si>
  <si>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</si>
  <si>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</si>
  <si>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</si>
  <si>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</si>
  <si>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</si>
  <si>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</si>
  <si>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</si>
  <si>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</si>
  <si>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</si>
  <si>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</si>
  <si>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</si>
  <si>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</si>
  <si>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</si>
  <si>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User Story 2</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</si>
  <si>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</si>
  <si>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</si>
  <si>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</si>
  <si>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</si>
  <si>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</si>
  <si>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</si>
  <si>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</si>
  <si>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</si>
  <si>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</si>
  <si>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</si>
  <si>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</si>
  <si>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</si>
  <si>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</si>
  <si>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</si>
  <si>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</si>
  <si>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</si>
  <si>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</si>
  <si>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</si>
  <si>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</si>
  <si>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</si>
  <si>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</si>
  <si>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</si>
  <si>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</si>
  <si>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</si>
  <si>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</si>
  <si>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</si>
  <si>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</si>
  <si>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</si>
  <si>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</si>
  <si>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</si>
  <si>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</si>
  <si>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</si>
  <si>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</si>
  <si>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</si>
  <si>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</si>
  <si>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</si>
  <si>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</si>
  <si>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</si>
  <si>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</si>
  <si>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</si>
  <si>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</si>
  <si>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</si>
  <si>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</si>
  <si>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</si>
  <si>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</si>
  <si>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</si>
  <si>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</si>
  <si>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</si>
  <si>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</si>
  <si>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</si>
  <si>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</si>
  <si>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</si>
  <si>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</si>
  <si>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</si>
  <si>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</si>
  <si>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</si>
  <si>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</si>
  <si>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</si>
  <si>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</si>
  <si>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</si>
  <si>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</si>
  <si>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</si>
  <si>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</si>
  <si>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</si>
  <si>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</si>
  <si>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</si>
  <si>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</si>
  <si>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</si>
  <si>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</si>
  <si>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</si>
  <si>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</si>
  <si>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</si>
  <si>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</si>
  <si>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</si>
  <si>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</si>
  <si>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</si>
  <si>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</si>
  <si>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</si>
  <si>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US1-1</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</si>
  <si>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</si>
  <si>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</si>
  <si>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</si>
  <si>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</si>
  <si>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</si>
  <si>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</si>
  <si>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</si>
  <si>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</si>
  <si>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</si>
  <si>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</si>
  <si>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</si>
  <si>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</si>
  <si>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</si>
  <si>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</si>
  <si>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</si>
  <si>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</si>
  <si>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</si>
  <si>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</si>
  <si>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</si>
  <si>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</si>
  <si>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</si>
  <si>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</si>
  <si>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</si>
  <si>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</si>
  <si>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</si>
  <si>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</si>
  <si>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</si>
  <si>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</si>
  <si>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</si>
  <si>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</si>
  <si>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</si>
  <si>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</si>
  <si>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</si>
  <si>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</si>
  <si>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</si>
  <si>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</si>
  <si>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</si>
  <si>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</si>
  <si>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</si>
  <si>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</si>
  <si>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</si>
  <si>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</si>
  <si>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</si>
  <si>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</si>
  <si>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</si>
  <si>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</si>
  <si>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</si>
  <si>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</si>
  <si>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</si>
  <si>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</si>
  <si>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</si>
  <si>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</si>
  <si>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</si>
  <si>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</si>
  <si>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</si>
  <si>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</si>
  <si>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</si>
  <si>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</si>
  <si>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</si>
  <si>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</si>
  <si>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</si>
  <si>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</si>
  <si>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</si>
  <si>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</si>
  <si>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</si>
  <si>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</si>
  <si>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</si>
  <si>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</si>
  <si>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</si>
  <si>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</si>
  <si>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</si>
  <si>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</si>
  <si>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</si>
  <si>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</si>
  <si>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</si>
  <si>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</si>
  <si>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</si>
  <si>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</si>
  <si>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</si>
  <si>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</si>
  <si>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</si>
  <si>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</si>
  <si>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</si>
  <si>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</si>
  <si>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</si>
  <si>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</si>
  <si>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</si>
  <si>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</si>
  <si>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</si>
  <si>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</si>
  <si>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</si>
  <si>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</si>
  <si>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</si>
  <si>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</si>
  <si>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</si>
  <si>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</si>
  <si>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</si>
  <si>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</si>
  <si>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</si>
  <si>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</si>
  <si>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</si>
  <si>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</si>
  <si>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</si>
  <si>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</si>
  <si>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</si>
  <si>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</si>
  <si>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</si>
  <si>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</si>
  <si>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</si>
  <si>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</si>
  <si>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</si>
  <si>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</si>
  <si>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</si>
  <si>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</si>
  <si>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</si>
  <si>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</si>
  <si>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</si>
  <si>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</si>
  <si>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</si>
  <si>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</si>
  <si>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</si>
  <si>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</si>
  <si>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</si>
  <si>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</si>
  <si>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</si>
  <si>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</si>
  <si>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</si>
  <si>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</si>
  <si>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</si>
  <si>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</si>
  <si>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</si>
  <si>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</si>
  <si>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</si>
  <si>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</si>
  <si>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</si>
  <si>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</si>
  <si>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</si>
  <si>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</si>
  <si>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</si>
  <si>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</si>
  <si>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</si>
  <si>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</si>
  <si>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</si>
  <si>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</si>
  <si>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</si>
  <si>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</si>
  <si>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</si>
  <si>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</si>
  <si>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</si>
  <si>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</si>
  <si>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</si>
  <si>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</si>
  <si>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</si>
  <si>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</si>
  <si>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</si>
  <si>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</si>
  <si>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</si>
  <si>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</si>
  <si>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</si>
  <si>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</si>
  <si>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</si>
  <si>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</si>
  <si>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</si>
  <si>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</si>
  <si>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</si>
  <si>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</si>
  <si>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</si>
  <si>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</si>
  <si>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</si>
  <si>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</si>
  <si>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</si>
  <si>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</si>
  <si>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</si>
  <si>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</si>
  <si>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</si>
  <si>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</si>
  <si>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</si>
  <si>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</si>
  <si>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</si>
  <si>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</si>
  <si>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</si>
  <si>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</si>
  <si>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</si>
  <si>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 xml:space="preserve">Load Target Database </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</si>
  <si>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</si>
  <si>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</si>
  <si>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</si>
  <si>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</si>
  <si>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</si>
  <si>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</si>
  <si>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</si>
  <si>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</si>
  <si>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</si>
  <si>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</si>
  <si>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</si>
  <si>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</si>
  <si>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</si>
  <si>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</si>
  <si>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</si>
  <si>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</si>
  <si>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</si>
  <si>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</si>
  <si>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</si>
  <si>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</si>
  <si>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</si>
  <si>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</si>
  <si>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</si>
  <si>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</si>
  <si>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</si>
  <si>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</si>
  <si>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</si>
  <si>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</si>
  <si>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</si>
  <si>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</si>
  <si>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</si>
  <si>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</si>
  <si>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</si>
  <si>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</si>
  <si>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</si>
  <si>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</si>
  <si>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</si>
  <si>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</si>
  <si>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</si>
  <si>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</si>
  <si>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</si>
  <si>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</si>
  <si>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</si>
  <si>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</si>
  <si>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</si>
  <si>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</si>
  <si>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</si>
  <si>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</si>
  <si>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</si>
  <si>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</si>
  <si>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</si>
  <si>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</si>
  <si>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</si>
  <si>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</si>
  <si>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</si>
  <si>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</si>
  <si>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</si>
  <si>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</si>
  <si>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</si>
  <si>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</si>
  <si>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</si>
  <si>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</si>
  <si>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</si>
  <si>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</si>
  <si>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</si>
  <si>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</si>
  <si>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</si>
  <si>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</si>
  <si>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</si>
  <si>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</si>
  <si>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</si>
  <si>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</si>
  <si>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</si>
  <si>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</si>
  <si>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</si>
  <si>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</si>
  <si>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</si>
  <si>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</si>
  <si>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</si>
  <si>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</si>
  <si>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</si>
  <si>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</si>
  <si>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</si>
  <si>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</si>
  <si>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</si>
  <si>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</si>
  <si>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</si>
  <si>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Original price</t>
  </si>
  <si>
    <t>Discounted price</t>
  </si>
  <si>
    <t xml:space="preserve">Verify that when the discounted price is less than 999, there is no comma to be used </t>
  </si>
  <si>
    <t xml:space="preserve">Verify that when the discounted price is 999; there is no comma to be used </t>
  </si>
  <si>
    <t xml:space="preserve">Verify that when the discounted price has a decimal more than 0.5, it will be rounded up to the nearest integer value </t>
  </si>
  <si>
    <t xml:space="preserve">Verify that when the discounted price has a decimal is 0.5, it will be rounded up to the nearest integer value </t>
  </si>
  <si>
    <t>Photo list</t>
  </si>
  <si>
    <t xml:space="preserve">Next button </t>
  </si>
  <si>
    <t xml:space="preserve">Verify that the next button is disabled when it displayed only one photo on the photo list </t>
  </si>
  <si>
    <t xml:space="preserve">Verify that the next button is hidden when no photo is displayed </t>
  </si>
  <si>
    <t>Previous button</t>
  </si>
  <si>
    <t xml:space="preserve">Verify that the previous button is hidden when no photo is displayed </t>
  </si>
  <si>
    <t xml:space="preserve">Big photo frame </t>
  </si>
  <si>
    <t xml:space="preserve">Verify that the main photo is displayed in big photo frame when it has photo on the photo list </t>
  </si>
  <si>
    <t xml:space="preserve">Verify that when the discounted price has a decimal is an integer, it will be remain and not be rounded </t>
  </si>
  <si>
    <t xml:space="preserve">Verify that when the original price is 1,000; there is one comma to be used </t>
  </si>
  <si>
    <t>Verify that when the original price is from 1,000 to 999,999; there is one comma to be used</t>
  </si>
  <si>
    <t xml:space="preserve">Verify that when the original price is 999,999; there is one comma to be used </t>
  </si>
  <si>
    <t xml:space="preserve">Verify that when the original price is 1,000,000; there are two commas to be used </t>
  </si>
  <si>
    <t xml:space="preserve">Verify that when the original price is from 1,000,000 to 999,999,999; there are two commas to be used  </t>
  </si>
  <si>
    <t>Verify that when the original price is 999; there is no comma to be used</t>
  </si>
  <si>
    <t>Verify that when the original price is less than 999, there is no comma to be used</t>
  </si>
  <si>
    <t xml:space="preserve">Verify that when the original price is 999,999,999; there are two commas to be used </t>
  </si>
  <si>
    <t xml:space="preserve">Verify that when the original price is 1,000,000,000; there are three commas to be used </t>
  </si>
  <si>
    <t>Verify that when the original price is more than 1,000,000,000; there are three commas to be used</t>
  </si>
  <si>
    <t xml:space="preserve">Verify that when the discounted price is 1,000; there is one comma to be used </t>
  </si>
  <si>
    <t xml:space="preserve">Verify that when the discounted price is from 1,000 to 999,999; there is one comma to be used </t>
  </si>
  <si>
    <t xml:space="preserve">Verify that when the discounted price is 999,999; there is one comma to be used </t>
  </si>
  <si>
    <t>Verify that when the discounted price is 1,000,000; there are two commas to be used</t>
  </si>
  <si>
    <t xml:space="preserve">Verify that when the discounted price is from 1,000,000 to 999,999,999; there are two commas to be used  </t>
  </si>
  <si>
    <t xml:space="preserve">Verify that when the discounted price is 999,999,999; there are two commas to be used </t>
  </si>
  <si>
    <t>Verify that when the discounted price is 1,000,000,000; there are three commas to be used</t>
  </si>
  <si>
    <t xml:space="preserve">Verify that when the discounted price is more than 1,000,000,000; there are three commas to be used </t>
  </si>
  <si>
    <t>Verify that when clicking on the next button, the image carousel will move to the previous fives photo</t>
  </si>
  <si>
    <t xml:space="preserve">There is no comma to be used at the original price of the product </t>
  </si>
  <si>
    <t>There is one comma to be used at the original price of the product</t>
  </si>
  <si>
    <t xml:space="preserve">There is one comma to be used at the original price of the product </t>
  </si>
  <si>
    <t xml:space="preserve">There are two commas to be used at the original price of the product </t>
  </si>
  <si>
    <t xml:space="preserve">There are three commas to be used at the original price of the product </t>
  </si>
  <si>
    <t>Verify that the currency of the original price is displayed at 'đ'</t>
  </si>
  <si>
    <t xml:space="preserve">1. Click on any product on the product list 
2. Observe the price </t>
  </si>
  <si>
    <t xml:space="preserve">  </t>
  </si>
  <si>
    <t xml:space="preserve">There is no comma to be used at the discounted price of the product </t>
  </si>
  <si>
    <t>There is no comma to be used at the discounted price of the product</t>
  </si>
  <si>
    <t>There is one comma to be used at the discounted price of the product</t>
  </si>
  <si>
    <t xml:space="preserve">There is one comma to be used at the discounted price of the product </t>
  </si>
  <si>
    <t xml:space="preserve">There are two commas to be used at the discounted price of the product </t>
  </si>
  <si>
    <t xml:space="preserve">There are three commas to be used at the discounted price of the product </t>
  </si>
  <si>
    <t xml:space="preserve">The discounted price should be rounded down to the nearest integer value </t>
  </si>
  <si>
    <t xml:space="preserve">The discounted price should be rounded up to the nearest integer value </t>
  </si>
  <si>
    <t xml:space="preserve">The discounted price will be remain </t>
  </si>
  <si>
    <t>Verify that the currency of the discounted price is displayed at 'đ'</t>
  </si>
  <si>
    <t xml:space="preserve">1. Select any product from the product list 
2. Observe the price </t>
  </si>
  <si>
    <t xml:space="preserve">1. The currency should be displayed as 'đ'
2. The currency should be displayed at the top of the price  </t>
  </si>
  <si>
    <t>Check UI</t>
  </si>
  <si>
    <t xml:space="preserve">Pre-condition: Have a product without a photo on the photo list 
1. Click on the product of the pre-condition
2. Observe the photo list of the product  </t>
  </si>
  <si>
    <t xml:space="preserve">The photo list of product will display blank </t>
  </si>
  <si>
    <t xml:space="preserve">Pre-condition: Have a product that has five photos on the photo list 
1. Click on the product of the pre-condition
2. Observe the photo list of the product  </t>
  </si>
  <si>
    <t xml:space="preserve">Pre-condition: Have a product that has one photo on the photo list 
1. Click on the product of the pre-condition
2. Observe the photo list of the product  </t>
  </si>
  <si>
    <t xml:space="preserve">Pre-condition: Have a product that has from one to five photos on the photo list 
1. Click on the product of the pre-condition
2. Observe the photo list of the product </t>
  </si>
  <si>
    <t>1. The photo list will display five photos on the photo list
2. All five photos will display on the same line and between the next button and the previous button</t>
  </si>
  <si>
    <t xml:space="preserve">The photo list will display one photo on the photo list </t>
  </si>
  <si>
    <t>1. The photo list will display from one to five photos 
2. All photos will display on the same line and between the previous button and the next button</t>
  </si>
  <si>
    <t xml:space="preserve">The next button should be disabled  </t>
  </si>
  <si>
    <t xml:space="preserve">The next button should be enable </t>
  </si>
  <si>
    <t>Pre-condition: The product has only one photo on the photo list 
1. Click on the product 
2. Observe the next button</t>
  </si>
  <si>
    <t>Pre-condition: The product has no photo on the photo list 
1. Click on the product
2. Observe the next button</t>
  </si>
  <si>
    <t>The next button should be hidden and disabled</t>
  </si>
  <si>
    <t>Verify that when clicking on the next button, the photo list will move to the next five photos</t>
  </si>
  <si>
    <t xml:space="preserve">The photo list will move to the next five photos </t>
  </si>
  <si>
    <t>1. Select any product 
2. Click on the first photo 
3. Observe the previous button</t>
  </si>
  <si>
    <t xml:space="preserve">The previous button should be disabled </t>
  </si>
  <si>
    <t xml:space="preserve">Pre-condition: The product has more than two photos
1. Click on the product 
2. Click on the second photo to upwards 
3. Observe the next button </t>
  </si>
  <si>
    <t>Verify that the next button is enabled from the second photo upwards</t>
  </si>
  <si>
    <t xml:space="preserve">The previous button should be enabled </t>
  </si>
  <si>
    <t>Pre-condition: The product has only one photo on the photo list 
1. Click on the product 
2. Observe the previous button</t>
  </si>
  <si>
    <t>Pre-condition: The product has no photo on the photo list 
1. Click on the product
2. Observe the previous button</t>
  </si>
  <si>
    <t xml:space="preserve">The previous button should be hidden </t>
  </si>
  <si>
    <t xml:space="preserve">Pre-condition: The product has more than five photos on the photo list 
1. Click on the product
2. Click on the next button in the photo list 
3. Click on the previous button in the photo list
3. Observe the photo list </t>
  </si>
  <si>
    <t xml:space="preserve">Pre-condition: The product has more than five photos on the photo list 
1. Click on the product
2. Click on the next button in the photo list 
3. Observe the photo list </t>
  </si>
  <si>
    <t>1. Click on any product 
2. Observe the main photo</t>
  </si>
  <si>
    <t xml:space="preserve">The main photo should be displayed in big photo frame </t>
  </si>
  <si>
    <t>Pre-condition: The product has no photo in the photo list
1. Click on the product 
2. Observe the main photo</t>
  </si>
  <si>
    <t>The main photo should be displayed blank</t>
  </si>
  <si>
    <t>Verify that the main photo display blank when it has no photo on the photo list</t>
  </si>
  <si>
    <t>1. Select any product 
2. Click on any photo in the photo list 
3. Observe the main photo</t>
  </si>
  <si>
    <t xml:space="preserve">The main photo should display exactly the photo that viewing on the photo list in big photo frame </t>
  </si>
  <si>
    <t>Follow the UI checklist</t>
  </si>
  <si>
    <t xml:space="preserve">Follow the UI checklist </t>
  </si>
  <si>
    <t xml:space="preserve">Pre-condition: There is a product that has a price is less than 999 on the product list
1. Click on the product 
2. Observe the price </t>
  </si>
  <si>
    <t xml:space="preserve">Pre-condition: There is a product that has a price is 999 on the product list 
1. Click on the product 
2. Observe the price </t>
  </si>
  <si>
    <t xml:space="preserve">Pre-condition: There is a product that has a price is 1,000 on the product list 
1. Click on the product
2. Observe the price </t>
  </si>
  <si>
    <t xml:space="preserve">Pre-condition: There is a product that has a price from 1,000 to 999,999 on the product list 
1. Click on the product 
2. Observe the price </t>
  </si>
  <si>
    <t>Pre-condition: There is a product that has a price is 999,999 on the product list 
1. Click on the product 
2. Observe the price</t>
  </si>
  <si>
    <t xml:space="preserve">Pre-condition: There is a product that has a price is 1,000,000 on the product list 
1. Click on the product 
2. Observe the price </t>
  </si>
  <si>
    <t xml:space="preserve">Pre-condition: There is a product that has a price from 1,000,000 to 999,999,999 on the product list 
1. Click on the product 
2. Observe the price </t>
  </si>
  <si>
    <t xml:space="preserve">Pre-condition: There is a product that has a price is 999,999,999 on the product list 
1. Click on the product  
2. Observe the price </t>
  </si>
  <si>
    <t xml:space="preserve">Pre-condition: There is a product that has a price is 1,000,000,000 on the product list 
1. Click on the product
2. Observe the price </t>
  </si>
  <si>
    <t xml:space="preserve">Pre-condition: There is a product that has a price is more than 1,000,000,000 on the product list 
1. Click on the product
2. Observe the price </t>
  </si>
  <si>
    <t xml:space="preserve">Pre-condition: There is a product that has a price is 999 on the product list 
1. Click on the product
2. Observe the price </t>
  </si>
  <si>
    <t xml:space="preserve">Pre-condition: There is a product that has a price is 1,000 on the product list 
1. Click on the product 
2. Observe the price </t>
  </si>
  <si>
    <t xml:space="preserve">Pre-condition: There is a product that has a price from 1,000 to 999,999 on the product list 
1. Click on the product
2. Observe the price </t>
  </si>
  <si>
    <t xml:space="preserve">Pre-condition: There is a product that has a price is 999,999,999 on the product list 
1. Click on the product 
2. Observe the price </t>
  </si>
  <si>
    <t xml:space="preserve">Pre-condition: There is a product that has a price is 1,000,000,000 on the product list 
1. Click on the product 
2. Observe the price </t>
  </si>
  <si>
    <t xml:space="preserve">Pre-condition: There is a product that has a price is more than 1,000,000,000 on the product list 
1. Click on the product 
2. Observe the price </t>
  </si>
  <si>
    <t>Validation</t>
  </si>
  <si>
    <t xml:space="preserve">SMS Verification Code </t>
  </si>
  <si>
    <t xml:space="preserve">Verify that user can input number on 'Phone Number' field </t>
  </si>
  <si>
    <t>The 'SMS Verification Code' field must be mandatory</t>
  </si>
  <si>
    <t xml:space="preserve">Verify that no error message will be shown when user input 6 digits </t>
  </si>
  <si>
    <t xml:space="preserve">Phone number </t>
  </si>
  <si>
    <t xml:space="preserve">Verify that user can pastes number on 'Phone Number' field </t>
  </si>
  <si>
    <t>Check UI of 'Sign up with Phone Number' function</t>
  </si>
  <si>
    <t>Verify that when user inputs space before/after text, the system will trims automatically</t>
  </si>
  <si>
    <t xml:space="preserve">Verify an error message is displayed when inputting an alphabet </t>
  </si>
  <si>
    <t>Verify an error message is displayed when pasting an alphabet</t>
  </si>
  <si>
    <t xml:space="preserve">Verify an error message is displayed when inputting special characters </t>
  </si>
  <si>
    <t>Verify the 'Phone Number' field must be mandatory</t>
  </si>
  <si>
    <t xml:space="preserve">Verify an error message is displayed when user inputs less than 10 digits phone number </t>
  </si>
  <si>
    <t xml:space="preserve">Verify an error message is displayed when user inputs more than 10 digits phone number </t>
  </si>
  <si>
    <t xml:space="preserve">Verify an no error message will be shown when user inputs 10 digits phone number </t>
  </si>
  <si>
    <t xml:space="preserve">Verify an error message is displayed when user inputs an registered number </t>
  </si>
  <si>
    <t xml:space="preserve">Verify that user can pastes a number on 'SMS Verification Code' field </t>
  </si>
  <si>
    <t xml:space="preserve">Verify that user can input a number on 'SMS Verification Code' field </t>
  </si>
  <si>
    <t>Verify an error message is displayed when inputting an alphabet</t>
  </si>
  <si>
    <t xml:space="preserve">Verify SMS Verification Code slide is slidable </t>
  </si>
  <si>
    <t>Verify 'SMS Verification Code' field is blank after user swipes the slide bar</t>
  </si>
  <si>
    <t>Verify an error message is displayed when user inputs 1 digit</t>
  </si>
  <si>
    <t>Verify an error message is displayed when user inputs 5 digit</t>
  </si>
  <si>
    <t xml:space="preserve">Verify an error message is displayed when user inputs form 1 to 5 digits </t>
  </si>
  <si>
    <t xml:space="preserve">Verify an error message is displayed when user inputs more than 6 digits </t>
  </si>
  <si>
    <t xml:space="preserve">Verify an error message is displayed when user inputs wrong code </t>
  </si>
  <si>
    <t xml:space="preserve">Verify that if user inputs valid phone number, 'SMS Verification Code' field will display after user swipes the slide </t>
  </si>
  <si>
    <t>Verify that if user leaves the 'Phone number' field blank and swipes the SMS slide, an error message will display</t>
  </si>
  <si>
    <t>Verify that if user inputs invalid phone number, an error message will display after swiping the slide</t>
  </si>
  <si>
    <t xml:space="preserve">Password </t>
  </si>
  <si>
    <t>Verify an error message is displayed  when inputting only number</t>
  </si>
  <si>
    <t xml:space="preserve">Verify an error message is displayed  when inputting only special characters </t>
  </si>
  <si>
    <t xml:space="preserve">Verify no error message is displayed when inputting both alphabet and number </t>
  </si>
  <si>
    <t>Verify an error message is displayed when inputting only alphabet</t>
  </si>
  <si>
    <t>Verify no error message is displayed when inputting alphabet, number and special characters</t>
  </si>
  <si>
    <t xml:space="preserve">Verify that when the password is encrypted when user fills in password </t>
  </si>
  <si>
    <t xml:space="preserve">The 'Password' field must be mandatory </t>
  </si>
  <si>
    <t xml:space="preserve">Verify that user can inputs from 6 to 50 characters on 'Password' field </t>
  </si>
  <si>
    <t>Verify no error message is displayed when user inputs 6 characters</t>
  </si>
  <si>
    <t>Verify no error message is displayed when user inputs 50 characters</t>
  </si>
  <si>
    <t xml:space="preserve">Verify an error message is displayed when user inputs less than 6 characters </t>
  </si>
  <si>
    <t xml:space="preserve">Verify an error message is displayed when user inputs more than 50 characters </t>
  </si>
  <si>
    <t>Birthday</t>
  </si>
  <si>
    <t xml:space="preserve">Verify that user can not input characters into 'Birthday' field </t>
  </si>
  <si>
    <t xml:space="preserve">Verify the 'Phone Number' field is blank and has a placeholder </t>
  </si>
  <si>
    <t xml:space="preserve">Verify that the 'Password' field is blank and displays a placeholder </t>
  </si>
  <si>
    <t>Verify that 'Day' field is blank and has a placeholder</t>
  </si>
  <si>
    <t>Verify that 'Year' field is blank and has a placeholder</t>
  </si>
  <si>
    <t xml:space="preserve">Verify dropdown list of 'Month' field display fully 12 months of the year </t>
  </si>
  <si>
    <t xml:space="preserve">Verify scroll bar of dropdown list in 'Month' field can be scrollable </t>
  </si>
  <si>
    <t xml:space="preserve">Verify the value at dropdown list of 'Month' field be sorted from 'January' to 'December' </t>
  </si>
  <si>
    <t>Verify dropdown list is displayed when user clicks on 'Month' field</t>
  </si>
  <si>
    <t>Verify all text will be clear when user clicks on 'Delete' button</t>
  </si>
  <si>
    <t>Verify dropdown list of 'Day' field display fully 31 days of month</t>
  </si>
  <si>
    <t xml:space="preserve">Verify scroll bar of dropdown list in 'Day' field can be scrollable </t>
  </si>
  <si>
    <t>Verify the value at dropdown list of 'Month' field be sorted from low to high</t>
  </si>
  <si>
    <t xml:space="preserve">Verify dropdown list of 'Year' field display from 1900 to present </t>
  </si>
  <si>
    <t xml:space="preserve">Verify scroll bar of dropdown list in 'Year' field can be scrollable </t>
  </si>
  <si>
    <t>Verify the value at dropdown list of 'Year' field be sorted from low to high</t>
  </si>
  <si>
    <t>Verify that user can not copy-paste characters into 'Birthday' field</t>
  </si>
  <si>
    <t>Verify an error message is displayed when copy-pasting a special character</t>
  </si>
  <si>
    <t>Verify an error message is displayed when copy-pasting an alphabet</t>
  </si>
  <si>
    <t>Verify an error message is displayed when copy-pasting special character</t>
  </si>
  <si>
    <t>Verify an error message is displayed when copy-pasting only alphabet</t>
  </si>
  <si>
    <t>Verify an error message is displayed  when copy-pasting only number</t>
  </si>
  <si>
    <t xml:space="preserve">Verify an error message is displayed  when copy-pasting only special characters </t>
  </si>
  <si>
    <t xml:space="preserve">Verify no error message is displayed when copy-pasting both alphabet and number </t>
  </si>
  <si>
    <t>Verify no error message is displayed when copy-pasting alphabet, number and special characters</t>
  </si>
  <si>
    <t xml:space="preserve">Verify in a leap year, no error message is displayed when user selects day 29th and upward in February </t>
  </si>
  <si>
    <t>Verify an error message is displayed when user selects day 29th in February when is not a leap year</t>
  </si>
  <si>
    <t xml:space="preserve">Verify that 'Month' field is blank and has a placeholder </t>
  </si>
  <si>
    <t>Verify an error message is displayed when user selects day 30th and 31st in February</t>
  </si>
  <si>
    <t>Verify an error message is displayed when user selects day 31st at month has 30 days</t>
  </si>
  <si>
    <t>The 'Birthday' field no need to be mandatory</t>
  </si>
  <si>
    <t>Verify that if user selects day/month/year in the future, error message will display, otherwise it won't display</t>
  </si>
  <si>
    <t>Gender</t>
  </si>
  <si>
    <t>Verify that 'Gender' field is blank and has a placeholder</t>
  </si>
  <si>
    <t>Verify that dropdown list is displayed when user clicks on 'Gender' field</t>
  </si>
  <si>
    <t>Verify that user can not input characters</t>
  </si>
  <si>
    <t xml:space="preserve">Verify that user can not copy-paste characters </t>
  </si>
  <si>
    <t xml:space="preserve">Full name </t>
  </si>
  <si>
    <t xml:space="preserve">Verify an error message is displayed when inputting only alphabet </t>
  </si>
  <si>
    <t xml:space="preserve">Verify an error message is displayed when copy-pasting only alphabet </t>
  </si>
  <si>
    <t>Verify an error message is displayed when inputting only number</t>
  </si>
  <si>
    <t xml:space="preserve">Verify an error message is displayed when inputting only special characters </t>
  </si>
  <si>
    <t>Verify that when user inputs both alphabets and numbers, no error message will be shown</t>
  </si>
  <si>
    <t>Verify an error message is displayed when copy-pasting only number</t>
  </si>
  <si>
    <t xml:space="preserve">Verify an error message is displayed when copy-pasting only special characters </t>
  </si>
  <si>
    <t>Verify that when user copy-pastes both alphabets and numbers, no error message will be shown</t>
  </si>
  <si>
    <t xml:space="preserve">Verify that when user inputs alphabets, numbers and special characters, no error message will be shown </t>
  </si>
  <si>
    <t xml:space="preserve">Verify that when user inputs only space, the system will trims automatically </t>
  </si>
  <si>
    <t xml:space="preserve">Verify that user can inputs 50 characters on 'Full Name' field </t>
  </si>
  <si>
    <t xml:space="preserve">Verify that user can inputs from 6 to 50 characters on 'Full Name' field </t>
  </si>
  <si>
    <t xml:space="preserve">Verify that error message "The name length should be 6-50 characters" is displayed when user inputs less than 6 characters </t>
  </si>
  <si>
    <t xml:space="preserve">Verify that error message "The name length should be 6-50 characters" is displayed when user inputs more than 50 characters </t>
  </si>
  <si>
    <t>Verify 'Full Name' field is blank and has a placeholders</t>
  </si>
  <si>
    <t xml:space="preserve">Verify the 'Full Name' field must be mandatory </t>
  </si>
  <si>
    <t xml:space="preserve">Verify user can inputs 6 characters on 'Full Name' field </t>
  </si>
  <si>
    <t>Check box</t>
  </si>
  <si>
    <t xml:space="preserve">Verify checkbox is at the status uncheck </t>
  </si>
  <si>
    <t>Verify checkbox is no need be mandatory</t>
  </si>
  <si>
    <t xml:space="preserve">Verify checkbox is clickable </t>
  </si>
  <si>
    <t>Functional</t>
  </si>
  <si>
    <t xml:space="preserve">Hyperlink </t>
  </si>
  <si>
    <t>Sign up</t>
  </si>
  <si>
    <t>Verify that if user fills in the valid information in all fields, user can create an account successfully</t>
  </si>
  <si>
    <t xml:space="preserve">Verify that if user fills in all the mandatory fields and leaves optional field empty, user can create an account successfully </t>
  </si>
  <si>
    <t xml:space="preserve">Verify that when clicking on 'Eye' icon, the Password will be show </t>
  </si>
  <si>
    <t xml:space="preserve">Verify that when Password is in status show, after clicking on 'Eye' icon, the password will be hide </t>
  </si>
  <si>
    <t>Verify that if user inputs invalid data at 4 mandatory fields, user can not create an account</t>
  </si>
  <si>
    <t>Verify that user can sign up with Facebook account and navigate to proper page</t>
  </si>
  <si>
    <t xml:space="preserve">Verify that user can sign up with Email account and navigate to proper page </t>
  </si>
  <si>
    <t xml:space="preserve">Verify that user can sign up with Google account and navigate to proper page </t>
  </si>
  <si>
    <t xml:space="preserve">Verify at least one field at 'Birthday' is blank and all the mandatory filled in with valid data, user can not creat account </t>
  </si>
  <si>
    <t xml:space="preserve">Verify that 'Term of Uses' hyperlink is clickable and navigate to proper page </t>
  </si>
  <si>
    <t xml:space="preserve">Verify that 'Privacy Policy' hyperlink is clickable and navigate to proper page </t>
  </si>
  <si>
    <t xml:space="preserve">Verify an error message is displayed when copy-pastes incorrect code </t>
  </si>
  <si>
    <t xml:space="preserve">Verify no error message will be shown when inputting correct code </t>
  </si>
  <si>
    <t xml:space="preserve">Verify an error message is displayed when inputting incorrect code </t>
  </si>
  <si>
    <t xml:space="preserve">Verify no error message will be shown when copy-pasting correct code </t>
  </si>
  <si>
    <t xml:space="preserve">Sign up with Phone Number </t>
  </si>
  <si>
    <t>Lê Khánh Linh</t>
  </si>
  <si>
    <t>22/10/2022</t>
  </si>
  <si>
    <t>Check UI of 'Display Price' function</t>
  </si>
  <si>
    <t xml:space="preserve">Pre-condition: There is a product that has a price is less than 999 on product list
1. Click on product of pre-condition
2. Observe the price </t>
  </si>
  <si>
    <t xml:space="preserve">1. The currency displayed is 'đ'
2. The currency displayed right next to the original price </t>
  </si>
  <si>
    <t xml:space="preserve">Verify that when the discounted price has a decimal less than 0.5, it will be rounded down to the nearest integer value </t>
  </si>
  <si>
    <t xml:space="preserve">1. Clicks on product
2. Input the discounted price has a decimal less than 0.5
3. Observe the price </t>
  </si>
  <si>
    <t xml:space="preserve">1. Clicks on product 
2. Input the discounted price a decimal more than 0.5
3. Observe the price  </t>
  </si>
  <si>
    <t>1. Clicks on product
2. Input the discounted price a decimal is 0.5
3. Observe the price</t>
  </si>
  <si>
    <t xml:space="preserve">1. Clicks on product 
2. Input the discounted price a decimal is an integer 
3. Observe the price </t>
  </si>
  <si>
    <t>Display Prices</t>
  </si>
  <si>
    <t>Check UI of 'Display photo'</t>
  </si>
  <si>
    <t xml:space="preserve">Verify product has no photo displayed on the photo list </t>
  </si>
  <si>
    <t>Verify product has one photo displayed  on the photo list</t>
  </si>
  <si>
    <t xml:space="preserve">Verify product has five photos displayed  on the photo list </t>
  </si>
  <si>
    <t xml:space="preserve">Verify product has from one to five photos displayed on the photo list </t>
  </si>
  <si>
    <t xml:space="preserve">Verify product has more than six photos displayed on the photo list </t>
  </si>
  <si>
    <t xml:space="preserve">Pre-condition: Have a product that has more than six photos on the photo list 
1. Click on product of pre-condition
2. Observe photo list of product </t>
  </si>
  <si>
    <t>1. The photo list will display more than six photos 
2. All photos will display on the same line and between Previous button and Next button</t>
  </si>
  <si>
    <t xml:space="preserve">Verify that next button is disabled when focused on the last photo </t>
  </si>
  <si>
    <t>1. Click on any product 
2. Click on the last photo 
3. Observe the next button</t>
  </si>
  <si>
    <t xml:space="preserve">Verify that the previous button is disabled when focused on the first photo </t>
  </si>
  <si>
    <t xml:space="preserve">Verify that the previous button is enabled when at the last second photo backwards </t>
  </si>
  <si>
    <t xml:space="preserve">Pre-condition: The product has more than two photos
1. Click on the product 
2. Click on the last second photo backwards
3. Observe the previous button </t>
  </si>
  <si>
    <t xml:space="preserve">Verify that the previous button is disabled when product has only one photo </t>
  </si>
  <si>
    <t xml:space="preserve">1. The photo list will move to the next five photo 
2.'The photo list will move to the previous five photos </t>
  </si>
  <si>
    <t>Verify that the main photo will display exactly the photo that user is focused on</t>
  </si>
  <si>
    <t>Check UI of 'Search Product function by Search box'</t>
  </si>
  <si>
    <t xml:space="preserve">Verify that user can not create an account when inputting an expired code in 'SMS Verification Code' field </t>
  </si>
  <si>
    <t xml:space="preserve">Verify an error message is displayed when inputting an existed Phone Number </t>
  </si>
  <si>
    <t>Verify that user can search for a product by entering numbers</t>
  </si>
  <si>
    <t>Verify that user can search for a product by copy-pasting 'Supplier Name'</t>
  </si>
  <si>
    <t xml:space="preserve">Verify that user can search for a product by entering 'Supplier Name'  </t>
  </si>
  <si>
    <t xml:space="preserve">Verify that user can search for a product by copy-pasting 'Brand Name'  </t>
  </si>
  <si>
    <t xml:space="preserve">Verify that user can search for a product by entering 'Brand Name' </t>
  </si>
  <si>
    <t>Verify that user can search for a product by copy-pasting 'Category Name'</t>
  </si>
  <si>
    <t xml:space="preserve">Verify that user can search for a product by entering 'Category Name' </t>
  </si>
  <si>
    <t xml:space="preserve">Verify that user can search for a product by copy-pasting 'Product Name' </t>
  </si>
  <si>
    <t xml:space="preserve">Verify that user can search for a product by entering 'Product Name' </t>
  </si>
  <si>
    <t>Verify that user can search for a product by copy-pasting numbers</t>
  </si>
  <si>
    <t>Verify the system will trim automatically when inputting only space</t>
  </si>
  <si>
    <t xml:space="preserve">Verify Search bar is blank and has a placeholder text </t>
  </si>
  <si>
    <t xml:space="preserve">Verify product list displays when clicking on 'Search' icon without inputting anything </t>
  </si>
  <si>
    <t xml:space="preserve">Verify Search Suggestion is display when user inputs only special characters </t>
  </si>
  <si>
    <t>Verify Search Suggestion is display when user pasted only special characters</t>
  </si>
  <si>
    <t>Verify Search Suggestion will display when user inputs at least one character</t>
  </si>
  <si>
    <t>Verify Search Suggestion will display when user inputs number on search bar</t>
  </si>
  <si>
    <t xml:space="preserve">Verify Search Suggestion will be updated when entering more keyword </t>
  </si>
  <si>
    <t xml:space="preserve">Verify Search Suggestion will be updated when deleting a  keyword </t>
  </si>
  <si>
    <t>Verify that user can search for a product by entering a lot of keyword</t>
  </si>
  <si>
    <t>Verify all text will be cleared when user clicks on 'Delete' button</t>
  </si>
  <si>
    <t xml:space="preserve">Search History </t>
  </si>
  <si>
    <t xml:space="preserve">Verify all the history will be deleted when user clicks on 'Clear' button at top right corner </t>
  </si>
  <si>
    <t xml:space="preserve">Verify Search History will display when user clicks on the search bar </t>
  </si>
  <si>
    <t xml:space="preserve">Verify Search History will disappear when user inputs a keyword on search bar </t>
  </si>
  <si>
    <t xml:space="preserve">Verify Search History will disappear when user copy-pastes a keyword </t>
  </si>
  <si>
    <t xml:space="preserve">Verify that if user inputs a keyword and deletes it, product name won't be displayed at Search History </t>
  </si>
  <si>
    <t>Verify product recently searched will display at the top list of Search History</t>
  </si>
  <si>
    <t xml:space="preserve">Verify Seach History will be sorted from the newest to oldest  keyword has searched for </t>
  </si>
  <si>
    <t>Verify system will return the same result if user rearranges the keywords</t>
  </si>
  <si>
    <t>Verify that user can search for a product by entering date format</t>
  </si>
  <si>
    <t xml:space="preserve">Verify that 10 items will be displayed at per page </t>
  </si>
  <si>
    <t>Verify number of results will be displayed</t>
  </si>
  <si>
    <t xml:space="preserve">Verify all items of Search Result will be displayed default </t>
  </si>
  <si>
    <t xml:space="preserve">Verify scroll bar is displayed and can be scrollable </t>
  </si>
  <si>
    <t xml:space="preserve">Sorted </t>
  </si>
  <si>
    <t xml:space="preserve">Verify that if user unselects 'Price high to low', the result page will return to default </t>
  </si>
  <si>
    <t xml:space="preserve">Verify that if user unselects 'Price low to high', the result page will return to default </t>
  </si>
  <si>
    <t>Verify that the product price will be sorted proper after the user selects 'Price high to low'</t>
  </si>
  <si>
    <t>Verify that the product price will be sorted proper after the user selects 'Price low to high'</t>
  </si>
  <si>
    <t xml:space="preserve">Verify that if less than 10 items, it will be displayed at one page </t>
  </si>
  <si>
    <t>Verify that if more than 10 items, it will be pagination</t>
  </si>
  <si>
    <t>Verify dropdown list will display when clicking on sort box</t>
  </si>
  <si>
    <t>Verify the value at dropdown list has male and female and will be sorted by alphabetically</t>
  </si>
  <si>
    <t xml:space="preserve">Verify dropdown list has two choices to sorted price from 'Low to high' and 'High to Low' </t>
  </si>
  <si>
    <t>Pagination</t>
  </si>
  <si>
    <t xml:space="preserve">Verify no message is displayed when user searching for a product by copy-pasting special characters </t>
  </si>
  <si>
    <t xml:space="preserve">Verify no message displayed when user searching for a product by inputting special characters </t>
  </si>
  <si>
    <t xml:space="preserve">Verify 'Next' button will be disabled when it has only one page </t>
  </si>
  <si>
    <t xml:space="preserve">Verify 'Previous' button will be disabled when it has only one page </t>
  </si>
  <si>
    <t xml:space="preserve">Verify 'Next' button will disabled at last page </t>
  </si>
  <si>
    <t xml:space="preserve">Verify 'Previous' button will be disabled at frist page </t>
  </si>
  <si>
    <t xml:space="preserve">Verify 'Next' button will enabled from second last page backward </t>
  </si>
  <si>
    <t xml:space="preserve">Verify 'Previous' button will be enabled from second page upward </t>
  </si>
  <si>
    <t xml:space="preserve">Verify 'Next' button is hidden when it has no items match the search </t>
  </si>
  <si>
    <t>Verify 'Previous' button is hidden when it has no items match the search</t>
  </si>
  <si>
    <t xml:space="preserve">Verify that user can not input/ copy-paste on sort box </t>
  </si>
  <si>
    <t>Search Product function by Search box</t>
  </si>
  <si>
    <t xml:space="preserve">Verify an message will display when inputting a keyword does not match Search Criteria </t>
  </si>
  <si>
    <t xml:space="preserve">Verify an message will display when copy-pasting a keyword does not match Search Criteria </t>
  </si>
  <si>
    <t xml:space="preserve">Verify Search Suggestion will display when user inputs a keyword  </t>
  </si>
  <si>
    <t xml:space="preserve">Verify Search Suggestion will display when user copy-pastes a keyword  </t>
  </si>
  <si>
    <t>Verify Search Suggestion will display when user inputs at least 1 character</t>
  </si>
  <si>
    <t xml:space="preserve">Verify Search Suggestion will disappear when user deletes the keyword </t>
  </si>
  <si>
    <t>Search Suggestion</t>
  </si>
  <si>
    <t>Search Product Name</t>
  </si>
  <si>
    <r>
      <rPr>
        <b/>
        <sz val="10"/>
        <rFont val="Arial"/>
        <family val="2"/>
      </rPr>
      <t>Search Result</t>
    </r>
    <r>
      <rPr>
        <sz val="1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</si>
</sst>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m\ dd\ yyyy"/>
    <numFmt numFmtId="165" formatCode="[$-409]d\-mmm\-yy;@"/>
    <numFmt numFmtId="166" formatCode="[$-409]mmmm\ d\,\ yyyy;@"/>
  </numFmts>
  <fonts count="67">
    <font>
      <sz val="11"/>
      <color theme="1"/>
      <name val="Calibri"/>
      <family val="2"/>
      <scheme val="minor"/>
    </font>
    <font>
      <sz val="10"/>
      <name val="Arial"/>
      <family val="2"/>
    </font>
    <font>
      <b/>
      <sz val="10"/>
      <color rgb="FFFFFFFF"/>
      <name val="Arial"/>
      <family val="2"/>
    </font>
    <font>
      <b/>
      <sz val="10"/>
      <color theme="0"/>
      <name val="Arial"/>
      <family val="2"/>
    </font>
    <font>
      <u/>
      <sz val="11"/>
      <color indexed="12"/>
      <name val="ＭＳ Ｐゴシック"/>
      <family val="2"/>
      <charset val="128"/>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1"/>
      <color rgb="FF002E36"/>
      <name val="Cambria"/>
      <family val="2"/>
      <scheme val="major"/>
    </font>
    <font>
      <sz val="10"/>
      <name val="Cambria"/>
      <family val="2"/>
      <scheme val="major"/>
    </font>
    <font>
      <b/>
      <sz val="10"/>
      <color indexed="60"/>
      <name val="Cambria"/>
      <family val="2"/>
      <scheme val="major"/>
    </font>
    <font>
      <i/>
      <sz val="10"/>
      <color indexed="17"/>
      <name val="Cambria"/>
      <family val="2"/>
      <scheme val="major"/>
    </font>
    <font>
      <u/>
      <sz val="10"/>
      <color indexed="12"/>
      <name val="Cambria"/>
      <family val="2"/>
      <scheme val="major"/>
    </font>
    <font>
      <b/>
      <sz val="20"/>
      <color indexed="10"/>
      <name val="Cambria"/>
      <family val="2"/>
      <scheme val="major"/>
    </font>
    <font>
      <sz val="11"/>
      <name val="Cambria"/>
      <family val="2"/>
      <scheme val="major"/>
    </font>
    <font>
      <b/>
      <sz val="11"/>
      <name val="Cambria"/>
      <family val="2"/>
      <scheme val="major"/>
    </font>
    <font>
      <sz val="11"/>
      <color theme="1"/>
      <name val="Cambria"/>
      <family val="2"/>
      <scheme val="major"/>
    </font>
    <font>
      <b/>
      <sz val="10"/>
      <color theme="0"/>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u/>
      <sz val="10"/>
      <color rgb="FF7EA1D0"/>
      <name val="Calibri"/>
      <family val="2"/>
      <scheme val="minor"/>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
      <b/>
      <sz val="20"/>
      <color theme="6"/>
      <name val="Cambria"/>
      <family val="2"/>
      <scheme val="major"/>
    </font>
    <font>
      <b/>
      <sz val="18"/>
      <color theme="6"/>
      <name val="Cambria"/>
      <family val="2"/>
      <scheme val="major"/>
    </font>
  </fonts>
  <fills count="29">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5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rgb="FF92D050"/>
        <bgColor indexed="26"/>
      </patternFill>
    </fill>
    <fill>
      <patternFill patternType="solid">
        <fgColor theme="6" tint="0.59999389629810485"/>
        <bgColor indexed="41"/>
      </patternFill>
    </fill>
    <fill>
      <patternFill patternType="solid">
        <fgColor theme="6" tint="0.59999389629810485"/>
        <bgColor indexed="26"/>
      </patternFill>
    </fill>
    <fill>
      <patternFill patternType="solid">
        <fgColor theme="6" tint="0.59999389629810485"/>
        <bgColor indexed="64"/>
      </patternFill>
    </fill>
    <fill>
      <patternFill patternType="solid">
        <fgColor rgb="FF92D050"/>
        <bgColor indexed="64"/>
      </patternFill>
    </fill>
  </fills>
  <borders count="28">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s>
  <cellStyleXfs count="27">
    <xf numFmtId="0" fontId="0" fillId="0" borderId="0"/>
    <xf numFmtId="0" fontId="1" fillId="0" borderId="0"/>
    <xf numFmtId="0" fontId="1" fillId="4" borderId="2">
      <alignment vertical="center" wrapText="1"/>
    </xf>
    <xf numFmtId="0" fontId="1" fillId="0" borderId="0"/>
    <xf numFmtId="0" fontId="4" fillId="0" borderId="0" applyNumberFormat="0" applyFill="0" applyBorder="0" applyAlignment="0" applyProtection="0"/>
    <xf numFmtId="0" fontId="8" fillId="0" borderId="0"/>
    <xf numFmtId="0" fontId="1" fillId="0" borderId="0"/>
    <xf numFmtId="166" fontId="41" fillId="0" borderId="0"/>
    <xf numFmtId="166" fontId="1" fillId="0" borderId="0"/>
    <xf numFmtId="166" fontId="8" fillId="0" borderId="0"/>
    <xf numFmtId="166" fontId="1" fillId="14" borderId="0"/>
    <xf numFmtId="166" fontId="1" fillId="14" borderId="0"/>
    <xf numFmtId="166" fontId="1" fillId="0" borderId="0">
      <alignment horizontal="left" vertical="top" wrapText="1" indent="2"/>
    </xf>
    <xf numFmtId="166" fontId="25" fillId="0" borderId="21" applyFont="0"/>
    <xf numFmtId="2" fontId="53" fillId="0" borderId="0">
      <alignment horizontal="center" vertical="center" wrapText="1"/>
    </xf>
    <xf numFmtId="166" fontId="25" fillId="15" borderId="21">
      <alignment horizontal="left" vertical="center"/>
    </xf>
    <xf numFmtId="166" fontId="25" fillId="16" borderId="21" applyAlignment="0">
      <alignment horizontal="center" vertical="center"/>
    </xf>
    <xf numFmtId="166" fontId="52" fillId="0" borderId="0">
      <alignment horizontal="left"/>
    </xf>
    <xf numFmtId="166" fontId="1" fillId="0" borderId="0"/>
    <xf numFmtId="166" fontId="54" fillId="4" borderId="0">
      <alignment horizontal="center" vertical="center" wrapText="1"/>
    </xf>
    <xf numFmtId="166" fontId="52" fillId="0" borderId="0">
      <alignment vertical="center"/>
    </xf>
    <xf numFmtId="166" fontId="52" fillId="0" borderId="0">
      <alignment vertical="center"/>
    </xf>
    <xf numFmtId="9" fontId="8" fillId="0" borderId="0" applyFont="0" applyFill="0" applyBorder="0" applyAlignment="0" applyProtection="0"/>
    <xf numFmtId="166" fontId="55" fillId="17" borderId="2">
      <alignment horizontal="center" vertical="center" wrapText="1"/>
    </xf>
    <xf numFmtId="166" fontId="52" fillId="18" borderId="2">
      <alignment horizontal="center" vertical="center" wrapText="1"/>
    </xf>
    <xf numFmtId="166" fontId="56" fillId="0" borderId="0"/>
    <xf numFmtId="166" fontId="57" fillId="0" borderId="0" applyNumberFormat="0" applyFill="0" applyBorder="0" applyAlignment="0" applyProtection="0"/>
  </cellStyleXfs>
  <cellXfs count="278">
    <xf numFmtId="0" fontId="0" fillId="0" borderId="0" xfId="0"/>
    <xf numFmtId="0" fontId="1" fillId="0" borderId="0" xfId="0" applyFont="1"/>
    <xf numFmtId="0" fontId="1" fillId="0" borderId="0" xfId="1"/>
    <xf numFmtId="0" fontId="1" fillId="0" borderId="0" xfId="1" applyAlignment="1">
      <alignment horizontal="left"/>
    </xf>
    <xf numFmtId="0" fontId="11" fillId="0" borderId="0" xfId="1" applyFont="1"/>
    <xf numFmtId="0" fontId="9" fillId="6" borderId="1" xfId="5" applyFont="1" applyFill="1" applyBorder="1" applyAlignment="1">
      <alignment horizontal="left" vertical="top" wrapText="1"/>
    </xf>
    <xf numFmtId="0" fontId="1" fillId="0" borderId="1" xfId="0" applyFont="1" applyBorder="1" applyAlignment="1">
      <alignment horizontal="left" vertical="top" wrapText="1"/>
    </xf>
    <xf numFmtId="0" fontId="12" fillId="0" borderId="0" xfId="0" applyFont="1" applyAlignment="1">
      <alignment vertical="center"/>
    </xf>
    <xf numFmtId="0" fontId="13" fillId="0" borderId="0" xfId="0" applyFont="1"/>
    <xf numFmtId="0" fontId="13" fillId="0" borderId="0" xfId="0" applyFont="1" applyAlignment="1">
      <alignment horizontal="center" vertical="center"/>
    </xf>
    <xf numFmtId="0" fontId="14" fillId="6" borderId="0" xfId="0" applyFont="1" applyFill="1" applyAlignment="1">
      <alignment horizontal="left" indent="1"/>
    </xf>
    <xf numFmtId="0" fontId="15" fillId="0" borderId="0" xfId="0" applyFont="1" applyAlignment="1">
      <alignment horizontal="left" indent="1"/>
    </xf>
    <xf numFmtId="0" fontId="13" fillId="6" borderId="0" xfId="0" applyFont="1" applyFill="1"/>
    <xf numFmtId="0" fontId="13" fillId="0" borderId="0" xfId="0" applyFont="1" applyAlignment="1">
      <alignment horizontal="left" indent="1"/>
    </xf>
    <xf numFmtId="0" fontId="17" fillId="6" borderId="0" xfId="0" applyFont="1" applyFill="1" applyAlignment="1">
      <alignment horizontal="center"/>
    </xf>
    <xf numFmtId="0" fontId="13" fillId="0" borderId="0" xfId="1" applyFont="1" applyAlignment="1">
      <alignment horizontal="left"/>
    </xf>
    <xf numFmtId="0" fontId="13" fillId="0" borderId="0" xfId="1" applyFont="1"/>
    <xf numFmtId="0" fontId="20" fillId="0" borderId="0" xfId="0" applyFont="1"/>
    <xf numFmtId="0" fontId="13" fillId="3" borderId="0" xfId="1" applyFont="1" applyFill="1"/>
    <xf numFmtId="1" fontId="13" fillId="6" borderId="1" xfId="0" applyNumberFormat="1" applyFont="1" applyFill="1" applyBorder="1" applyAlignment="1">
      <alignment horizontal="left" vertical="top"/>
    </xf>
    <xf numFmtId="49" fontId="13" fillId="6" borderId="1" xfId="0" applyNumberFormat="1" applyFont="1" applyFill="1" applyBorder="1" applyAlignment="1">
      <alignment horizontal="left" vertical="top"/>
    </xf>
    <xf numFmtId="0" fontId="16" fillId="6" borderId="1" xfId="4" applyNumberFormat="1" applyFont="1" applyFill="1" applyBorder="1" applyAlignment="1" applyProtection="1">
      <alignment horizontal="left" vertical="top"/>
    </xf>
    <xf numFmtId="0" fontId="13" fillId="6" borderId="1" xfId="0" applyFont="1" applyFill="1" applyBorder="1" applyAlignment="1">
      <alignment horizontal="left" vertical="top"/>
    </xf>
    <xf numFmtId="0" fontId="5" fillId="0" borderId="0" xfId="0" applyFont="1" applyAlignment="1">
      <alignment horizontal="left" vertical="center"/>
    </xf>
    <xf numFmtId="0" fontId="1" fillId="0" borderId="0" xfId="6" applyAlignment="1">
      <alignment vertical="center" wrapText="1"/>
    </xf>
    <xf numFmtId="0" fontId="22" fillId="0" borderId="0" xfId="6" applyFont="1" applyAlignment="1">
      <alignment vertical="top"/>
    </xf>
    <xf numFmtId="0" fontId="23" fillId="0" borderId="0" xfId="6" applyFont="1" applyAlignment="1">
      <alignment vertical="top"/>
    </xf>
    <xf numFmtId="0" fontId="23" fillId="0" borderId="0" xfId="6" applyFont="1" applyAlignment="1">
      <alignment horizontal="left" vertical="top" wrapText="1"/>
    </xf>
    <xf numFmtId="0" fontId="1" fillId="0" borderId="0" xfId="6" applyAlignment="1">
      <alignment vertical="top" wrapText="1"/>
    </xf>
    <xf numFmtId="0" fontId="25" fillId="0" borderId="0" xfId="6" applyFont="1" applyAlignment="1">
      <alignment horizontal="left" vertical="center" wrapText="1"/>
    </xf>
    <xf numFmtId="0" fontId="27" fillId="0" borderId="0" xfId="6" applyFont="1" applyAlignment="1">
      <alignment vertical="center" wrapText="1"/>
    </xf>
    <xf numFmtId="0" fontId="27" fillId="0" borderId="0" xfId="6" applyFont="1" applyAlignment="1">
      <alignment horizontal="left" vertical="top" wrapText="1"/>
    </xf>
    <xf numFmtId="0" fontId="1" fillId="0" borderId="0" xfId="6" applyAlignment="1">
      <alignment horizontal="left" vertical="top" wrapText="1"/>
    </xf>
    <xf numFmtId="0" fontId="7" fillId="0" borderId="0" xfId="6" applyFont="1" applyAlignment="1">
      <alignment vertical="center" wrapText="1"/>
    </xf>
    <xf numFmtId="0" fontId="5" fillId="0" borderId="0" xfId="0" applyFont="1" applyAlignment="1">
      <alignment vertical="center"/>
    </xf>
    <xf numFmtId="0" fontId="1" fillId="0" borderId="6" xfId="6" applyBorder="1" applyAlignment="1">
      <alignment horizontal="left" vertical="top" wrapText="1"/>
    </xf>
    <xf numFmtId="0" fontId="26" fillId="0" borderId="6" xfId="6" applyFont="1" applyBorder="1" applyAlignment="1">
      <alignment horizontal="left" vertical="top" wrapText="1"/>
    </xf>
    <xf numFmtId="0" fontId="30" fillId="0" borderId="0" xfId="1" applyFont="1"/>
    <xf numFmtId="0" fontId="26" fillId="0" borderId="0" xfId="0" applyFont="1"/>
    <xf numFmtId="0" fontId="33" fillId="0" borderId="0" xfId="5" applyFont="1" applyAlignment="1">
      <alignment wrapText="1"/>
    </xf>
    <xf numFmtId="0" fontId="1" fillId="0" borderId="0" xfId="0" applyFont="1" applyAlignment="1">
      <alignment wrapText="1"/>
    </xf>
    <xf numFmtId="0" fontId="33" fillId="0" borderId="0" xfId="5" applyFont="1" applyAlignment="1">
      <alignment horizontal="left" wrapText="1"/>
    </xf>
    <xf numFmtId="0" fontId="34" fillId="0" borderId="0" xfId="0" applyFont="1"/>
    <xf numFmtId="0" fontId="25" fillId="0" borderId="0" xfId="0" applyFont="1"/>
    <xf numFmtId="0" fontId="26" fillId="6" borderId="0" xfId="0" applyFont="1" applyFill="1"/>
    <xf numFmtId="0" fontId="26" fillId="6" borderId="0" xfId="0" applyFont="1" applyFill="1" applyAlignment="1">
      <alignment vertical="top"/>
    </xf>
    <xf numFmtId="0" fontId="1" fillId="6" borderId="0" xfId="0" applyFont="1" applyFill="1"/>
    <xf numFmtId="0" fontId="6" fillId="0" borderId="0" xfId="0" applyFont="1" applyAlignment="1">
      <alignment horizontal="left" vertical="center"/>
    </xf>
    <xf numFmtId="0" fontId="36" fillId="0" borderId="0" xfId="0" applyFont="1"/>
    <xf numFmtId="0" fontId="36" fillId="3" borderId="0" xfId="0" applyFont="1" applyFill="1"/>
    <xf numFmtId="0" fontId="26" fillId="6" borderId="6" xfId="0" applyFont="1" applyFill="1" applyBorder="1"/>
    <xf numFmtId="0" fontId="26" fillId="6" borderId="6" xfId="0" applyFont="1" applyFill="1" applyBorder="1" applyAlignment="1">
      <alignment horizontal="center" wrapText="1"/>
    </xf>
    <xf numFmtId="0" fontId="1" fillId="6" borderId="6" xfId="5" applyFont="1" applyFill="1" applyBorder="1" applyAlignment="1">
      <alignment horizontal="left" vertical="top" wrapText="1"/>
    </xf>
    <xf numFmtId="0" fontId="1" fillId="9" borderId="6" xfId="0" quotePrefix="1" applyFont="1" applyFill="1" applyBorder="1" applyAlignment="1">
      <alignment horizontal="left" vertical="top" wrapText="1"/>
    </xf>
    <xf numFmtId="0" fontId="1" fillId="6" borderId="6" xfId="0" quotePrefix="1" applyFont="1" applyFill="1" applyBorder="1" applyAlignment="1">
      <alignment horizontal="left" vertical="top" wrapText="1"/>
    </xf>
    <xf numFmtId="0" fontId="26" fillId="6" borderId="6" xfId="0" applyFont="1" applyFill="1" applyBorder="1" applyAlignment="1">
      <alignment vertical="top" wrapText="1"/>
    </xf>
    <xf numFmtId="0" fontId="26" fillId="6" borderId="9" xfId="0" applyFont="1" applyFill="1" applyBorder="1" applyAlignment="1">
      <alignment horizontal="center" wrapText="1"/>
    </xf>
    <xf numFmtId="0" fontId="26" fillId="6" borderId="10" xfId="0" applyFont="1" applyFill="1" applyBorder="1" applyAlignment="1">
      <alignment horizontal="center" wrapText="1"/>
    </xf>
    <xf numFmtId="0" fontId="1" fillId="0" borderId="6" xfId="0" applyFont="1" applyBorder="1" applyAlignment="1">
      <alignment horizontal="left"/>
    </xf>
    <xf numFmtId="0" fontId="1" fillId="9" borderId="6"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0" borderId="6" xfId="0" applyFont="1" applyBorder="1"/>
    <xf numFmtId="0" fontId="1" fillId="0" borderId="6" xfId="0" applyFont="1" applyBorder="1" applyAlignment="1">
      <alignment horizontal="left" vertical="top"/>
    </xf>
    <xf numFmtId="0" fontId="1" fillId="3" borderId="6" xfId="0" applyFont="1" applyFill="1" applyBorder="1" applyAlignment="1">
      <alignment horizontal="left" vertical="top"/>
    </xf>
    <xf numFmtId="0" fontId="1" fillId="0" borderId="8" xfId="0" applyFont="1" applyBorder="1"/>
    <xf numFmtId="0" fontId="26" fillId="6" borderId="0" xfId="0" applyFont="1" applyFill="1" applyAlignment="1">
      <alignment horizontal="center" wrapText="1"/>
    </xf>
    <xf numFmtId="0" fontId="37" fillId="10" borderId="6" xfId="5" applyFont="1" applyFill="1" applyBorder="1" applyAlignment="1">
      <alignment horizontal="center" vertical="top" wrapText="1"/>
    </xf>
    <xf numFmtId="0" fontId="3" fillId="11" borderId="6" xfId="5" applyFont="1" applyFill="1" applyBorder="1" applyAlignment="1">
      <alignment horizontal="left" vertical="center"/>
    </xf>
    <xf numFmtId="0" fontId="37" fillId="11" borderId="6" xfId="5" applyFont="1" applyFill="1" applyBorder="1" applyAlignment="1">
      <alignment horizontal="left" vertical="center"/>
    </xf>
    <xf numFmtId="0" fontId="37" fillId="10" borderId="6" xfId="0" applyFont="1" applyFill="1" applyBorder="1"/>
    <xf numFmtId="0" fontId="38" fillId="0" borderId="0" xfId="1" applyFont="1"/>
    <xf numFmtId="0" fontId="18" fillId="0" borderId="0" xfId="1" applyFont="1" applyAlignment="1">
      <alignment horizontal="right"/>
    </xf>
    <xf numFmtId="0" fontId="40" fillId="4" borderId="4" xfId="4" applyFont="1" applyFill="1" applyBorder="1" applyAlignment="1">
      <alignment horizontal="left" vertical="top" wrapText="1"/>
    </xf>
    <xf numFmtId="0" fontId="3" fillId="10" borderId="6" xfId="5" applyFont="1" applyFill="1" applyBorder="1" applyAlignment="1">
      <alignment horizontal="center" vertical="center" wrapText="1"/>
    </xf>
    <xf numFmtId="0" fontId="1" fillId="5" borderId="6" xfId="0" applyFont="1" applyFill="1" applyBorder="1" applyAlignment="1">
      <alignment horizontal="center" vertical="top" wrapText="1"/>
    </xf>
    <xf numFmtId="0" fontId="1" fillId="0" borderId="6" xfId="0" applyFont="1" applyBorder="1" applyAlignment="1">
      <alignment horizontal="center" vertical="top" wrapText="1"/>
    </xf>
    <xf numFmtId="0" fontId="26" fillId="6" borderId="6" xfId="0" applyFont="1" applyFill="1" applyBorder="1" applyAlignment="1">
      <alignment horizontal="left"/>
    </xf>
    <xf numFmtId="0" fontId="37" fillId="10" borderId="6" xfId="0" applyFont="1" applyFill="1" applyBorder="1" applyAlignment="1">
      <alignment horizontal="left"/>
    </xf>
    <xf numFmtId="0" fontId="1" fillId="6" borderId="0" xfId="0" applyFont="1" applyFill="1" applyAlignment="1">
      <alignment horizontal="left"/>
    </xf>
    <xf numFmtId="0" fontId="36" fillId="0" borderId="0" xfId="7" applyNumberFormat="1" applyFont="1" applyAlignment="1">
      <alignment horizontal="center" vertical="top"/>
    </xf>
    <xf numFmtId="166" fontId="36" fillId="0" borderId="0" xfId="7" applyFont="1" applyAlignment="1">
      <alignment vertical="top"/>
    </xf>
    <xf numFmtId="0" fontId="38" fillId="3" borderId="0" xfId="8" applyNumberFormat="1" applyFont="1" applyFill="1" applyAlignment="1">
      <alignment horizontal="right" vertical="top"/>
    </xf>
    <xf numFmtId="0" fontId="36" fillId="0" borderId="0" xfId="7" applyNumberFormat="1" applyFont="1" applyAlignment="1">
      <alignment vertical="top"/>
    </xf>
    <xf numFmtId="0" fontId="1" fillId="0" borderId="0" xfId="7" applyNumberFormat="1" applyFont="1" applyAlignment="1">
      <alignment horizontal="center" vertical="top"/>
    </xf>
    <xf numFmtId="166" fontId="1" fillId="0" borderId="0" xfId="7" applyFont="1" applyAlignment="1">
      <alignment vertical="top"/>
    </xf>
    <xf numFmtId="0" fontId="1" fillId="0" borderId="0" xfId="7" applyNumberFormat="1" applyFont="1" applyAlignment="1">
      <alignment horizontal="right" vertical="top"/>
    </xf>
    <xf numFmtId="0" fontId="1" fillId="0" borderId="0" xfId="7" applyNumberFormat="1" applyFont="1" applyAlignment="1">
      <alignment vertical="top"/>
    </xf>
    <xf numFmtId="0" fontId="6" fillId="0" borderId="0" xfId="7" applyNumberFormat="1" applyFont="1" applyAlignment="1">
      <alignment vertical="top"/>
    </xf>
    <xf numFmtId="166" fontId="36" fillId="0" borderId="0" xfId="7" applyFont="1" applyAlignment="1">
      <alignment vertical="top" wrapText="1"/>
    </xf>
    <xf numFmtId="0" fontId="36" fillId="0" borderId="0" xfId="7" applyNumberFormat="1" applyFont="1" applyAlignment="1">
      <alignment vertical="top" wrapText="1"/>
    </xf>
    <xf numFmtId="166" fontId="41" fillId="0" borderId="0" xfId="7" applyAlignment="1">
      <alignment vertical="top"/>
    </xf>
    <xf numFmtId="166" fontId="41" fillId="0" borderId="0" xfId="7" applyAlignment="1">
      <alignment vertical="top" wrapText="1"/>
    </xf>
    <xf numFmtId="0" fontId="41" fillId="0" borderId="0" xfId="7" applyNumberFormat="1" applyAlignment="1">
      <alignment vertical="top"/>
    </xf>
    <xf numFmtId="0" fontId="41" fillId="0" borderId="0" xfId="7" applyNumberFormat="1" applyAlignment="1">
      <alignment vertical="top" wrapText="1"/>
    </xf>
    <xf numFmtId="166" fontId="45" fillId="3" borderId="0" xfId="7" applyFont="1" applyFill="1" applyAlignment="1">
      <alignment vertical="top" wrapText="1"/>
    </xf>
    <xf numFmtId="0" fontId="45" fillId="3" borderId="0" xfId="7" applyNumberFormat="1" applyFont="1" applyFill="1" applyAlignment="1">
      <alignment vertical="top" wrapText="1"/>
    </xf>
    <xf numFmtId="166" fontId="46" fillId="0" borderId="0" xfId="7" applyFont="1" applyAlignment="1">
      <alignment vertical="top"/>
    </xf>
    <xf numFmtId="166" fontId="47" fillId="0" borderId="0" xfId="7" applyFont="1" applyAlignment="1">
      <alignment vertical="top"/>
    </xf>
    <xf numFmtId="0" fontId="47" fillId="0" borderId="0" xfId="7" applyNumberFormat="1" applyFont="1" applyAlignment="1">
      <alignment vertical="top"/>
    </xf>
    <xf numFmtId="0" fontId="3" fillId="2" borderId="6" xfId="7" applyNumberFormat="1" applyFont="1" applyFill="1" applyBorder="1" applyAlignment="1">
      <alignment horizontal="center" vertical="center" wrapText="1"/>
    </xf>
    <xf numFmtId="0" fontId="1" fillId="6" borderId="6" xfId="9" applyNumberFormat="1" applyFont="1" applyFill="1" applyBorder="1" applyAlignment="1">
      <alignment horizontal="left" vertical="top"/>
    </xf>
    <xf numFmtId="166" fontId="48" fillId="0" borderId="6" xfId="7" applyFont="1" applyBorder="1" applyAlignment="1">
      <alignment horizontal="left" vertical="top" wrapText="1"/>
    </xf>
    <xf numFmtId="166" fontId="48" fillId="0" borderId="11" xfId="7" applyFont="1" applyBorder="1" applyAlignment="1">
      <alignment horizontal="left" vertical="top" wrapText="1"/>
    </xf>
    <xf numFmtId="166" fontId="49" fillId="0" borderId="0" xfId="7" applyFont="1" applyAlignment="1">
      <alignment vertical="top"/>
    </xf>
    <xf numFmtId="0" fontId="48" fillId="0" borderId="6" xfId="7" applyNumberFormat="1" applyFont="1" applyBorder="1" applyAlignment="1">
      <alignment horizontal="center" vertical="top" wrapText="1"/>
    </xf>
    <xf numFmtId="166" fontId="50" fillId="0" borderId="0" xfId="7" applyFont="1" applyAlignment="1">
      <alignment vertical="center"/>
    </xf>
    <xf numFmtId="0" fontId="1" fillId="6" borderId="0" xfId="9" applyNumberFormat="1" applyFont="1" applyFill="1" applyAlignment="1">
      <alignment horizontal="left" vertical="top"/>
    </xf>
    <xf numFmtId="166" fontId="48" fillId="0" borderId="0" xfId="7" applyFont="1" applyAlignment="1">
      <alignment horizontal="left" vertical="top" wrapText="1"/>
    </xf>
    <xf numFmtId="0" fontId="48" fillId="0" borderId="0" xfId="7" applyNumberFormat="1" applyFont="1" applyAlignment="1">
      <alignment horizontal="center" vertical="top" wrapText="1"/>
    </xf>
    <xf numFmtId="0" fontId="51" fillId="0" borderId="6" xfId="7" applyNumberFormat="1" applyFont="1" applyBorder="1" applyAlignment="1">
      <alignment horizontal="left" vertical="top" wrapText="1"/>
    </xf>
    <xf numFmtId="166" fontId="51" fillId="0" borderId="0" xfId="7" applyFont="1" applyAlignment="1">
      <alignment horizontal="left" vertical="top" wrapText="1"/>
    </xf>
    <xf numFmtId="166" fontId="51" fillId="0" borderId="0" xfId="7" applyFont="1" applyAlignment="1">
      <alignment horizontal="justify" vertical="top" wrapText="1"/>
    </xf>
    <xf numFmtId="0" fontId="36" fillId="0" borderId="0" xfId="7" applyNumberFormat="1" applyFont="1" applyAlignment="1">
      <alignment horizontal="left" vertical="top"/>
    </xf>
    <xf numFmtId="166" fontId="36" fillId="0" borderId="0" xfId="7" applyFont="1" applyAlignment="1">
      <alignment horizontal="left" vertical="top"/>
    </xf>
    <xf numFmtId="0" fontId="47" fillId="13" borderId="6" xfId="7" applyNumberFormat="1" applyFont="1" applyFill="1" applyBorder="1" applyAlignment="1">
      <alignment horizontal="center" vertical="top" wrapText="1"/>
    </xf>
    <xf numFmtId="0" fontId="51" fillId="13" borderId="6" xfId="7" applyNumberFormat="1" applyFont="1" applyFill="1" applyBorder="1" applyAlignment="1">
      <alignment horizontal="center" vertical="top" wrapText="1"/>
    </xf>
    <xf numFmtId="0" fontId="1" fillId="6" borderId="6" xfId="9" applyNumberFormat="1" applyFont="1" applyFill="1" applyBorder="1" applyAlignment="1">
      <alignment horizontal="center" vertical="top"/>
    </xf>
    <xf numFmtId="165" fontId="52" fillId="0" borderId="0" xfId="8" applyNumberFormat="1" applyFont="1" applyAlignment="1">
      <alignment horizontal="left" vertical="top"/>
    </xf>
    <xf numFmtId="165" fontId="1" fillId="0" borderId="0" xfId="8" applyNumberFormat="1" applyAlignment="1">
      <alignment vertical="top"/>
    </xf>
    <xf numFmtId="10" fontId="58" fillId="0" borderId="0" xfId="7" applyNumberFormat="1" applyFont="1" applyAlignment="1">
      <alignment horizontal="center" vertical="top" wrapText="1"/>
    </xf>
    <xf numFmtId="0" fontId="59" fillId="0" borderId="0" xfId="7" applyNumberFormat="1" applyFont="1" applyAlignment="1">
      <alignment horizontal="center" vertical="top" wrapText="1"/>
    </xf>
    <xf numFmtId="0" fontId="60" fillId="6" borderId="6" xfId="9" applyNumberFormat="1" applyFont="1" applyFill="1" applyBorder="1" applyAlignment="1">
      <alignment horizontal="left" vertical="top"/>
    </xf>
    <xf numFmtId="166" fontId="61" fillId="0" borderId="6" xfId="7" applyFont="1" applyBorder="1" applyAlignment="1">
      <alignment horizontal="left" vertical="top" wrapText="1"/>
    </xf>
    <xf numFmtId="166" fontId="61" fillId="0" borderId="11" xfId="7" applyFont="1" applyBorder="1" applyAlignment="1">
      <alignment horizontal="left" vertical="top" wrapText="1"/>
    </xf>
    <xf numFmtId="0" fontId="62" fillId="0" borderId="0" xfId="7" applyNumberFormat="1" applyFont="1" applyAlignment="1">
      <alignment vertical="top"/>
    </xf>
    <xf numFmtId="166" fontId="62" fillId="0" borderId="0" xfId="7" applyFont="1" applyAlignment="1">
      <alignment vertical="top"/>
    </xf>
    <xf numFmtId="0" fontId="61" fillId="0" borderId="6" xfId="7" applyNumberFormat="1" applyFont="1" applyBorder="1" applyAlignment="1">
      <alignment horizontal="center" vertical="top" wrapText="1"/>
    </xf>
    <xf numFmtId="0" fontId="63" fillId="13" borderId="6" xfId="7" applyNumberFormat="1" applyFont="1" applyFill="1" applyBorder="1" applyAlignment="1">
      <alignment horizontal="center" vertical="top" wrapText="1"/>
    </xf>
    <xf numFmtId="0" fontId="46" fillId="13" borderId="6" xfId="7" applyNumberFormat="1" applyFont="1" applyFill="1" applyBorder="1" applyAlignment="1">
      <alignment horizontal="center" vertical="top" wrapText="1"/>
    </xf>
    <xf numFmtId="10" fontId="1" fillId="6" borderId="6" xfId="9" applyNumberFormat="1" applyFont="1" applyFill="1" applyBorder="1" applyAlignment="1">
      <alignment horizontal="center" vertical="top"/>
    </xf>
    <xf numFmtId="0" fontId="1" fillId="0" borderId="6" xfId="8"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8" applyBorder="1" applyAlignment="1">
      <alignment horizontal="left" vertical="top" wrapText="1"/>
    </xf>
    <xf numFmtId="0" fontId="3" fillId="19" borderId="4" xfId="0" applyFont="1" applyFill="1" applyBorder="1" applyAlignment="1">
      <alignment vertical="top"/>
    </xf>
    <xf numFmtId="0" fontId="66" fillId="6" borderId="0" xfId="0" applyFont="1" applyFill="1" applyAlignment="1">
      <alignment horizontal="center"/>
    </xf>
    <xf numFmtId="1" fontId="21" fillId="20" borderId="1" xfId="0" applyNumberFormat="1" applyFont="1" applyFill="1" applyBorder="1" applyAlignment="1">
      <alignment horizontal="center" vertical="center"/>
    </xf>
    <xf numFmtId="0" fontId="21" fillId="20" borderId="1" xfId="0" applyFont="1" applyFill="1" applyBorder="1" applyAlignment="1">
      <alignment horizontal="center" vertical="center"/>
    </xf>
    <xf numFmtId="0" fontId="24" fillId="21" borderId="6" xfId="6" applyFont="1" applyFill="1" applyBorder="1" applyAlignment="1">
      <alignment horizontal="center" vertical="center" wrapText="1"/>
    </xf>
    <xf numFmtId="0" fontId="32" fillId="21" borderId="6" xfId="5" applyFont="1" applyFill="1" applyBorder="1" applyAlignment="1">
      <alignment horizontal="left" vertical="center" wrapText="1"/>
    </xf>
    <xf numFmtId="0" fontId="3" fillId="19" borderId="6" xfId="5" applyFont="1" applyFill="1" applyBorder="1" applyAlignment="1">
      <alignment horizontal="left" vertical="top" wrapText="1"/>
    </xf>
    <xf numFmtId="0" fontId="32" fillId="19" borderId="6" xfId="5" applyFont="1" applyFill="1" applyBorder="1" applyAlignment="1">
      <alignment horizontal="left" vertical="center" wrapText="1"/>
    </xf>
    <xf numFmtId="0" fontId="3" fillId="22" borderId="6" xfId="5" applyFont="1" applyFill="1" applyBorder="1" applyAlignment="1">
      <alignment horizontal="left" vertical="center" wrapText="1"/>
    </xf>
    <xf numFmtId="0" fontId="3" fillId="22" borderId="6" xfId="5" applyFont="1" applyFill="1" applyBorder="1" applyAlignment="1">
      <alignment horizontal="center" vertical="center" wrapText="1"/>
    </xf>
    <xf numFmtId="0" fontId="3" fillId="22" borderId="11" xfId="5" applyFont="1" applyFill="1" applyBorder="1" applyAlignment="1">
      <alignment horizontal="center" vertical="center" wrapText="1"/>
    </xf>
    <xf numFmtId="0" fontId="13" fillId="0" borderId="0" xfId="1" applyFont="1" applyAlignment="1">
      <alignment horizontal="left" vertical="top" wrapText="1"/>
    </xf>
    <xf numFmtId="166" fontId="57" fillId="0" borderId="0" xfId="26" applyFill="1" applyBorder="1" applyAlignment="1">
      <alignment horizontal="left" vertical="top" wrapText="1"/>
    </xf>
    <xf numFmtId="0" fontId="1" fillId="3" borderId="0" xfId="1" applyFill="1"/>
    <xf numFmtId="0" fontId="1" fillId="23" borderId="24" xfId="1" applyFill="1" applyBorder="1" applyAlignment="1">
      <alignment vertical="center" wrapText="1"/>
    </xf>
    <xf numFmtId="0" fontId="1" fillId="0" borderId="25" xfId="3" applyBorder="1" applyAlignment="1">
      <alignment vertical="top" wrapText="1"/>
    </xf>
    <xf numFmtId="0" fontId="1" fillId="0" borderId="6" xfId="3" applyBorder="1" applyAlignment="1">
      <alignment vertical="top" wrapText="1"/>
    </xf>
    <xf numFmtId="0" fontId="38" fillId="0" borderId="0" xfId="1" applyFont="1" applyAlignment="1">
      <alignment horizontal="center" vertical="center"/>
    </xf>
    <xf numFmtId="0" fontId="31" fillId="0" borderId="0" xfId="1" applyFont="1" applyAlignment="1">
      <alignment horizontal="right" vertical="center"/>
    </xf>
    <xf numFmtId="0" fontId="31" fillId="0" borderId="0" xfId="1" applyFont="1" applyAlignment="1">
      <alignment horizontal="left" vertical="center"/>
    </xf>
    <xf numFmtId="0" fontId="38" fillId="0" borderId="0" xfId="1" applyFont="1" applyAlignment="1">
      <alignment horizontal="left" vertical="top"/>
    </xf>
    <xf numFmtId="0" fontId="5" fillId="0" borderId="0" xfId="0" applyFont="1" applyAlignment="1">
      <alignment horizontal="right" vertical="center"/>
    </xf>
    <xf numFmtId="0" fontId="5" fillId="0" borderId="0" xfId="0" applyFont="1" applyAlignment="1">
      <alignment horizontal="center" vertical="center"/>
    </xf>
    <xf numFmtId="166" fontId="44" fillId="0" borderId="0" xfId="7" applyFont="1" applyAlignment="1">
      <alignment horizontal="right" vertical="top"/>
    </xf>
    <xf numFmtId="166" fontId="30" fillId="3" borderId="0" xfId="7" applyFont="1" applyFill="1" applyAlignment="1">
      <alignment horizontal="left" vertical="top" wrapText="1"/>
    </xf>
    <xf numFmtId="166" fontId="3" fillId="2" borderId="11" xfId="7" applyFont="1" applyFill="1" applyBorder="1" applyAlignment="1">
      <alignment horizontal="center" vertical="center" wrapText="1"/>
    </xf>
    <xf numFmtId="166" fontId="3" fillId="2" borderId="6" xfId="7" applyFont="1" applyFill="1" applyBorder="1" applyAlignment="1">
      <alignment horizontal="center" vertical="center" wrapText="1"/>
    </xf>
    <xf numFmtId="166" fontId="46" fillId="0" borderId="6" xfId="7" applyFont="1" applyBorder="1" applyAlignment="1">
      <alignment horizontal="left" vertical="top" wrapText="1"/>
    </xf>
    <xf numFmtId="0" fontId="1" fillId="0" borderId="18" xfId="8" applyNumberFormat="1" applyBorder="1" applyAlignment="1">
      <alignment horizontal="left" vertical="top" wrapText="1" indent="1"/>
    </xf>
    <xf numFmtId="164" fontId="1" fillId="0" borderId="18" xfId="2" applyNumberFormat="1" applyFill="1" applyBorder="1" applyAlignment="1">
      <alignment horizontal="left" vertical="top" wrapText="1"/>
    </xf>
    <xf numFmtId="0" fontId="1" fillId="0" borderId="18" xfId="2" applyFill="1" applyBorder="1" applyAlignment="1">
      <alignment horizontal="left" vertical="top" wrapText="1"/>
    </xf>
    <xf numFmtId="0" fontId="1" fillId="0" borderId="18" xfId="3" applyBorder="1" applyAlignment="1">
      <alignment vertical="top" wrapText="1"/>
    </xf>
    <xf numFmtId="166" fontId="1" fillId="0" borderId="18" xfId="8" applyBorder="1" applyAlignment="1">
      <alignment horizontal="left" vertical="top" wrapText="1"/>
    </xf>
    <xf numFmtId="0" fontId="1" fillId="6" borderId="0" xfId="0" applyFont="1" applyFill="1" applyAlignment="1">
      <alignment vertical="top" wrapText="1"/>
    </xf>
    <xf numFmtId="0" fontId="1" fillId="6" borderId="0" xfId="5" applyFont="1" applyFill="1" applyAlignment="1">
      <alignment horizontal="left" vertical="top" wrapText="1"/>
    </xf>
    <xf numFmtId="0" fontId="1" fillId="9" borderId="11" xfId="0" quotePrefix="1" applyFont="1" applyFill="1" applyBorder="1" applyAlignment="1">
      <alignment horizontal="left" vertical="top" wrapText="1"/>
    </xf>
    <xf numFmtId="0" fontId="1" fillId="24" borderId="6" xfId="5" applyFont="1" applyFill="1" applyBorder="1" applyAlignment="1">
      <alignment horizontal="left" vertical="top" wrapText="1"/>
    </xf>
    <xf numFmtId="0" fontId="1" fillId="24" borderId="0" xfId="5" applyFont="1" applyFill="1" applyAlignment="1">
      <alignment horizontal="left" vertical="top" wrapText="1"/>
    </xf>
    <xf numFmtId="0" fontId="1" fillId="24" borderId="6" xfId="0" quotePrefix="1" applyFont="1" applyFill="1" applyBorder="1" applyAlignment="1">
      <alignment horizontal="left" vertical="top" wrapText="1"/>
    </xf>
    <xf numFmtId="0" fontId="26" fillId="24" borderId="6" xfId="0" applyFont="1" applyFill="1" applyBorder="1" applyAlignment="1">
      <alignment vertical="top" wrapText="1"/>
    </xf>
    <xf numFmtId="0" fontId="26" fillId="24" borderId="0" xfId="0" applyFont="1" applyFill="1" applyAlignment="1">
      <alignment vertical="top"/>
    </xf>
    <xf numFmtId="0" fontId="52" fillId="24" borderId="6" xfId="5" applyFont="1" applyFill="1" applyBorder="1" applyAlignment="1">
      <alignment horizontal="left" vertical="top" wrapText="1"/>
    </xf>
    <xf numFmtId="0" fontId="26" fillId="6" borderId="0" xfId="0" applyFont="1" applyFill="1" applyAlignment="1">
      <alignment vertical="top" wrapText="1"/>
    </xf>
    <xf numFmtId="0" fontId="1" fillId="0" borderId="6" xfId="5" applyFont="1" applyBorder="1" applyAlignment="1">
      <alignment horizontal="left" vertical="top" wrapText="1"/>
    </xf>
    <xf numFmtId="0" fontId="1" fillId="9" borderId="15" xfId="5" applyFont="1" applyFill="1" applyBorder="1" applyAlignment="1">
      <alignment horizontal="left" vertical="top" wrapText="1"/>
    </xf>
    <xf numFmtId="0" fontId="1" fillId="9" borderId="6" xfId="5" applyFont="1" applyFill="1" applyBorder="1" applyAlignment="1">
      <alignment horizontal="left" vertical="top" wrapText="1"/>
    </xf>
    <xf numFmtId="0" fontId="36" fillId="3" borderId="0" xfId="0" applyFont="1" applyFill="1" applyAlignment="1">
      <alignment wrapText="1"/>
    </xf>
    <xf numFmtId="0" fontId="3" fillId="25" borderId="6" xfId="5" applyFont="1" applyFill="1" applyBorder="1" applyAlignment="1">
      <alignment horizontal="left" vertical="center"/>
    </xf>
    <xf numFmtId="0" fontId="52" fillId="25" borderId="15" xfId="5" applyFont="1" applyFill="1" applyBorder="1" applyAlignment="1">
      <alignment horizontal="left" vertical="center"/>
    </xf>
    <xf numFmtId="0" fontId="52" fillId="25" borderId="0" xfId="5" applyFont="1" applyFill="1" applyAlignment="1">
      <alignment horizontal="left" vertical="center"/>
    </xf>
    <xf numFmtId="0" fontId="52" fillId="25" borderId="11" xfId="5" applyFont="1" applyFill="1" applyBorder="1" applyAlignment="1">
      <alignment horizontal="left" vertical="center"/>
    </xf>
    <xf numFmtId="0" fontId="37" fillId="25" borderId="6" xfId="5" applyFont="1" applyFill="1" applyBorder="1" applyAlignment="1">
      <alignment horizontal="left" vertical="center"/>
    </xf>
    <xf numFmtId="0" fontId="26" fillId="26" borderId="0" xfId="0" applyFont="1" applyFill="1"/>
    <xf numFmtId="0" fontId="1" fillId="27" borderId="6" xfId="0" applyFont="1" applyFill="1" applyBorder="1" applyAlignment="1">
      <alignment horizontal="left" vertical="top"/>
    </xf>
    <xf numFmtId="0" fontId="1" fillId="26" borderId="6" xfId="5" applyFont="1" applyFill="1" applyBorder="1" applyAlignment="1">
      <alignment horizontal="left" vertical="top" wrapText="1"/>
    </xf>
    <xf numFmtId="0" fontId="1" fillId="26" borderId="6" xfId="0" quotePrefix="1" applyFont="1" applyFill="1" applyBorder="1" applyAlignment="1">
      <alignment horizontal="left" vertical="top" wrapText="1"/>
    </xf>
    <xf numFmtId="0" fontId="1" fillId="27" borderId="6" xfId="0" applyFont="1" applyFill="1" applyBorder="1"/>
    <xf numFmtId="0" fontId="36" fillId="27" borderId="0" xfId="0" applyFont="1" applyFill="1"/>
    <xf numFmtId="0" fontId="1" fillId="6" borderId="0" xfId="0" applyFont="1" applyFill="1" applyAlignment="1">
      <alignment wrapText="1"/>
    </xf>
    <xf numFmtId="0" fontId="1" fillId="6" borderId="16" xfId="5" applyFont="1" applyFill="1" applyBorder="1" applyAlignment="1">
      <alignment horizontal="left" vertical="top" wrapText="1"/>
    </xf>
    <xf numFmtId="0" fontId="37" fillId="26" borderId="6" xfId="0" applyFont="1" applyFill="1" applyBorder="1" applyAlignment="1">
      <alignment horizontal="left"/>
    </xf>
    <xf numFmtId="0" fontId="37" fillId="26" borderId="6" xfId="0" applyFont="1" applyFill="1" applyBorder="1"/>
    <xf numFmtId="0" fontId="37" fillId="26" borderId="6" xfId="5" applyFont="1" applyFill="1" applyBorder="1" applyAlignment="1">
      <alignment horizontal="center" vertical="top" wrapText="1"/>
    </xf>
    <xf numFmtId="0" fontId="1" fillId="6" borderId="15" xfId="5" applyFont="1" applyFill="1" applyBorder="1" applyAlignment="1">
      <alignment horizontal="left" vertical="top" wrapText="1"/>
    </xf>
    <xf numFmtId="0" fontId="1" fillId="6" borderId="11" xfId="0" applyFont="1" applyFill="1" applyBorder="1" applyAlignment="1">
      <alignment horizontal="left" vertical="top" wrapText="1"/>
    </xf>
    <xf numFmtId="0" fontId="3" fillId="25" borderId="16" xfId="5" applyFont="1" applyFill="1" applyBorder="1" applyAlignment="1">
      <alignment vertical="center"/>
    </xf>
    <xf numFmtId="0" fontId="3" fillId="25" borderId="11" xfId="5" applyFont="1" applyFill="1" applyBorder="1" applyAlignment="1">
      <alignment vertical="center"/>
    </xf>
    <xf numFmtId="0" fontId="52" fillId="25" borderId="15" xfId="5" applyFont="1" applyFill="1" applyBorder="1" applyAlignment="1">
      <alignment vertical="center"/>
    </xf>
    <xf numFmtId="0" fontId="1" fillId="28" borderId="6" xfId="0" applyFont="1" applyFill="1" applyBorder="1" applyAlignment="1">
      <alignment horizontal="left" vertical="top"/>
    </xf>
    <xf numFmtId="0" fontId="36" fillId="28" borderId="0" xfId="0" applyFont="1" applyFill="1"/>
    <xf numFmtId="0" fontId="52" fillId="26" borderId="6" xfId="5" applyFont="1" applyFill="1" applyBorder="1" applyAlignment="1">
      <alignment horizontal="left" vertical="top" wrapText="1"/>
    </xf>
    <xf numFmtId="0" fontId="0" fillId="3" borderId="0" xfId="0" applyFill="1" applyAlignment="1">
      <alignment wrapText="1"/>
    </xf>
    <xf numFmtId="0" fontId="1" fillId="0" borderId="6" xfId="5" quotePrefix="1" applyFont="1" applyBorder="1" applyAlignment="1">
      <alignment horizontal="left" vertical="top" wrapText="1"/>
    </xf>
    <xf numFmtId="0" fontId="1" fillId="0" borderId="6" xfId="5" applyFont="1" applyBorder="1" applyAlignment="1">
      <alignment horizontal="left" vertical="top" wrapText="1"/>
    </xf>
    <xf numFmtId="165" fontId="1" fillId="0" borderId="6" xfId="5" applyNumberFormat="1" applyFont="1" applyBorder="1" applyAlignment="1">
      <alignment horizontal="left" vertical="top" wrapText="1"/>
    </xf>
    <xf numFmtId="0" fontId="3" fillId="19" borderId="7" xfId="0" applyFont="1" applyFill="1" applyBorder="1" applyAlignment="1">
      <alignment horizontal="center" wrapText="1"/>
    </xf>
    <xf numFmtId="0" fontId="52" fillId="11" borderId="15" xfId="5" applyFont="1" applyFill="1" applyBorder="1" applyAlignment="1">
      <alignment horizontal="left" vertical="center"/>
    </xf>
    <xf numFmtId="0" fontId="52" fillId="11" borderId="16" xfId="5" applyFont="1" applyFill="1" applyBorder="1" applyAlignment="1">
      <alignment horizontal="left" vertical="center"/>
    </xf>
    <xf numFmtId="0" fontId="52" fillId="11" borderId="11" xfId="5" applyFont="1" applyFill="1" applyBorder="1" applyAlignment="1">
      <alignment horizontal="left" vertical="center"/>
    </xf>
    <xf numFmtId="0" fontId="52" fillId="25" borderId="15" xfId="5" applyFont="1" applyFill="1" applyBorder="1" applyAlignment="1">
      <alignment horizontal="left" vertical="center"/>
    </xf>
    <xf numFmtId="0" fontId="52" fillId="25" borderId="16" xfId="5" applyFont="1" applyFill="1" applyBorder="1" applyAlignment="1">
      <alignment horizontal="left" vertical="center"/>
    </xf>
    <xf numFmtId="0" fontId="52" fillId="25" borderId="11" xfId="5" applyFont="1" applyFill="1" applyBorder="1" applyAlignment="1">
      <alignment horizontal="left" vertical="center"/>
    </xf>
    <xf numFmtId="0" fontId="5" fillId="0" borderId="0" xfId="0" applyFont="1" applyAlignment="1">
      <alignment horizontal="right" vertical="center"/>
    </xf>
    <xf numFmtId="0" fontId="64" fillId="8" borderId="0" xfId="0" applyFont="1" applyFill="1" applyAlignment="1">
      <alignment horizontal="center" vertical="center"/>
    </xf>
    <xf numFmtId="0" fontId="5" fillId="0" borderId="0" xfId="0" applyFont="1" applyAlignment="1">
      <alignment horizontal="center" vertical="center"/>
    </xf>
    <xf numFmtId="0" fontId="6" fillId="0" borderId="0" xfId="0" applyFont="1" applyAlignment="1">
      <alignment horizontal="right" vertical="center"/>
    </xf>
    <xf numFmtId="0" fontId="3" fillId="11" borderId="16" xfId="5" applyFont="1" applyFill="1" applyBorder="1" applyAlignment="1">
      <alignment horizontal="left" vertical="center"/>
    </xf>
    <xf numFmtId="0" fontId="3" fillId="11" borderId="11" xfId="5" applyFont="1" applyFill="1" applyBorder="1" applyAlignment="1">
      <alignment horizontal="left" vertical="center"/>
    </xf>
    <xf numFmtId="0" fontId="3" fillId="11" borderId="15" xfId="5" applyFont="1" applyFill="1" applyBorder="1" applyAlignment="1">
      <alignment horizontal="center" vertical="center"/>
    </xf>
    <xf numFmtId="0" fontId="3" fillId="11" borderId="16" xfId="5" applyFont="1" applyFill="1" applyBorder="1" applyAlignment="1">
      <alignment horizontal="center" vertical="center"/>
    </xf>
    <xf numFmtId="0" fontId="3" fillId="11" borderId="11" xfId="5" applyFont="1" applyFill="1" applyBorder="1" applyAlignment="1">
      <alignment horizontal="center" vertical="center"/>
    </xf>
    <xf numFmtId="0" fontId="2" fillId="21" borderId="22" xfId="1" applyFont="1" applyFill="1" applyBorder="1" applyAlignment="1">
      <alignment horizontal="left" vertical="top" wrapText="1"/>
    </xf>
    <xf numFmtId="0" fontId="2" fillId="21" borderId="23" xfId="1" applyFont="1" applyFill="1" applyBorder="1" applyAlignment="1">
      <alignment horizontal="left" vertical="top" wrapText="1"/>
    </xf>
    <xf numFmtId="0" fontId="0" fillId="0" borderId="26"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7" xfId="1" applyFill="1" applyBorder="1" applyAlignment="1">
      <alignment horizontal="center" vertical="center" wrapText="1"/>
    </xf>
    <xf numFmtId="0" fontId="13" fillId="0" borderId="1" xfId="1" applyFont="1" applyBorder="1" applyAlignment="1">
      <alignment horizontal="left" vertical="top" wrapText="1"/>
    </xf>
    <xf numFmtId="0" fontId="13" fillId="0" borderId="4" xfId="1" applyFont="1" applyBorder="1" applyAlignment="1">
      <alignment horizontal="left" vertical="top" wrapText="1"/>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8" fillId="0" borderId="0" xfId="1" applyFont="1" applyAlignment="1">
      <alignment horizontal="center" vertical="center"/>
    </xf>
    <xf numFmtId="0" fontId="31" fillId="0" borderId="0" xfId="1" applyFont="1" applyAlignment="1">
      <alignment horizontal="right" vertical="center"/>
    </xf>
    <xf numFmtId="0" fontId="64" fillId="8" borderId="0" xfId="1" applyFont="1" applyFill="1" applyAlignment="1">
      <alignment horizontal="center"/>
    </xf>
    <xf numFmtId="0" fontId="31" fillId="0" borderId="0" xfId="1" applyFont="1" applyAlignment="1">
      <alignment horizontal="left" vertical="center"/>
    </xf>
    <xf numFmtId="0" fontId="1" fillId="6" borderId="4" xfId="5" applyFont="1" applyFill="1" applyBorder="1" applyAlignment="1">
      <alignment horizontal="left" vertical="top" wrapText="1"/>
    </xf>
    <xf numFmtId="0" fontId="1" fillId="6" borderId="5" xfId="5" applyFont="1" applyFill="1" applyBorder="1" applyAlignment="1">
      <alignment horizontal="left" vertical="top" wrapText="1"/>
    </xf>
    <xf numFmtId="0" fontId="1" fillId="6" borderId="3" xfId="5" applyFont="1" applyFill="1" applyBorder="1" applyAlignment="1">
      <alignment horizontal="left" vertical="top" wrapText="1"/>
    </xf>
    <xf numFmtId="0" fontId="38" fillId="0" borderId="0" xfId="1" applyFont="1" applyAlignment="1">
      <alignment horizontal="left" vertical="top" wrapText="1"/>
    </xf>
    <xf numFmtId="0" fontId="38" fillId="0" borderId="0" xfId="1" applyFont="1" applyAlignment="1">
      <alignment horizontal="left" vertical="top"/>
    </xf>
    <xf numFmtId="0" fontId="65" fillId="8" borderId="0" xfId="1" applyFont="1" applyFill="1" applyAlignment="1">
      <alignment horizontal="center" vertical="top"/>
    </xf>
    <xf numFmtId="0" fontId="39" fillId="0" borderId="0" xfId="6" applyFont="1" applyAlignment="1">
      <alignment horizontal="left" vertical="top" wrapText="1"/>
    </xf>
    <xf numFmtId="0" fontId="38" fillId="0" borderId="0" xfId="6" applyFont="1" applyAlignment="1">
      <alignment horizontal="left" vertical="top" wrapText="1"/>
    </xf>
    <xf numFmtId="0" fontId="64" fillId="8" borderId="0" xfId="0" applyFont="1" applyFill="1" applyAlignment="1">
      <alignment horizontal="center"/>
    </xf>
    <xf numFmtId="0" fontId="6" fillId="0" borderId="17" xfId="0" applyFont="1" applyBorder="1" applyAlignment="1">
      <alignment horizontal="right" vertical="center"/>
    </xf>
    <xf numFmtId="0" fontId="3" fillId="19" borderId="12" xfId="0" applyFont="1" applyFill="1" applyBorder="1" applyAlignment="1">
      <alignment horizontal="center" wrapText="1"/>
    </xf>
    <xf numFmtId="0" fontId="3" fillId="19" borderId="13" xfId="0" applyFont="1" applyFill="1" applyBorder="1" applyAlignment="1">
      <alignment horizontal="center" wrapText="1"/>
    </xf>
    <xf numFmtId="0" fontId="3" fillId="19" borderId="14" xfId="0" applyFont="1" applyFill="1" applyBorder="1" applyAlignment="1">
      <alignment horizontal="center" wrapText="1"/>
    </xf>
    <xf numFmtId="0" fontId="48" fillId="0" borderId="15" xfId="7" applyNumberFormat="1" applyFont="1" applyBorder="1" applyAlignment="1">
      <alignment horizontal="left" vertical="top" wrapText="1"/>
    </xf>
    <xf numFmtId="0" fontId="48" fillId="0" borderId="11" xfId="7" applyNumberFormat="1" applyFont="1" applyBorder="1" applyAlignment="1">
      <alignment horizontal="left" vertical="top" wrapText="1"/>
    </xf>
    <xf numFmtId="166" fontId="43" fillId="12" borderId="0" xfId="7" applyFont="1" applyFill="1" applyAlignment="1">
      <alignment horizontal="center" vertical="top"/>
    </xf>
    <xf numFmtId="166" fontId="44" fillId="0" borderId="0" xfId="7" applyFont="1" applyAlignment="1">
      <alignment horizontal="left" vertical="top"/>
    </xf>
    <xf numFmtId="166" fontId="44" fillId="0" borderId="0" xfId="7" applyFont="1" applyAlignment="1">
      <alignment horizontal="right" vertical="top"/>
    </xf>
    <xf numFmtId="166" fontId="30" fillId="3" borderId="0" xfId="7" applyFont="1" applyFill="1" applyAlignment="1">
      <alignment horizontal="left" vertical="top" wrapText="1"/>
    </xf>
    <xf numFmtId="166" fontId="3" fillId="2" borderId="8" xfId="7" applyFont="1" applyFill="1" applyBorder="1" applyAlignment="1">
      <alignment horizontal="center" vertical="center" wrapText="1"/>
    </xf>
    <xf numFmtId="166" fontId="3" fillId="2" borderId="0" xfId="7" applyFont="1" applyFill="1" applyAlignment="1">
      <alignment horizontal="center" vertical="center" wrapText="1"/>
    </xf>
    <xf numFmtId="166" fontId="3" fillId="2" borderId="15" xfId="7" applyFont="1" applyFill="1" applyBorder="1" applyAlignment="1">
      <alignment horizontal="center" vertical="center" wrapText="1"/>
    </xf>
    <xf numFmtId="166" fontId="3" fillId="2" borderId="11" xfId="7" applyFont="1" applyFill="1" applyBorder="1" applyAlignment="1">
      <alignment horizontal="center" vertical="center" wrapText="1"/>
    </xf>
    <xf numFmtId="166" fontId="3" fillId="2" borderId="6" xfId="7" applyFont="1" applyFill="1" applyBorder="1" applyAlignment="1">
      <alignment horizontal="center" vertical="center" wrapText="1"/>
    </xf>
    <xf numFmtId="0" fontId="61" fillId="0" borderId="15" xfId="7" applyNumberFormat="1" applyFont="1" applyBorder="1" applyAlignment="1">
      <alignment horizontal="left" vertical="top" wrapText="1"/>
    </xf>
    <xf numFmtId="0" fontId="61" fillId="0" borderId="11" xfId="7" applyNumberFormat="1" applyFont="1" applyBorder="1" applyAlignment="1">
      <alignment horizontal="left" vertical="top" wrapText="1"/>
    </xf>
    <xf numFmtId="166" fontId="46" fillId="0" borderId="6" xfId="7" applyFont="1" applyBorder="1" applyAlignment="1">
      <alignment horizontal="left" vertical="top" wrapText="1"/>
    </xf>
    <xf numFmtId="0" fontId="3" fillId="2" borderId="12" xfId="7" applyNumberFormat="1" applyFont="1" applyFill="1" applyBorder="1" applyAlignment="1">
      <alignment horizontal="center" vertical="center" wrapText="1"/>
    </xf>
    <xf numFmtId="0" fontId="3" fillId="2" borderId="10" xfId="7" applyNumberFormat="1" applyFont="1" applyFill="1" applyBorder="1" applyAlignment="1">
      <alignment horizontal="center" vertical="center" wrapText="1"/>
    </xf>
    <xf numFmtId="0" fontId="3" fillId="2" borderId="14" xfId="7" applyNumberFormat="1" applyFont="1" applyFill="1" applyBorder="1" applyAlignment="1">
      <alignment horizontal="center" vertical="center" wrapText="1"/>
    </xf>
    <xf numFmtId="0" fontId="3" fillId="2" borderId="19" xfId="7" applyNumberFormat="1" applyFont="1" applyFill="1" applyBorder="1" applyAlignment="1">
      <alignment horizontal="center" vertical="center" wrapText="1"/>
    </xf>
    <xf numFmtId="166" fontId="3" fillId="2" borderId="18" xfId="7" applyFont="1" applyFill="1" applyBorder="1" applyAlignment="1">
      <alignment horizontal="center" vertical="center" wrapText="1"/>
    </xf>
    <xf numFmtId="166" fontId="3" fillId="2" borderId="20" xfId="7" applyFont="1" applyFill="1" applyBorder="1" applyAlignment="1">
      <alignment horizontal="center" vertical="center" wrapText="1"/>
    </xf>
    <xf numFmtId="166" fontId="3" fillId="2" borderId="16" xfId="7" applyFont="1" applyFill="1" applyBorder="1" applyAlignment="1">
      <alignment horizontal="center" vertical="center" wrapText="1"/>
    </xf>
    <xf numFmtId="0" fontId="3" fillId="2" borderId="18" xfId="7" applyNumberFormat="1" applyFont="1" applyFill="1" applyBorder="1" applyAlignment="1">
      <alignment horizontal="center" vertical="center" wrapText="1"/>
    </xf>
    <xf numFmtId="0" fontId="3" fillId="2" borderId="7" xfId="7" applyNumberFormat="1" applyFont="1" applyFill="1" applyBorder="1" applyAlignment="1">
      <alignment horizontal="center" vertical="center" wrapText="1"/>
    </xf>
  </cellXfs>
  <cellStyles count="27">
    <cellStyle name="background" xfId="10" xr:uid="{00000000-0005-0000-0000-000000000000}"/>
    <cellStyle name="background 2" xfId="11" xr:uid="{00000000-0005-0000-0000-000001000000}"/>
    <cellStyle name="body_tyext" xfId="12" xr:uid="{00000000-0005-0000-0000-000002000000}"/>
    <cellStyle name="cell" xfId="13" xr:uid="{00000000-0005-0000-0000-000003000000}"/>
    <cellStyle name="document title" xfId="14" xr:uid="{00000000-0005-0000-0000-000004000000}"/>
    <cellStyle name="group" xfId="15" xr:uid="{00000000-0005-0000-0000-000005000000}"/>
    <cellStyle name="Header" xfId="16" xr:uid="{00000000-0005-0000-0000-000006000000}"/>
    <cellStyle name="Heading" xfId="17" xr:uid="{00000000-0005-0000-0000-000007000000}"/>
    <cellStyle name="Hyperlink" xfId="4" builtinId="8"/>
    <cellStyle name="Hyperlink 2" xfId="26" xr:uid="{00000000-0005-0000-0000-000009000000}"/>
    <cellStyle name="Normal" xfId="0" builtinId="0"/>
    <cellStyle name="Normal 2" xfId="1" xr:uid="{00000000-0005-0000-0000-00000B000000}"/>
    <cellStyle name="Normal 2 2" xfId="3" xr:uid="{00000000-0005-0000-0000-00000C000000}"/>
    <cellStyle name="Normal 2 3" xfId="8" xr:uid="{00000000-0005-0000-0000-00000D000000}"/>
    <cellStyle name="Normal 3" xfId="7" xr:uid="{00000000-0005-0000-0000-00000E000000}"/>
    <cellStyle name="Normal 4" xfId="9" xr:uid="{00000000-0005-0000-0000-00000F000000}"/>
    <cellStyle name="Normal 6" xfId="18" xr:uid="{00000000-0005-0000-0000-000010000000}"/>
    <cellStyle name="Normal_GUI - Checklist" xfId="6" xr:uid="{00000000-0005-0000-0000-000011000000}"/>
    <cellStyle name="Normal_Sheet1" xfId="5" xr:uid="{00000000-0005-0000-0000-000012000000}"/>
    <cellStyle name="page title" xfId="19" xr:uid="{00000000-0005-0000-0000-000013000000}"/>
    <cellStyle name="Paragrap title" xfId="20" xr:uid="{00000000-0005-0000-0000-000014000000}"/>
    <cellStyle name="Paragrap title 2" xfId="21" xr:uid="{00000000-0005-0000-0000-000015000000}"/>
    <cellStyle name="Percent 2" xfId="22" xr:uid="{00000000-0005-0000-0000-000016000000}"/>
    <cellStyle name="Table header" xfId="23" xr:uid="{00000000-0005-0000-0000-000017000000}"/>
    <cellStyle name="Table header 2" xfId="24" xr:uid="{00000000-0005-0000-0000-000018000000}"/>
    <cellStyle name="table_cell" xfId="2" xr:uid="{00000000-0005-0000-0000-000019000000}"/>
    <cellStyle name="標準_040802 債権ＤＢ" xfId="25" xr:uid="{00000000-0005-0000-0000-00001A000000}"/>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xr9:uid="{00000000-0011-0000-FFFF-FFFF00000000}">
      <tableStyleElement type="wholeTable" dxfId="15"/>
      <tableStyleElement type="headerRow" dxfId="14"/>
    </tableStyle>
    <tableStyle name="NashTech Table Style 2" pivot="0" count="3" xr9:uid="{00000000-0011-0000-FFFF-FFFF01000000}">
      <tableStyleElement type="wholeTable" dxfId="13"/>
      <tableStyleElement type="headerRow" dxfId="12"/>
      <tableStyleElement type="firstRowStripe" dxfId="11"/>
    </tableStyle>
    <tableStyle name="NashTech Table Style 4" pivot="0" count="3" xr9:uid="{00000000-0011-0000-FFFF-FFFF02000000}">
      <tableStyleElement type="wholeTable" dxfId="10"/>
      <tableStyleElement type="headerRow" dxfId="9"/>
      <tableStyleElement type="firstColumnStripe" dxfId="8"/>
    </tableStyle>
    <tableStyle name="Table Style 1" pivot="0" count="2" xr9:uid="{00000000-0011-0000-FFFF-FFFF03000000}">
      <tableStyleElement type="wholeTable" dxfId="7"/>
      <tableStyleElement type="headerRow" dxfId="6"/>
    </tableStyle>
  </tableStyles>
  <colors>
    <mruColors>
      <color rgb="FF6D829F"/>
      <color rgb="FFBFBFB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BFC2A-30E7-4FE2-8524-9AA48A4E0ED3}">
  <dimension ref="A1:XFD86"/>
  <sheetViews>
    <sheetView showGridLines="0" tabSelected="1" zoomScaleNormal="100" workbookViewId="0">
      <selection activeCell="B59" sqref="B59"/>
    </sheetView>
  </sheetViews>
  <sheetFormatPr defaultColWidth="9.109375" defaultRowHeight="13.2" outlineLevelRow="2"/>
  <cols>
    <col min="1" max="1" width="12" style="78" bestFit="1" customWidth="1"/>
    <col min="2" max="2" width="49.6640625" style="46" customWidth="1"/>
    <col min="3"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16"/>
      <c r="B1" s="216"/>
      <c r="C1" s="216"/>
      <c r="D1" s="216"/>
      <c r="E1" s="34"/>
      <c r="F1" s="34"/>
      <c r="G1" s="34"/>
      <c r="H1" s="34"/>
      <c r="I1" s="34"/>
      <c r="J1" s="34"/>
    </row>
    <row r="2" spans="1:24" s="1" customFormat="1" ht="24.6">
      <c r="A2" s="217" t="s">
        <v>70</v>
      </c>
      <c r="B2" s="217"/>
      <c r="C2" s="217"/>
      <c r="D2" s="217"/>
      <c r="E2" s="218"/>
      <c r="F2" s="23"/>
      <c r="G2" s="23"/>
      <c r="H2" s="23"/>
      <c r="I2" s="23"/>
      <c r="J2" s="23"/>
    </row>
    <row r="3" spans="1:24" s="1" customFormat="1" ht="22.8">
      <c r="A3" s="47"/>
      <c r="C3" s="219"/>
      <c r="D3" s="219"/>
      <c r="E3" s="218"/>
      <c r="F3" s="23"/>
      <c r="G3" s="23"/>
      <c r="H3" s="23"/>
      <c r="I3" s="23"/>
      <c r="J3" s="23"/>
    </row>
    <row r="4" spans="1:24" s="38" customFormat="1">
      <c r="A4" s="139" t="s">
        <v>66</v>
      </c>
      <c r="B4" s="207" t="s">
        <v>732</v>
      </c>
      <c r="C4" s="207"/>
      <c r="D4" s="207"/>
      <c r="E4" s="39"/>
      <c r="F4" s="39"/>
      <c r="G4" s="39"/>
      <c r="H4" s="40"/>
      <c r="I4" s="40"/>
      <c r="X4" s="38" t="s">
        <v>93</v>
      </c>
    </row>
    <row r="5" spans="1:24" s="38" customFormat="1">
      <c r="A5" s="139" t="s">
        <v>62</v>
      </c>
      <c r="B5" s="206"/>
      <c r="C5" s="207"/>
      <c r="D5" s="207"/>
      <c r="E5" s="39"/>
      <c r="F5" s="39"/>
      <c r="G5" s="39"/>
      <c r="H5" s="40"/>
      <c r="I5" s="40"/>
      <c r="X5" s="38" t="s">
        <v>95</v>
      </c>
    </row>
    <row r="6" spans="1:24" s="38" customFormat="1" ht="26.4">
      <c r="A6" s="139" t="s">
        <v>96</v>
      </c>
      <c r="B6" s="206"/>
      <c r="C6" s="207"/>
      <c r="D6" s="207"/>
      <c r="E6" s="39"/>
      <c r="F6" s="39"/>
      <c r="G6" s="39"/>
      <c r="H6" s="40"/>
      <c r="I6" s="40"/>
    </row>
    <row r="7" spans="1:24" s="38" customFormat="1">
      <c r="A7" s="139" t="s">
        <v>98</v>
      </c>
      <c r="B7" s="207" t="s">
        <v>645</v>
      </c>
      <c r="C7" s="207"/>
      <c r="D7" s="207"/>
      <c r="E7" s="39"/>
      <c r="F7" s="39"/>
      <c r="G7" s="39"/>
      <c r="H7" s="41"/>
      <c r="I7" s="40"/>
      <c r="X7" s="42"/>
    </row>
    <row r="8" spans="1:24" s="43" customFormat="1">
      <c r="A8" s="139" t="s">
        <v>100</v>
      </c>
      <c r="B8" s="208" t="s">
        <v>646</v>
      </c>
      <c r="C8" s="208"/>
      <c r="D8" s="208"/>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COUNTIF($F$20:$F$49637,"*Passed")</f>
        <v>0</v>
      </c>
      <c r="C11" s="75">
        <f>COUNTIF($G$20:$G$49637,"*Passed")</f>
        <v>0</v>
      </c>
      <c r="D11" s="75">
        <f>COUNTIF($H$20:$H$49637,"*Passed")</f>
        <v>0</v>
      </c>
    </row>
    <row r="12" spans="1:24" s="43" customFormat="1">
      <c r="A12" s="141" t="s">
        <v>43</v>
      </c>
      <c r="B12" s="75">
        <f>COUNTIF($F$20:$F$49357,"*Failed*")</f>
        <v>0</v>
      </c>
      <c r="C12" s="75">
        <f>COUNTIF($G$20:$G$49357,"*Failed*")</f>
        <v>0</v>
      </c>
      <c r="D12" s="75">
        <f>COUNTIF($H$20:$H$49357,"*Failed*")</f>
        <v>0</v>
      </c>
    </row>
    <row r="13" spans="1:24" s="43" customFormat="1">
      <c r="A13" s="141" t="s">
        <v>45</v>
      </c>
      <c r="B13" s="75">
        <f>COUNTIF($F$20:$F$49357,"*Not Run*")</f>
        <v>0</v>
      </c>
      <c r="C13" s="75">
        <f>COUNTIF($G$20:$G$49357,"*Not Run*")</f>
        <v>0</v>
      </c>
      <c r="D13" s="75">
        <f>COUNTIF($H$20:$H$49357,"*Not Run*")</f>
        <v>0</v>
      </c>
      <c r="E13" s="1"/>
      <c r="F13" s="1"/>
      <c r="G13" s="1"/>
      <c r="H13" s="1"/>
      <c r="I13" s="1"/>
    </row>
    <row r="14" spans="1:24" s="43" customFormat="1">
      <c r="A14" s="141" t="s">
        <v>103</v>
      </c>
      <c r="B14" s="75">
        <f>COUNTIF($F$20:$F$49357,"*NA*")</f>
        <v>0</v>
      </c>
      <c r="C14" s="75">
        <f>COUNTIF($G$20:$G$49357,"*NA*")</f>
        <v>0</v>
      </c>
      <c r="D14" s="75">
        <f>COUNTIF($H$20:$H$49357,"*NA*")</f>
        <v>0</v>
      </c>
      <c r="E14" s="1"/>
      <c r="F14" s="1"/>
      <c r="G14" s="1"/>
      <c r="H14" s="1"/>
      <c r="I14" s="1"/>
    </row>
    <row r="15" spans="1:24" s="43" customFormat="1" ht="39.6">
      <c r="A15" s="141" t="s">
        <v>104</v>
      </c>
      <c r="B15" s="75">
        <f>COUNTIF($F$20:$F$49357,"*Passed in previous build*")</f>
        <v>0</v>
      </c>
      <c r="C15" s="75">
        <f>COUNTIF($G$20:$G$49357,"*Passed in previous build*")</f>
        <v>0</v>
      </c>
      <c r="D15" s="75">
        <f>COUNTIF($H$20:$H$49357,"*Passed in previous build*")</f>
        <v>0</v>
      </c>
      <c r="E15" s="1"/>
      <c r="F15" s="1"/>
      <c r="G15" s="1"/>
      <c r="H15" s="1"/>
      <c r="I15" s="1"/>
    </row>
    <row r="16" spans="1:24" s="44" customFormat="1">
      <c r="A16" s="76"/>
      <c r="B16" s="50"/>
      <c r="C16" s="50"/>
      <c r="D16" s="51"/>
      <c r="E16" s="56"/>
      <c r="F16" s="209" t="s">
        <v>101</v>
      </c>
      <c r="G16" s="209"/>
      <c r="H16" s="209"/>
      <c r="I16" s="57"/>
    </row>
    <row r="17" spans="1:9" s="44" customFormat="1" ht="39.6">
      <c r="A17" s="142" t="s">
        <v>105</v>
      </c>
      <c r="B17" s="143" t="s">
        <v>106</v>
      </c>
      <c r="C17" s="143" t="s">
        <v>107</v>
      </c>
      <c r="D17" s="143" t="s">
        <v>108</v>
      </c>
      <c r="E17" s="143" t="s">
        <v>109</v>
      </c>
      <c r="F17" s="143" t="s">
        <v>110</v>
      </c>
      <c r="G17" s="143" t="s">
        <v>111</v>
      </c>
      <c r="H17" s="143" t="s">
        <v>112</v>
      </c>
      <c r="I17" s="143" t="s">
        <v>113</v>
      </c>
    </row>
    <row r="18" spans="1:9" s="174" customFormat="1">
      <c r="A18" s="170"/>
      <c r="B18" s="175" t="s">
        <v>472</v>
      </c>
      <c r="C18" s="171"/>
      <c r="D18" s="172"/>
      <c r="E18" s="172"/>
      <c r="F18" s="170"/>
      <c r="G18" s="170"/>
      <c r="H18" s="170"/>
      <c r="I18" s="173"/>
    </row>
    <row r="19" spans="1:9" s="45" customFormat="1" hidden="1" outlineLevel="1">
      <c r="A19" s="52"/>
      <c r="B19" s="178" t="s">
        <v>672</v>
      </c>
      <c r="C19" s="168" t="s">
        <v>506</v>
      </c>
      <c r="D19" s="169"/>
      <c r="E19" s="54"/>
      <c r="F19" s="52"/>
      <c r="G19" s="52"/>
      <c r="H19" s="52"/>
      <c r="I19" s="55"/>
    </row>
    <row r="20" spans="1:9" s="44" customFormat="1" collapsed="1">
      <c r="A20" s="67"/>
      <c r="B20" s="210" t="s">
        <v>523</v>
      </c>
      <c r="C20" s="211"/>
      <c r="D20" s="212"/>
      <c r="E20" s="67"/>
      <c r="F20" s="68"/>
      <c r="G20" s="68"/>
      <c r="H20" s="68"/>
      <c r="I20" s="67"/>
    </row>
    <row r="21" spans="1:9" s="186" customFormat="1">
      <c r="A21" s="181"/>
      <c r="B21" s="182" t="s">
        <v>740</v>
      </c>
      <c r="C21" s="183"/>
      <c r="D21" s="184"/>
      <c r="E21" s="181"/>
      <c r="F21" s="185"/>
      <c r="G21" s="185"/>
      <c r="H21" s="185"/>
      <c r="I21" s="181"/>
    </row>
    <row r="22" spans="1:9" s="45" customFormat="1" ht="26.4" hidden="1" outlineLevel="1">
      <c r="A22" s="62">
        <f ca="1">IF(OFFSET(A22,-1,0) ="",OFFSET(A22,-2,0)+1,OFFSET(A22,-1,0)+1 )</f>
        <v>1</v>
      </c>
      <c r="B22" s="52" t="s">
        <v>683</v>
      </c>
      <c r="C22" s="167"/>
      <c r="D22" s="59"/>
      <c r="E22" s="54" t="s">
        <v>459</v>
      </c>
      <c r="F22" s="52"/>
      <c r="G22" s="52"/>
      <c r="H22" s="52"/>
      <c r="I22" s="55"/>
    </row>
    <row r="23" spans="1:9" s="45" customFormat="1" ht="26.4" hidden="1" outlineLevel="1">
      <c r="A23" s="62">
        <f t="shared" ref="A23:A32" ca="1" si="0">IF(OFFSET(A23,-1,0) ="",OFFSET(A23,-2,0)+1,OFFSET(A23,-1,0)+1 )</f>
        <v>2</v>
      </c>
      <c r="B23" s="52" t="s">
        <v>682</v>
      </c>
      <c r="C23" s="167"/>
      <c r="D23" s="59"/>
      <c r="E23" s="54"/>
      <c r="F23" s="52"/>
      <c r="G23" s="52"/>
      <c r="H23" s="52"/>
      <c r="I23" s="55"/>
    </row>
    <row r="24" spans="1:9" s="45" customFormat="1" ht="26.4" hidden="1" outlineLevel="1">
      <c r="A24" s="62">
        <f t="shared" ca="1" si="0"/>
        <v>3</v>
      </c>
      <c r="B24" s="52" t="s">
        <v>681</v>
      </c>
      <c r="C24" s="167"/>
      <c r="D24" s="59"/>
      <c r="E24" s="54"/>
      <c r="F24" s="52"/>
      <c r="G24" s="52"/>
      <c r="H24" s="52"/>
      <c r="I24" s="55"/>
    </row>
    <row r="25" spans="1:9" s="45" customFormat="1" ht="26.4" hidden="1" outlineLevel="1">
      <c r="A25" s="62">
        <f t="shared" ca="1" si="0"/>
        <v>4</v>
      </c>
      <c r="B25" s="52" t="s">
        <v>680</v>
      </c>
      <c r="C25" s="167"/>
      <c r="D25" s="59"/>
      <c r="E25" s="54"/>
      <c r="F25" s="52"/>
      <c r="G25" s="52"/>
      <c r="H25" s="52"/>
      <c r="I25" s="55"/>
    </row>
    <row r="26" spans="1:9" s="45" customFormat="1" ht="26.4" hidden="1" outlineLevel="1">
      <c r="A26" s="62">
        <f t="shared" ca="1" si="0"/>
        <v>5</v>
      </c>
      <c r="B26" s="52" t="s">
        <v>679</v>
      </c>
      <c r="C26" s="52"/>
      <c r="D26" s="60"/>
      <c r="E26" s="54"/>
      <c r="F26" s="52"/>
      <c r="G26" s="52"/>
      <c r="H26" s="52"/>
      <c r="I26" s="55"/>
    </row>
    <row r="27" spans="1:9" s="45" customFormat="1" ht="26.4" hidden="1" outlineLevel="1">
      <c r="A27" s="62">
        <f t="shared" ca="1" si="0"/>
        <v>6</v>
      </c>
      <c r="B27" s="52" t="s">
        <v>678</v>
      </c>
      <c r="C27" s="52"/>
      <c r="D27" s="60"/>
      <c r="E27" s="54"/>
      <c r="F27" s="52"/>
      <c r="G27" s="52"/>
      <c r="H27" s="52"/>
      <c r="I27" s="55"/>
    </row>
    <row r="28" spans="1:9" s="45" customFormat="1" ht="26.4" hidden="1" outlineLevel="1">
      <c r="A28" s="62">
        <f t="shared" ca="1" si="0"/>
        <v>7</v>
      </c>
      <c r="B28" s="52" t="s">
        <v>677</v>
      </c>
      <c r="C28" s="52"/>
      <c r="D28" s="60"/>
      <c r="E28" s="54"/>
      <c r="F28" s="52"/>
      <c r="G28" s="52"/>
      <c r="H28" s="52"/>
      <c r="I28" s="55"/>
    </row>
    <row r="29" spans="1:9" s="45" customFormat="1" ht="26.4" hidden="1" outlineLevel="1">
      <c r="A29" s="62">
        <f t="shared" ca="1" si="0"/>
        <v>8</v>
      </c>
      <c r="B29" s="52" t="s">
        <v>676</v>
      </c>
      <c r="C29" s="52"/>
      <c r="D29" s="60"/>
      <c r="E29" s="54"/>
      <c r="F29" s="52"/>
      <c r="G29" s="52"/>
      <c r="H29" s="52"/>
      <c r="I29" s="55"/>
    </row>
    <row r="30" spans="1:9" s="48" customFormat="1" ht="26.4" hidden="1" outlineLevel="1">
      <c r="A30" s="62">
        <f t="shared" ca="1" si="0"/>
        <v>9</v>
      </c>
      <c r="B30" s="52" t="s">
        <v>722</v>
      </c>
      <c r="C30" s="52"/>
      <c r="D30" s="54"/>
      <c r="E30" s="54"/>
      <c r="F30" s="52"/>
      <c r="G30" s="52"/>
      <c r="H30" s="52"/>
      <c r="I30" s="61"/>
    </row>
    <row r="31" spans="1:9" s="48" customFormat="1" ht="26.4" hidden="1" outlineLevel="1">
      <c r="A31" s="62">
        <f t="shared" ca="1" si="0"/>
        <v>10</v>
      </c>
      <c r="B31" s="52" t="s">
        <v>721</v>
      </c>
      <c r="C31" s="52"/>
      <c r="D31" s="54"/>
      <c r="E31" s="54"/>
      <c r="F31" s="52"/>
      <c r="G31" s="52"/>
      <c r="H31" s="52"/>
      <c r="I31" s="61"/>
    </row>
    <row r="32" spans="1:9" s="48" customFormat="1" ht="26.4" hidden="1" outlineLevel="1">
      <c r="A32" s="62">
        <f t="shared" ca="1" si="0"/>
        <v>11</v>
      </c>
      <c r="B32" s="52" t="s">
        <v>687</v>
      </c>
      <c r="C32" s="52"/>
      <c r="D32" s="54"/>
      <c r="E32" s="54"/>
      <c r="F32" s="52"/>
      <c r="G32" s="52"/>
      <c r="H32" s="52"/>
      <c r="I32" s="61"/>
    </row>
    <row r="33" spans="1:9 16384:16384" s="48" customFormat="1" ht="26.4" hidden="1" outlineLevel="1">
      <c r="A33" s="62">
        <f t="shared" ref="A33:A85" ca="1" si="1">IF(OFFSET(A33,-1,0) ="",OFFSET(A33,-2,0)+1,OFFSET(A33,-1,0)+1 )</f>
        <v>12</v>
      </c>
      <c r="B33" s="52" t="s">
        <v>675</v>
      </c>
      <c r="C33" s="52"/>
      <c r="D33" s="54"/>
      <c r="E33" s="54"/>
      <c r="F33" s="52"/>
      <c r="G33" s="52"/>
      <c r="H33" s="52"/>
      <c r="I33" s="61"/>
    </row>
    <row r="34" spans="1:9 16384:16384" s="48" customFormat="1" ht="26.4" hidden="1" outlineLevel="1">
      <c r="A34" s="62">
        <f t="shared" ca="1" si="1"/>
        <v>13</v>
      </c>
      <c r="B34" s="52" t="s">
        <v>684</v>
      </c>
      <c r="C34" s="52"/>
      <c r="D34" s="60"/>
      <c r="E34" s="54"/>
      <c r="F34" s="52"/>
      <c r="G34" s="52"/>
      <c r="H34" s="52"/>
      <c r="I34" s="61"/>
    </row>
    <row r="35" spans="1:9 16384:16384" s="48" customFormat="1" ht="26.4" hidden="1" outlineLevel="1">
      <c r="A35" s="62">
        <f t="shared" ca="1" si="1"/>
        <v>14</v>
      </c>
      <c r="B35" s="52" t="s">
        <v>733</v>
      </c>
      <c r="C35" s="52"/>
      <c r="D35" s="54"/>
      <c r="E35" s="54"/>
      <c r="F35" s="52"/>
      <c r="G35" s="52"/>
      <c r="H35" s="52"/>
      <c r="I35" s="61"/>
    </row>
    <row r="36" spans="1:9 16384:16384" s="48" customFormat="1" ht="26.4" hidden="1" outlineLevel="1">
      <c r="A36" s="62">
        <f t="shared" ca="1" si="1"/>
        <v>15</v>
      </c>
      <c r="B36" s="52" t="s">
        <v>734</v>
      </c>
      <c r="C36" s="52"/>
      <c r="D36" s="54"/>
      <c r="E36" s="54"/>
      <c r="F36" s="52"/>
      <c r="G36" s="52"/>
      <c r="H36" s="52"/>
      <c r="I36" s="61"/>
    </row>
    <row r="37" spans="1:9 16384:16384" s="48" customFormat="1" ht="26.4" hidden="1" outlineLevel="1">
      <c r="A37" s="62">
        <f t="shared" ca="1" si="1"/>
        <v>16</v>
      </c>
      <c r="B37" s="52" t="s">
        <v>685</v>
      </c>
      <c r="C37" s="52"/>
      <c r="D37" s="54"/>
      <c r="E37" s="54"/>
      <c r="F37" s="52"/>
      <c r="G37" s="52"/>
      <c r="H37" s="52"/>
      <c r="I37" s="61"/>
      <c r="XFD37" s="48">
        <f ca="1">SUM(A37:XFC37)</f>
        <v>16</v>
      </c>
    </row>
    <row r="38" spans="1:9 16384:16384" s="48" customFormat="1" ht="13.8" hidden="1" outlineLevel="1">
      <c r="A38" s="62">
        <f t="shared" ca="1" si="1"/>
        <v>17</v>
      </c>
      <c r="B38" s="52" t="s">
        <v>686</v>
      </c>
      <c r="C38" s="52"/>
      <c r="D38" s="54"/>
      <c r="E38" s="54"/>
      <c r="F38" s="52"/>
      <c r="G38" s="52"/>
      <c r="H38" s="52"/>
      <c r="I38" s="61"/>
    </row>
    <row r="39" spans="1:9 16384:16384" s="48" customFormat="1" ht="26.4" hidden="1" outlineLevel="1">
      <c r="A39" s="62">
        <f t="shared" ca="1" si="1"/>
        <v>18</v>
      </c>
      <c r="B39" s="52" t="s">
        <v>694</v>
      </c>
      <c r="C39" s="52"/>
      <c r="D39" s="54"/>
      <c r="E39" s="54"/>
      <c r="F39" s="52"/>
      <c r="G39" s="52"/>
      <c r="H39" s="52"/>
      <c r="I39" s="61"/>
    </row>
    <row r="40" spans="1:9 16384:16384" s="48" customFormat="1" ht="26.4" hidden="1" outlineLevel="1">
      <c r="A40" s="62">
        <f t="shared" ca="1" si="1"/>
        <v>19</v>
      </c>
      <c r="B40" s="52" t="s">
        <v>695</v>
      </c>
      <c r="C40" s="52"/>
      <c r="D40" s="54"/>
      <c r="E40" s="54"/>
      <c r="F40" s="52"/>
      <c r="G40" s="52"/>
      <c r="H40" s="52"/>
      <c r="I40" s="61"/>
    </row>
    <row r="41" spans="1:9 16384:16384" s="48" customFormat="1" ht="26.4" hidden="1" outlineLevel="1">
      <c r="A41" s="62">
        <f t="shared" ca="1" si="1"/>
        <v>20</v>
      </c>
      <c r="B41" s="52" t="s">
        <v>705</v>
      </c>
      <c r="C41" s="52"/>
      <c r="D41" s="54"/>
      <c r="E41" s="54"/>
      <c r="F41" s="52"/>
      <c r="G41" s="52"/>
      <c r="H41" s="52"/>
      <c r="I41" s="61"/>
    </row>
    <row r="42" spans="1:9 16384:16384" s="191" customFormat="1" ht="13.8" collapsed="1">
      <c r="A42" s="187"/>
      <c r="B42" s="204" t="s">
        <v>739</v>
      </c>
      <c r="C42" s="188"/>
      <c r="D42" s="189"/>
      <c r="E42" s="189"/>
      <c r="F42" s="188"/>
      <c r="G42" s="188"/>
      <c r="H42" s="188"/>
      <c r="I42" s="190"/>
    </row>
    <row r="43" spans="1:9 16384:16384" s="48" customFormat="1" ht="26.4" hidden="1" outlineLevel="1">
      <c r="A43" s="62">
        <f t="shared" ca="1" si="1"/>
        <v>21</v>
      </c>
      <c r="B43" s="52" t="s">
        <v>735</v>
      </c>
      <c r="C43" s="52"/>
      <c r="D43" s="54"/>
      <c r="E43" s="54"/>
      <c r="F43" s="52"/>
      <c r="G43" s="52"/>
      <c r="H43" s="52"/>
      <c r="I43" s="61"/>
    </row>
    <row r="44" spans="1:9 16384:16384" s="48" customFormat="1" ht="26.4" hidden="1" outlineLevel="1">
      <c r="A44" s="62">
        <f t="shared" ca="1" si="1"/>
        <v>22</v>
      </c>
      <c r="B44" s="52" t="s">
        <v>736</v>
      </c>
      <c r="C44" s="52"/>
      <c r="D44" s="54"/>
      <c r="E44" s="54"/>
      <c r="F44" s="52"/>
      <c r="G44" s="52"/>
      <c r="H44" s="52"/>
      <c r="I44" s="61"/>
    </row>
    <row r="45" spans="1:9 16384:16384" s="48" customFormat="1" ht="26.4" hidden="1" outlineLevel="1">
      <c r="A45" s="62">
        <f t="shared" ca="1" si="1"/>
        <v>23</v>
      </c>
      <c r="B45" s="52" t="s">
        <v>737</v>
      </c>
      <c r="C45" s="52"/>
      <c r="D45" s="54"/>
      <c r="E45" s="54"/>
      <c r="F45" s="52"/>
      <c r="G45" s="52"/>
      <c r="H45" s="52"/>
      <c r="I45" s="61"/>
    </row>
    <row r="46" spans="1:9 16384:16384" s="48" customFormat="1" ht="26.4" hidden="1" outlineLevel="1">
      <c r="A46" s="62">
        <f t="shared" ca="1" si="1"/>
        <v>24</v>
      </c>
      <c r="B46" s="52" t="s">
        <v>738</v>
      </c>
      <c r="C46" s="52"/>
      <c r="D46" s="54"/>
      <c r="E46" s="54"/>
      <c r="F46" s="52"/>
      <c r="G46" s="52"/>
      <c r="H46" s="52"/>
      <c r="I46" s="61"/>
    </row>
    <row r="47" spans="1:9 16384:16384" s="48" customFormat="1" ht="26.4" hidden="1" outlineLevel="1">
      <c r="A47" s="62">
        <f t="shared" ca="1" si="1"/>
        <v>25</v>
      </c>
      <c r="B47" s="52" t="s">
        <v>688</v>
      </c>
      <c r="C47" s="52"/>
      <c r="D47" s="54"/>
      <c r="E47" s="54"/>
      <c r="F47" s="52"/>
      <c r="G47" s="52"/>
      <c r="H47" s="52"/>
      <c r="I47" s="61"/>
    </row>
    <row r="48" spans="1:9 16384:16384" s="48" customFormat="1" ht="26.4" hidden="1" outlineLevel="1">
      <c r="A48" s="62">
        <f t="shared" ca="1" si="1"/>
        <v>26</v>
      </c>
      <c r="B48" s="52" t="s">
        <v>689</v>
      </c>
      <c r="C48" s="52"/>
      <c r="D48" s="54"/>
      <c r="E48" s="54"/>
      <c r="F48" s="52"/>
      <c r="G48" s="52"/>
      <c r="H48" s="52"/>
      <c r="I48" s="61"/>
    </row>
    <row r="49" spans="1:9" s="48" customFormat="1" ht="26.4" hidden="1" outlineLevel="1">
      <c r="A49" s="62">
        <f t="shared" ca="1" si="1"/>
        <v>27</v>
      </c>
      <c r="B49" s="52" t="s">
        <v>690</v>
      </c>
      <c r="C49" s="52"/>
      <c r="D49" s="54"/>
      <c r="E49" s="54"/>
      <c r="F49" s="52"/>
      <c r="G49" s="52"/>
      <c r="H49" s="52"/>
      <c r="I49" s="61"/>
    </row>
    <row r="50" spans="1:9" s="48" customFormat="1" ht="26.4" hidden="1" outlineLevel="1">
      <c r="A50" s="62">
        <f t="shared" ca="1" si="1"/>
        <v>28</v>
      </c>
      <c r="B50" s="52" t="s">
        <v>691</v>
      </c>
      <c r="C50" s="52"/>
      <c r="D50" s="54"/>
      <c r="E50" s="54"/>
      <c r="F50" s="52"/>
      <c r="G50" s="52"/>
      <c r="H50" s="52"/>
      <c r="I50" s="61"/>
    </row>
    <row r="51" spans="1:9" s="48" customFormat="1" ht="26.4" hidden="1" outlineLevel="1">
      <c r="A51" s="62">
        <f ca="1">IF(OFFSET(A51,-1,0) ="",OFFSET(A51,-2,0)+1,OFFSET(A51,-1,0)+1 )</f>
        <v>29</v>
      </c>
      <c r="B51" s="52" t="s">
        <v>692</v>
      </c>
      <c r="C51" s="52"/>
      <c r="D51" s="54"/>
      <c r="E51" s="54"/>
      <c r="F51" s="52"/>
      <c r="G51" s="52"/>
      <c r="H51" s="52"/>
      <c r="I51" s="61"/>
    </row>
    <row r="52" spans="1:9" ht="26.4" hidden="1" outlineLevel="1">
      <c r="A52" s="62">
        <f t="shared" ref="A52:A57" ca="1" si="2">IF(OFFSET(A52,-1,0) ="",OFFSET(A52,-2,0)+1,OFFSET(A52,-1,0)+1 )</f>
        <v>30</v>
      </c>
      <c r="B52" s="52" t="s">
        <v>693</v>
      </c>
    </row>
    <row r="53" spans="1:9" s="191" customFormat="1" ht="13.8" collapsed="1">
      <c r="A53" s="187"/>
      <c r="B53" s="204" t="s">
        <v>696</v>
      </c>
      <c r="C53" s="188"/>
      <c r="D53" s="189"/>
      <c r="E53" s="189"/>
      <c r="F53" s="188"/>
      <c r="G53" s="188"/>
      <c r="H53" s="188"/>
      <c r="I53" s="190"/>
    </row>
    <row r="54" spans="1:9" s="48" customFormat="1" ht="26.4" hidden="1" outlineLevel="1">
      <c r="A54" s="62">
        <f t="shared" ca="1" si="2"/>
        <v>31</v>
      </c>
      <c r="B54" s="52" t="s">
        <v>697</v>
      </c>
      <c r="C54" s="52"/>
      <c r="D54" s="54"/>
      <c r="E54" s="54"/>
      <c r="F54" s="52"/>
      <c r="G54" s="52"/>
      <c r="H54" s="52"/>
      <c r="I54" s="61"/>
    </row>
    <row r="55" spans="1:9" s="48" customFormat="1" ht="26.4" hidden="1" outlineLevel="1">
      <c r="A55" s="62">
        <f t="shared" ca="1" si="2"/>
        <v>32</v>
      </c>
      <c r="B55" s="52" t="s">
        <v>698</v>
      </c>
      <c r="C55" s="52"/>
      <c r="D55" s="54"/>
      <c r="E55" s="54"/>
      <c r="F55" s="52"/>
      <c r="G55" s="52"/>
      <c r="H55" s="52"/>
      <c r="I55" s="61"/>
    </row>
    <row r="56" spans="1:9" s="48" customFormat="1" ht="26.4" hidden="1" outlineLevel="1">
      <c r="A56" s="62">
        <f t="shared" ca="1" si="2"/>
        <v>33</v>
      </c>
      <c r="B56" s="52" t="s">
        <v>699</v>
      </c>
      <c r="C56" s="52"/>
      <c r="D56" s="54"/>
      <c r="E56" s="54"/>
      <c r="F56" s="52"/>
      <c r="G56" s="52"/>
      <c r="H56" s="52"/>
      <c r="I56" s="61"/>
    </row>
    <row r="57" spans="1:9" s="48" customFormat="1" ht="26.4" hidden="1" outlineLevel="1">
      <c r="A57" s="62">
        <f t="shared" ca="1" si="2"/>
        <v>34</v>
      </c>
      <c r="B57" s="52" t="s">
        <v>700</v>
      </c>
      <c r="C57" s="52"/>
      <c r="D57" s="54"/>
      <c r="E57" s="54"/>
      <c r="F57" s="52"/>
      <c r="G57" s="52"/>
      <c r="H57" s="52"/>
      <c r="I57" s="61"/>
    </row>
    <row r="58" spans="1:9" s="48" customFormat="1" ht="26.4" hidden="1" outlineLevel="1">
      <c r="A58" s="62">
        <f t="shared" ca="1" si="1"/>
        <v>35</v>
      </c>
      <c r="B58" s="52" t="s">
        <v>702</v>
      </c>
      <c r="C58" s="52"/>
      <c r="D58" s="54"/>
      <c r="E58" s="54"/>
      <c r="F58" s="52"/>
      <c r="G58" s="52"/>
      <c r="H58" s="52"/>
      <c r="I58" s="61"/>
    </row>
    <row r="59" spans="1:9" s="48" customFormat="1" ht="26.4" hidden="1" outlineLevel="1">
      <c r="A59" s="62">
        <f t="shared" ca="1" si="1"/>
        <v>36</v>
      </c>
      <c r="B59" s="52" t="s">
        <v>701</v>
      </c>
      <c r="C59" s="52"/>
      <c r="D59" s="54"/>
      <c r="E59" s="54"/>
      <c r="F59" s="52"/>
      <c r="G59" s="52"/>
      <c r="H59" s="52"/>
      <c r="I59" s="61"/>
    </row>
    <row r="60" spans="1:9" s="48" customFormat="1" ht="26.4" hidden="1" outlineLevel="1">
      <c r="A60" s="62">
        <f t="shared" ca="1" si="1"/>
        <v>37</v>
      </c>
      <c r="B60" s="52" t="s">
        <v>703</v>
      </c>
      <c r="C60" s="52"/>
      <c r="D60" s="54"/>
      <c r="E60" s="54"/>
      <c r="F60" s="52"/>
      <c r="G60" s="52"/>
      <c r="H60" s="52"/>
      <c r="I60" s="61"/>
    </row>
    <row r="61" spans="1:9" s="191" customFormat="1" ht="13.8" collapsed="1">
      <c r="A61" s="187"/>
      <c r="B61" s="188" t="s">
        <v>741</v>
      </c>
      <c r="C61" s="188"/>
      <c r="D61" s="189"/>
      <c r="E61" s="189"/>
      <c r="F61" s="188"/>
      <c r="G61" s="188"/>
      <c r="H61" s="188"/>
      <c r="I61" s="190"/>
    </row>
    <row r="62" spans="1:9" s="48" customFormat="1" ht="13.8" hidden="1" outlineLevel="1">
      <c r="A62" s="62">
        <f t="shared" ca="1" si="1"/>
        <v>38</v>
      </c>
      <c r="B62" s="52" t="s">
        <v>706</v>
      </c>
      <c r="C62" s="52"/>
      <c r="D62" s="54"/>
      <c r="E62" s="54"/>
      <c r="F62" s="52"/>
      <c r="G62" s="52"/>
      <c r="H62" s="52"/>
      <c r="I62" s="61"/>
    </row>
    <row r="63" spans="1:9" s="48" customFormat="1" ht="26.4" hidden="1" outlineLevel="1">
      <c r="A63" s="62">
        <f t="shared" ca="1" si="1"/>
        <v>39</v>
      </c>
      <c r="B63" s="52" t="s">
        <v>704</v>
      </c>
      <c r="C63" s="52"/>
      <c r="D63" s="54"/>
      <c r="E63" s="54"/>
      <c r="F63" s="52"/>
      <c r="G63" s="52"/>
      <c r="H63" s="52"/>
      <c r="I63" s="61"/>
    </row>
    <row r="64" spans="1:9" s="48" customFormat="1" ht="13.8" hidden="1" outlineLevel="1">
      <c r="A64" s="62">
        <f t="shared" ca="1" si="1"/>
        <v>40</v>
      </c>
      <c r="B64" s="52" t="s">
        <v>707</v>
      </c>
      <c r="C64" s="52"/>
      <c r="D64" s="54"/>
      <c r="E64" s="54"/>
      <c r="F64" s="52"/>
      <c r="G64" s="52"/>
      <c r="H64" s="52"/>
      <c r="I64" s="61"/>
    </row>
    <row r="65" spans="1:9" s="48" customFormat="1" ht="13.8" hidden="1" outlineLevel="1">
      <c r="A65" s="62">
        <f t="shared" ca="1" si="1"/>
        <v>41</v>
      </c>
      <c r="B65" s="52" t="s">
        <v>708</v>
      </c>
      <c r="C65" s="52"/>
      <c r="D65" s="54"/>
      <c r="E65" s="54"/>
      <c r="F65" s="52"/>
      <c r="G65" s="52"/>
      <c r="H65" s="52"/>
      <c r="I65" s="61"/>
    </row>
    <row r="66" spans="1:9" s="48" customFormat="1" ht="13.8" hidden="1" outlineLevel="1">
      <c r="A66" s="62">
        <f t="shared" ca="1" si="1"/>
        <v>42</v>
      </c>
      <c r="B66" s="52" t="s">
        <v>709</v>
      </c>
      <c r="C66" s="52"/>
      <c r="D66" s="54"/>
      <c r="E66" s="54"/>
      <c r="F66" s="52"/>
      <c r="G66" s="52"/>
      <c r="H66" s="52"/>
      <c r="I66" s="61"/>
    </row>
    <row r="67" spans="1:9" s="48" customFormat="1" ht="26.4" hidden="1" outlineLevel="1">
      <c r="A67" s="62">
        <f t="shared" ca="1" si="1"/>
        <v>43</v>
      </c>
      <c r="B67" s="52" t="s">
        <v>715</v>
      </c>
      <c r="C67" s="52"/>
      <c r="D67" s="54"/>
      <c r="E67" s="54"/>
      <c r="F67" s="52"/>
      <c r="G67" s="52"/>
      <c r="H67" s="52"/>
      <c r="I67" s="61"/>
    </row>
    <row r="68" spans="1:9" s="48" customFormat="1" ht="13.8" hidden="1" outlineLevel="1">
      <c r="A68" s="62">
        <f t="shared" ca="1" si="1"/>
        <v>44</v>
      </c>
      <c r="B68" s="52" t="s">
        <v>716</v>
      </c>
      <c r="C68" s="52"/>
      <c r="D68" s="54"/>
      <c r="E68" s="54"/>
      <c r="F68" s="52"/>
      <c r="G68" s="52"/>
      <c r="H68" s="52"/>
      <c r="I68" s="61"/>
    </row>
    <row r="69" spans="1:9" s="191" customFormat="1" ht="13.8" collapsed="1">
      <c r="A69" s="187"/>
      <c r="B69" s="204" t="s">
        <v>710</v>
      </c>
      <c r="C69" s="188"/>
      <c r="D69" s="189"/>
      <c r="E69" s="189"/>
      <c r="F69" s="188"/>
      <c r="G69" s="188"/>
      <c r="H69" s="188"/>
      <c r="I69" s="190"/>
    </row>
    <row r="70" spans="1:9" s="48" customFormat="1" ht="26.4" hidden="1" outlineLevel="1">
      <c r="A70" s="62">
        <f t="shared" ca="1" si="1"/>
        <v>45</v>
      </c>
      <c r="B70" s="52" t="s">
        <v>713</v>
      </c>
      <c r="C70" s="52"/>
      <c r="D70" s="54"/>
      <c r="E70" s="54"/>
      <c r="F70" s="52"/>
      <c r="G70" s="52"/>
      <c r="H70" s="52"/>
      <c r="I70" s="61"/>
    </row>
    <row r="71" spans="1:9" s="48" customFormat="1" ht="26.4" hidden="1" outlineLevel="1">
      <c r="A71" s="62">
        <f t="shared" ca="1" si="1"/>
        <v>46</v>
      </c>
      <c r="B71" s="52" t="s">
        <v>711</v>
      </c>
      <c r="C71" s="52"/>
      <c r="D71" s="54"/>
      <c r="E71" s="54"/>
      <c r="F71" s="52"/>
      <c r="G71" s="52"/>
      <c r="H71" s="52"/>
      <c r="I71" s="61"/>
    </row>
    <row r="72" spans="1:9" s="48" customFormat="1" ht="26.4" hidden="1" outlineLevel="1">
      <c r="A72" s="62">
        <f t="shared" ca="1" si="1"/>
        <v>47</v>
      </c>
      <c r="B72" s="52" t="s">
        <v>714</v>
      </c>
      <c r="C72" s="52"/>
      <c r="D72" s="54"/>
      <c r="E72" s="54"/>
      <c r="F72" s="52"/>
      <c r="G72" s="52"/>
      <c r="H72" s="52"/>
      <c r="I72" s="61"/>
    </row>
    <row r="73" spans="1:9" s="48" customFormat="1" ht="26.4" hidden="1" outlineLevel="1">
      <c r="A73" s="62">
        <f t="shared" ca="1" si="1"/>
        <v>48</v>
      </c>
      <c r="B73" s="52" t="s">
        <v>712</v>
      </c>
      <c r="C73" s="52"/>
      <c r="D73" s="54"/>
      <c r="E73" s="54"/>
      <c r="F73" s="52"/>
      <c r="G73" s="52"/>
      <c r="H73" s="52"/>
      <c r="I73" s="61"/>
    </row>
    <row r="74" spans="1:9" s="48" customFormat="1" ht="13.8" hidden="1" outlineLevel="1">
      <c r="A74" s="62">
        <f t="shared" ca="1" si="1"/>
        <v>49</v>
      </c>
      <c r="B74" s="52" t="s">
        <v>717</v>
      </c>
      <c r="C74" s="52"/>
      <c r="D74" s="54"/>
      <c r="E74" s="54"/>
      <c r="F74" s="52"/>
      <c r="G74" s="52"/>
      <c r="H74" s="52"/>
      <c r="I74" s="61"/>
    </row>
    <row r="75" spans="1:9" s="48" customFormat="1" ht="26.4" hidden="1" outlineLevel="1">
      <c r="A75" s="62">
        <f t="shared" ca="1" si="1"/>
        <v>50</v>
      </c>
      <c r="B75" s="52" t="s">
        <v>719</v>
      </c>
      <c r="C75" s="52"/>
      <c r="D75" s="54"/>
      <c r="E75" s="54"/>
      <c r="F75" s="52"/>
      <c r="G75" s="52"/>
      <c r="H75" s="52"/>
      <c r="I75" s="61"/>
    </row>
    <row r="76" spans="1:9" s="48" customFormat="1" ht="13.8" hidden="1" outlineLevel="1">
      <c r="A76" s="62">
        <f t="shared" ca="1" si="1"/>
        <v>51</v>
      </c>
      <c r="B76" s="52" t="s">
        <v>731</v>
      </c>
      <c r="C76" s="52"/>
      <c r="D76" s="54"/>
      <c r="E76" s="54"/>
      <c r="F76" s="52"/>
      <c r="G76" s="52"/>
      <c r="H76" s="52"/>
      <c r="I76" s="61"/>
    </row>
    <row r="77" spans="1:9" s="191" customFormat="1" ht="13.8" collapsed="1">
      <c r="A77" s="187"/>
      <c r="B77" s="204" t="s">
        <v>720</v>
      </c>
      <c r="C77" s="188"/>
      <c r="D77" s="189"/>
      <c r="E77" s="189"/>
      <c r="F77" s="188"/>
      <c r="G77" s="188"/>
      <c r="H77" s="188"/>
      <c r="I77" s="190"/>
    </row>
    <row r="78" spans="1:9" s="48" customFormat="1" ht="26.4" hidden="1" outlineLevel="2">
      <c r="A78" s="62">
        <f t="shared" ca="1" si="1"/>
        <v>52</v>
      </c>
      <c r="B78" s="52" t="s">
        <v>723</v>
      </c>
      <c r="C78" s="52"/>
      <c r="D78" s="54"/>
      <c r="E78" s="54"/>
      <c r="F78" s="52"/>
      <c r="G78" s="52"/>
      <c r="H78" s="52"/>
      <c r="I78" s="61"/>
    </row>
    <row r="79" spans="1:9" s="48" customFormat="1" ht="26.4" hidden="1" outlineLevel="2">
      <c r="A79" s="62">
        <f t="shared" ca="1" si="1"/>
        <v>53</v>
      </c>
      <c r="B79" s="52" t="s">
        <v>724</v>
      </c>
      <c r="C79" s="52"/>
      <c r="D79" s="54"/>
      <c r="E79" s="54"/>
      <c r="F79" s="52"/>
      <c r="G79" s="52"/>
      <c r="H79" s="52"/>
      <c r="I79" s="61"/>
    </row>
    <row r="80" spans="1:9" s="48" customFormat="1" ht="13.8" hidden="1" outlineLevel="2">
      <c r="A80" s="62">
        <f t="shared" ca="1" si="1"/>
        <v>54</v>
      </c>
      <c r="B80" s="52" t="s">
        <v>725</v>
      </c>
      <c r="C80" s="52"/>
      <c r="D80" s="54"/>
      <c r="E80" s="54"/>
      <c r="F80" s="52"/>
      <c r="G80" s="52"/>
      <c r="H80" s="52"/>
      <c r="I80" s="61"/>
    </row>
    <row r="81" spans="1:9" s="48" customFormat="1" ht="13.8" hidden="1" outlineLevel="2">
      <c r="A81" s="62">
        <f t="shared" ca="1" si="1"/>
        <v>55</v>
      </c>
      <c r="B81" s="52" t="s">
        <v>726</v>
      </c>
      <c r="C81" s="52"/>
      <c r="D81" s="54"/>
      <c r="E81" s="54"/>
      <c r="F81" s="52"/>
      <c r="G81" s="52"/>
      <c r="H81" s="52"/>
      <c r="I81" s="61"/>
    </row>
    <row r="82" spans="1:9" s="48" customFormat="1" ht="26.4" hidden="1" outlineLevel="2">
      <c r="A82" s="62">
        <f t="shared" ca="1" si="1"/>
        <v>56</v>
      </c>
      <c r="B82" s="179" t="s">
        <v>727</v>
      </c>
      <c r="C82" s="52"/>
      <c r="D82" s="54"/>
      <c r="E82" s="54"/>
      <c r="F82" s="52"/>
      <c r="G82" s="52"/>
      <c r="H82" s="52"/>
      <c r="I82" s="61"/>
    </row>
    <row r="83" spans="1:9" s="48" customFormat="1" ht="26.4" hidden="1" outlineLevel="2">
      <c r="A83" s="62">
        <f t="shared" ca="1" si="1"/>
        <v>57</v>
      </c>
      <c r="B83" s="52" t="s">
        <v>728</v>
      </c>
      <c r="C83" s="52"/>
      <c r="D83" s="54"/>
      <c r="E83" s="54"/>
      <c r="F83" s="52"/>
      <c r="G83" s="52"/>
      <c r="H83" s="52"/>
      <c r="I83" s="61"/>
    </row>
    <row r="84" spans="1:9" s="48" customFormat="1" ht="26.4" hidden="1" outlineLevel="2">
      <c r="A84" s="62">
        <f t="shared" ca="1" si="1"/>
        <v>58</v>
      </c>
      <c r="B84" s="52" t="s">
        <v>729</v>
      </c>
      <c r="C84" s="52"/>
      <c r="D84" s="54"/>
      <c r="E84" s="54"/>
      <c r="F84" s="52"/>
      <c r="G84" s="52"/>
      <c r="H84" s="52"/>
      <c r="I84" s="61"/>
    </row>
    <row r="85" spans="1:9" ht="26.4" hidden="1" outlineLevel="2">
      <c r="A85" s="62">
        <f t="shared" ca="1" si="1"/>
        <v>59</v>
      </c>
      <c r="B85" s="52" t="s">
        <v>730</v>
      </c>
    </row>
    <row r="86" spans="1:9" collapsed="1"/>
  </sheetData>
  <mergeCells count="11">
    <mergeCell ref="A1:D1"/>
    <mergeCell ref="A2:D2"/>
    <mergeCell ref="E2:E3"/>
    <mergeCell ref="C3:D3"/>
    <mergeCell ref="B4:D4"/>
    <mergeCell ref="B5:D5"/>
    <mergeCell ref="B6:D6"/>
    <mergeCell ref="B7:D7"/>
    <mergeCell ref="B8:D8"/>
    <mergeCell ref="F16:H16"/>
    <mergeCell ref="B20:D20"/>
  </mergeCells>
  <dataValidations count="4">
    <dataValidation showDropDown="1" showErrorMessage="1" sqref="F16:H19" xr:uid="{F9C8143B-F580-4268-8E66-874BB1B1E7AD}"/>
    <dataValidation allowBlank="1" showInputMessage="1" showErrorMessage="1" sqref="F20:H21" xr:uid="{A469FC5C-F6E6-4D6E-B379-68B580CBA524}"/>
    <dataValidation type="list" allowBlank="1" showErrorMessage="1" sqref="F86:H143" xr:uid="{3CB6A389-D9D9-4956-AC27-C5B3EB3D0FAA}">
      <formula1>#REF!</formula1>
      <formula2>0</formula2>
    </dataValidation>
    <dataValidation type="list" allowBlank="1" sqref="F18:H19 F22:H51 F53:H84" xr:uid="{352AFCBE-51A8-43EB-A2F0-B1CA034197D0}">
      <formula1>$A$11:$A$15</formula1>
    </dataValidation>
  </dataValidations>
  <pageMargins left="0.7" right="0.7" top="0.75" bottom="0.75" header="0.3" footer="0.3"/>
  <pageSetup orientation="portrait"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16659-7CEA-40B7-BE77-886E8C4EA9B3}">
  <dimension ref="A1:XFD155"/>
  <sheetViews>
    <sheetView showGridLines="0" topLeftCell="A63" zoomScaleNormal="100" workbookViewId="0">
      <selection activeCell="C14" sqref="C14"/>
    </sheetView>
  </sheetViews>
  <sheetFormatPr defaultColWidth="9.109375" defaultRowHeight="13.2" outlineLevelRow="1"/>
  <cols>
    <col min="1" max="1" width="12" style="78" bestFit="1" customWidth="1"/>
    <col min="2" max="2" width="49.6640625" style="46" customWidth="1"/>
    <col min="3"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16"/>
      <c r="B1" s="216"/>
      <c r="C1" s="216"/>
      <c r="D1" s="216"/>
      <c r="E1" s="34"/>
      <c r="F1" s="34"/>
      <c r="G1" s="34"/>
      <c r="H1" s="34"/>
      <c r="I1" s="34"/>
      <c r="J1" s="34"/>
    </row>
    <row r="2" spans="1:24" s="1" customFormat="1" ht="24.6">
      <c r="A2" s="217" t="s">
        <v>70</v>
      </c>
      <c r="B2" s="217"/>
      <c r="C2" s="217"/>
      <c r="D2" s="217"/>
      <c r="E2" s="218"/>
      <c r="F2" s="23"/>
      <c r="G2" s="23"/>
      <c r="H2" s="23"/>
      <c r="I2" s="23"/>
      <c r="J2" s="23"/>
    </row>
    <row r="3" spans="1:24" s="1" customFormat="1" ht="22.8">
      <c r="A3" s="47"/>
      <c r="C3" s="219"/>
      <c r="D3" s="219"/>
      <c r="E3" s="218"/>
      <c r="F3" s="23"/>
      <c r="G3" s="23"/>
      <c r="H3" s="23"/>
      <c r="I3" s="23"/>
      <c r="J3" s="23"/>
    </row>
    <row r="4" spans="1:24" s="38" customFormat="1">
      <c r="A4" s="139" t="s">
        <v>66</v>
      </c>
      <c r="B4" s="207" t="s">
        <v>644</v>
      </c>
      <c r="C4" s="207"/>
      <c r="D4" s="207"/>
      <c r="E4" s="39"/>
      <c r="F4" s="39"/>
      <c r="G4" s="39"/>
      <c r="H4" s="40"/>
      <c r="I4" s="40"/>
      <c r="X4" s="38" t="s">
        <v>93</v>
      </c>
    </row>
    <row r="5" spans="1:24" s="38" customFormat="1">
      <c r="A5" s="139" t="s">
        <v>62</v>
      </c>
      <c r="B5" s="206"/>
      <c r="C5" s="207"/>
      <c r="D5" s="207"/>
      <c r="E5" s="39"/>
      <c r="F5" s="39"/>
      <c r="G5" s="39"/>
      <c r="H5" s="40"/>
      <c r="I5" s="40"/>
      <c r="X5" s="38" t="s">
        <v>95</v>
      </c>
    </row>
    <row r="6" spans="1:24" s="38" customFormat="1" ht="26.4">
      <c r="A6" s="139" t="s">
        <v>96</v>
      </c>
      <c r="B6" s="206"/>
      <c r="C6" s="207"/>
      <c r="D6" s="207"/>
      <c r="E6" s="39"/>
      <c r="F6" s="39"/>
      <c r="G6" s="39"/>
      <c r="H6" s="40"/>
      <c r="I6" s="40"/>
    </row>
    <row r="7" spans="1:24" s="38" customFormat="1">
      <c r="A7" s="139" t="s">
        <v>98</v>
      </c>
      <c r="B7" s="207" t="s">
        <v>645</v>
      </c>
      <c r="C7" s="207"/>
      <c r="D7" s="207"/>
      <c r="E7" s="39"/>
      <c r="F7" s="39"/>
      <c r="G7" s="39"/>
      <c r="H7" s="41"/>
      <c r="I7" s="40"/>
      <c r="X7" s="42"/>
    </row>
    <row r="8" spans="1:24" s="43" customFormat="1">
      <c r="A8" s="139" t="s">
        <v>100</v>
      </c>
      <c r="B8" s="208" t="s">
        <v>646</v>
      </c>
      <c r="C8" s="208"/>
      <c r="D8" s="208"/>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COUNTIF($F$20:$F$49706,"*Passed")</f>
        <v>0</v>
      </c>
      <c r="C11" s="75">
        <f>COUNTIF($G$20:$G$49706,"*Passed")</f>
        <v>0</v>
      </c>
      <c r="D11" s="75">
        <f>COUNTIF($H$20:$H$49706,"*Passed")</f>
        <v>0</v>
      </c>
    </row>
    <row r="12" spans="1:24" s="43" customFormat="1">
      <c r="A12" s="141" t="s">
        <v>43</v>
      </c>
      <c r="B12" s="75">
        <f>COUNTIF($F$20:$F$49426,"*Failed*")</f>
        <v>0</v>
      </c>
      <c r="C12" s="75">
        <f>COUNTIF($G$20:$G$49426,"*Failed*")</f>
        <v>0</v>
      </c>
      <c r="D12" s="75">
        <f>COUNTIF($H$20:$H$49426,"*Failed*")</f>
        <v>0</v>
      </c>
    </row>
    <row r="13" spans="1:24" s="43" customFormat="1">
      <c r="A13" s="141" t="s">
        <v>45</v>
      </c>
      <c r="B13" s="75">
        <f>COUNTIF($F$20:$F$49426,"*Not Run*")</f>
        <v>0</v>
      </c>
      <c r="C13" s="75">
        <f>COUNTIF($G$20:$G$49426,"*Not Run*")</f>
        <v>0</v>
      </c>
      <c r="D13" s="75">
        <f>COUNTIF($H$20:$H$49426,"*Not Run*")</f>
        <v>0</v>
      </c>
      <c r="E13" s="1"/>
      <c r="F13" s="1"/>
      <c r="G13" s="1"/>
      <c r="H13" s="1"/>
      <c r="I13" s="1"/>
    </row>
    <row r="14" spans="1:24" s="43" customFormat="1">
      <c r="A14" s="141" t="s">
        <v>103</v>
      </c>
      <c r="B14" s="75">
        <f>COUNTIF($F$20:$F$49426,"*NA*")</f>
        <v>0</v>
      </c>
      <c r="C14" s="75">
        <f>COUNTIF($G$20:$G$49426,"*NA*")</f>
        <v>0</v>
      </c>
      <c r="D14" s="75">
        <f>COUNTIF($H$20:$H$49426,"*NA*")</f>
        <v>0</v>
      </c>
      <c r="E14" s="1"/>
      <c r="F14" s="1"/>
      <c r="G14" s="1"/>
      <c r="H14" s="1"/>
      <c r="I14" s="1"/>
    </row>
    <row r="15" spans="1:24" s="43" customFormat="1" ht="39.6">
      <c r="A15" s="141" t="s">
        <v>104</v>
      </c>
      <c r="B15" s="75">
        <f>COUNTIF($F$20:$F$49426,"*Passed in previous build*")</f>
        <v>0</v>
      </c>
      <c r="C15" s="75">
        <f>COUNTIF($G$20:$G$49426,"*Passed in previous build*")</f>
        <v>0</v>
      </c>
      <c r="D15" s="75">
        <f>COUNTIF($H$20:$H$49426,"*Passed in previous build*")</f>
        <v>0</v>
      </c>
      <c r="E15" s="1"/>
      <c r="F15" s="1"/>
      <c r="G15" s="1"/>
      <c r="H15" s="1"/>
      <c r="I15" s="1"/>
    </row>
    <row r="16" spans="1:24" s="44" customFormat="1">
      <c r="A16" s="76"/>
      <c r="B16" s="50"/>
      <c r="C16" s="50"/>
      <c r="D16" s="51"/>
      <c r="E16" s="56"/>
      <c r="F16" s="209" t="s">
        <v>101</v>
      </c>
      <c r="G16" s="209"/>
      <c r="H16" s="209"/>
      <c r="I16" s="57"/>
    </row>
    <row r="17" spans="1:9" s="44" customFormat="1" ht="39.6">
      <c r="A17" s="142" t="s">
        <v>105</v>
      </c>
      <c r="B17" s="143" t="s">
        <v>106</v>
      </c>
      <c r="C17" s="143" t="s">
        <v>107</v>
      </c>
      <c r="D17" s="143" t="s">
        <v>108</v>
      </c>
      <c r="E17" s="143" t="s">
        <v>109</v>
      </c>
      <c r="F17" s="143" t="s">
        <v>110</v>
      </c>
      <c r="G17" s="143" t="s">
        <v>111</v>
      </c>
      <c r="H17" s="143" t="s">
        <v>112</v>
      </c>
      <c r="I17" s="143" t="s">
        <v>113</v>
      </c>
    </row>
    <row r="18" spans="1:9" s="174" customFormat="1">
      <c r="A18" s="170"/>
      <c r="B18" s="175" t="s">
        <v>472</v>
      </c>
      <c r="C18" s="171"/>
      <c r="D18" s="172"/>
      <c r="E18" s="172"/>
      <c r="F18" s="170"/>
      <c r="G18" s="170"/>
      <c r="H18" s="170"/>
      <c r="I18" s="173"/>
    </row>
    <row r="19" spans="1:9" s="45" customFormat="1" hidden="1" outlineLevel="1">
      <c r="A19" s="52"/>
      <c r="B19" s="178" t="s">
        <v>530</v>
      </c>
      <c r="C19" s="168" t="s">
        <v>506</v>
      </c>
      <c r="D19" s="169"/>
      <c r="E19" s="54"/>
      <c r="F19" s="52"/>
      <c r="G19" s="52"/>
      <c r="H19" s="52"/>
      <c r="I19" s="55"/>
    </row>
    <row r="20" spans="1:9" s="44" customFormat="1" collapsed="1">
      <c r="A20" s="67"/>
      <c r="B20" s="210" t="s">
        <v>523</v>
      </c>
      <c r="C20" s="211"/>
      <c r="D20" s="212"/>
      <c r="E20" s="67"/>
      <c r="F20" s="68"/>
      <c r="G20" s="68"/>
      <c r="H20" s="68"/>
      <c r="I20" s="67"/>
    </row>
    <row r="21" spans="1:9" s="186" customFormat="1">
      <c r="A21" s="181"/>
      <c r="B21" s="182" t="s">
        <v>528</v>
      </c>
      <c r="C21" s="183"/>
      <c r="D21" s="184"/>
      <c r="E21" s="181"/>
      <c r="F21" s="185"/>
      <c r="G21" s="185"/>
      <c r="H21" s="185"/>
      <c r="I21" s="181"/>
    </row>
    <row r="22" spans="1:9" s="45" customFormat="1" hidden="1" outlineLevel="1">
      <c r="A22" s="62">
        <f ca="1">IF(OFFSET(A22,-1,0) ="",OFFSET(A22,-2,0)+1,OFFSET(A22,-1,0)+1 )</f>
        <v>1</v>
      </c>
      <c r="B22" s="52" t="s">
        <v>525</v>
      </c>
      <c r="C22" s="167"/>
      <c r="D22" s="59"/>
      <c r="E22" s="54" t="s">
        <v>459</v>
      </c>
      <c r="F22" s="52"/>
      <c r="G22" s="52"/>
      <c r="H22" s="52"/>
      <c r="I22" s="55"/>
    </row>
    <row r="23" spans="1:9" s="45" customFormat="1" ht="26.4" hidden="1" outlineLevel="1">
      <c r="A23" s="62">
        <v>2</v>
      </c>
      <c r="B23" s="52" t="s">
        <v>529</v>
      </c>
      <c r="C23" s="167"/>
      <c r="D23" s="59"/>
      <c r="E23" s="54"/>
      <c r="F23" s="52"/>
      <c r="G23" s="52"/>
      <c r="H23" s="52"/>
      <c r="I23" s="55"/>
    </row>
    <row r="24" spans="1:9" s="45" customFormat="1" ht="26.4" hidden="1" outlineLevel="1">
      <c r="A24" s="62">
        <f ca="1">IF(OFFSET(A24,-1,0) ="",OFFSET(A24,-2,0)+1,OFFSET(A24,-1,0)+1 )</f>
        <v>3</v>
      </c>
      <c r="B24" s="52" t="s">
        <v>532</v>
      </c>
      <c r="C24" s="52"/>
      <c r="D24" s="60"/>
      <c r="E24" s="54"/>
      <c r="F24" s="52"/>
      <c r="G24" s="52"/>
      <c r="H24" s="52"/>
      <c r="I24" s="55"/>
    </row>
    <row r="25" spans="1:9" s="45" customFormat="1" ht="26.4" hidden="1" outlineLevel="1">
      <c r="A25" s="62">
        <f t="shared" ref="A25:A32" ca="1" si="0">IF(OFFSET(A25,-1,0) ="",OFFSET(A25,-2,0)+1,OFFSET(A25,-1,0)+1 )</f>
        <v>4</v>
      </c>
      <c r="B25" s="52" t="s">
        <v>533</v>
      </c>
      <c r="C25" s="52"/>
      <c r="D25" s="60"/>
      <c r="E25" s="54"/>
      <c r="F25" s="52"/>
      <c r="G25" s="52"/>
      <c r="H25" s="52"/>
      <c r="I25" s="55"/>
    </row>
    <row r="26" spans="1:9" s="48" customFormat="1" ht="26.4" hidden="1" outlineLevel="1">
      <c r="A26" s="62">
        <f t="shared" ca="1" si="0"/>
        <v>5</v>
      </c>
      <c r="B26" s="52" t="s">
        <v>534</v>
      </c>
      <c r="C26" s="52"/>
      <c r="D26" s="54"/>
      <c r="E26" s="54"/>
      <c r="F26" s="52"/>
      <c r="G26" s="52"/>
      <c r="H26" s="52"/>
      <c r="I26" s="61"/>
    </row>
    <row r="27" spans="1:9" s="48" customFormat="1" ht="26.4" hidden="1" outlineLevel="1">
      <c r="A27" s="62">
        <f t="shared" ca="1" si="0"/>
        <v>6</v>
      </c>
      <c r="B27" s="52" t="s">
        <v>584</v>
      </c>
      <c r="C27" s="52"/>
      <c r="D27" s="54"/>
      <c r="E27" s="54"/>
      <c r="F27" s="52"/>
      <c r="G27" s="52"/>
      <c r="H27" s="52"/>
      <c r="I27" s="61"/>
    </row>
    <row r="28" spans="1:9" s="48" customFormat="1" ht="26.4" hidden="1" outlineLevel="1">
      <c r="A28" s="62">
        <f t="shared" ca="1" si="0"/>
        <v>7</v>
      </c>
      <c r="B28" s="52" t="s">
        <v>614</v>
      </c>
      <c r="C28" s="52"/>
      <c r="D28" s="54"/>
      <c r="E28" s="54"/>
      <c r="F28" s="52"/>
      <c r="G28" s="52"/>
      <c r="H28" s="52"/>
      <c r="I28" s="61"/>
    </row>
    <row r="29" spans="1:9" s="48" customFormat="1" ht="26.4" hidden="1" outlineLevel="1">
      <c r="A29" s="62">
        <f t="shared" ca="1" si="0"/>
        <v>8</v>
      </c>
      <c r="B29" s="52" t="s">
        <v>531</v>
      </c>
      <c r="C29" s="52"/>
      <c r="D29" s="54"/>
      <c r="E29" s="54"/>
      <c r="F29" s="52"/>
      <c r="G29" s="52"/>
      <c r="H29" s="52"/>
      <c r="I29" s="61"/>
    </row>
    <row r="30" spans="1:9" s="48" customFormat="1" ht="26.4" hidden="1" outlineLevel="1">
      <c r="A30" s="62">
        <f t="shared" ca="1" si="0"/>
        <v>9</v>
      </c>
      <c r="B30" s="52" t="s">
        <v>568</v>
      </c>
      <c r="C30" s="52"/>
      <c r="D30" s="60"/>
      <c r="E30" s="54"/>
      <c r="F30" s="52"/>
      <c r="G30" s="52"/>
      <c r="H30" s="52"/>
      <c r="I30" s="61"/>
    </row>
    <row r="31" spans="1:9" s="48" customFormat="1" ht="13.8" hidden="1" outlineLevel="1">
      <c r="A31" s="62">
        <f t="shared" ca="1" si="0"/>
        <v>10</v>
      </c>
      <c r="B31" s="52" t="s">
        <v>535</v>
      </c>
      <c r="C31" s="52"/>
      <c r="D31" s="54"/>
      <c r="E31" s="54"/>
      <c r="F31" s="52"/>
      <c r="G31" s="52"/>
      <c r="H31" s="52"/>
      <c r="I31" s="61"/>
    </row>
    <row r="32" spans="1:9" s="48" customFormat="1" ht="26.4" hidden="1" outlineLevel="1">
      <c r="A32" s="62">
        <f t="shared" ca="1" si="0"/>
        <v>11</v>
      </c>
      <c r="B32" s="52" t="s">
        <v>536</v>
      </c>
      <c r="C32" s="52"/>
      <c r="D32" s="54"/>
      <c r="E32" s="54"/>
      <c r="F32" s="52"/>
      <c r="G32" s="52"/>
      <c r="H32" s="52"/>
      <c r="I32" s="61"/>
    </row>
    <row r="33" spans="1:9 16384:16384" s="48" customFormat="1" ht="26.4" hidden="1" outlineLevel="1">
      <c r="A33" s="62">
        <f t="shared" ref="A33:A112" ca="1" si="1">IF(OFFSET(A33,-1,0) ="",OFFSET(A33,-2,0)+1,OFFSET(A33,-1,0)+1 )</f>
        <v>12</v>
      </c>
      <c r="B33" s="52" t="s">
        <v>537</v>
      </c>
      <c r="C33" s="52"/>
      <c r="D33" s="54"/>
      <c r="E33" s="54"/>
      <c r="F33" s="52"/>
      <c r="G33" s="52"/>
      <c r="H33" s="52"/>
      <c r="I33" s="61"/>
      <c r="XFD33" s="48">
        <f ca="1">SUM(A33:XFC33)</f>
        <v>12</v>
      </c>
    </row>
    <row r="34" spans="1:9 16384:16384" s="48" customFormat="1" ht="26.4" hidden="1" outlineLevel="1">
      <c r="A34" s="62">
        <f t="shared" ca="1" si="1"/>
        <v>13</v>
      </c>
      <c r="B34" s="52" t="s">
        <v>538</v>
      </c>
      <c r="C34" s="52"/>
      <c r="D34" s="54"/>
      <c r="E34" s="54"/>
      <c r="F34" s="52"/>
      <c r="G34" s="52"/>
      <c r="H34" s="52"/>
      <c r="I34" s="61"/>
    </row>
    <row r="35" spans="1:9 16384:16384" s="48" customFormat="1" ht="26.4" hidden="1" outlineLevel="1">
      <c r="A35" s="62">
        <f t="shared" ca="1" si="1"/>
        <v>14</v>
      </c>
      <c r="B35" s="52" t="s">
        <v>539</v>
      </c>
      <c r="C35" s="52"/>
      <c r="D35" s="54"/>
      <c r="E35" s="54"/>
      <c r="F35" s="52"/>
      <c r="G35" s="52"/>
      <c r="H35" s="52"/>
      <c r="I35" s="61"/>
    </row>
    <row r="36" spans="1:9 16384:16384" s="48" customFormat="1" ht="26.4" hidden="1" outlineLevel="1">
      <c r="A36" s="62">
        <f t="shared" ca="1" si="1"/>
        <v>15</v>
      </c>
      <c r="B36" s="52" t="s">
        <v>576</v>
      </c>
      <c r="C36" s="52"/>
      <c r="D36" s="54"/>
      <c r="E36" s="54"/>
      <c r="F36" s="52"/>
      <c r="G36" s="52"/>
      <c r="H36" s="52"/>
      <c r="I36" s="61"/>
    </row>
    <row r="37" spans="1:9 16384:16384" s="191" customFormat="1" ht="13.8" collapsed="1">
      <c r="A37" s="187"/>
      <c r="B37" s="204" t="s">
        <v>524</v>
      </c>
      <c r="C37" s="188"/>
      <c r="D37" s="189"/>
      <c r="E37" s="189"/>
      <c r="F37" s="188"/>
      <c r="G37" s="188"/>
      <c r="H37" s="188"/>
      <c r="I37" s="190"/>
    </row>
    <row r="38" spans="1:9 16384:16384" s="48" customFormat="1" ht="26.4" hidden="1" outlineLevel="1">
      <c r="A38" s="62">
        <f t="shared" ca="1" si="1"/>
        <v>16</v>
      </c>
      <c r="B38" s="52" t="s">
        <v>541</v>
      </c>
      <c r="C38" s="52"/>
      <c r="D38" s="54"/>
      <c r="E38" s="54"/>
      <c r="F38" s="52"/>
      <c r="G38" s="52"/>
      <c r="H38" s="52"/>
      <c r="I38" s="61"/>
    </row>
    <row r="39" spans="1:9 16384:16384" s="48" customFormat="1" ht="26.4" hidden="1" outlineLevel="1">
      <c r="A39" s="62">
        <f t="shared" ca="1" si="1"/>
        <v>17</v>
      </c>
      <c r="B39" s="52" t="s">
        <v>540</v>
      </c>
      <c r="C39" s="52"/>
      <c r="D39" s="54"/>
      <c r="E39" s="54"/>
      <c r="F39" s="52"/>
      <c r="G39" s="52"/>
      <c r="H39" s="52"/>
      <c r="I39" s="61"/>
    </row>
    <row r="40" spans="1:9 16384:16384" s="48" customFormat="1" ht="26.4" hidden="1" outlineLevel="1">
      <c r="A40" s="62">
        <f t="shared" ca="1" si="1"/>
        <v>18</v>
      </c>
      <c r="B40" s="52" t="s">
        <v>542</v>
      </c>
      <c r="C40" s="52"/>
      <c r="D40" s="54"/>
      <c r="E40" s="54"/>
      <c r="F40" s="52"/>
      <c r="G40" s="52"/>
      <c r="H40" s="52"/>
      <c r="I40" s="61"/>
    </row>
    <row r="41" spans="1:9 16384:16384" s="48" customFormat="1" ht="26.4" hidden="1" outlineLevel="1">
      <c r="A41" s="62">
        <f t="shared" ca="1" si="1"/>
        <v>19</v>
      </c>
      <c r="B41" s="52" t="s">
        <v>585</v>
      </c>
      <c r="C41" s="52"/>
      <c r="D41" s="54"/>
      <c r="E41" s="54"/>
      <c r="F41" s="52"/>
      <c r="G41" s="52"/>
      <c r="H41" s="52"/>
      <c r="I41" s="61"/>
    </row>
    <row r="42" spans="1:9 16384:16384" s="48" customFormat="1" ht="26.4" hidden="1" outlineLevel="1">
      <c r="A42" s="62">
        <f t="shared" ca="1" si="1"/>
        <v>20</v>
      </c>
      <c r="B42" s="52" t="s">
        <v>534</v>
      </c>
      <c r="C42" s="52"/>
      <c r="D42" s="54"/>
      <c r="E42" s="54"/>
      <c r="F42" s="52"/>
      <c r="G42" s="52"/>
      <c r="H42" s="52"/>
      <c r="I42" s="61"/>
    </row>
    <row r="43" spans="1:9 16384:16384" s="48" customFormat="1" ht="26.4" hidden="1" outlineLevel="1">
      <c r="A43" s="62">
        <f t="shared" ca="1" si="1"/>
        <v>21</v>
      </c>
      <c r="B43" s="52" t="s">
        <v>586</v>
      </c>
      <c r="C43" s="52"/>
      <c r="D43" s="54"/>
      <c r="E43" s="54"/>
      <c r="F43" s="52"/>
      <c r="G43" s="52"/>
      <c r="H43" s="52"/>
      <c r="I43" s="61"/>
    </row>
    <row r="44" spans="1:9 16384:16384" s="48" customFormat="1" ht="26.4" hidden="1" outlineLevel="1">
      <c r="A44" s="62">
        <f ca="1">IF(OFFSET(A44,-1,0) ="",OFFSET(A44,-2,0)+1,OFFSET(A44,-1,0)+1 )</f>
        <v>22</v>
      </c>
      <c r="B44" s="52" t="s">
        <v>614</v>
      </c>
      <c r="C44" s="52"/>
      <c r="D44" s="54"/>
      <c r="E44" s="54"/>
      <c r="F44" s="52"/>
      <c r="G44" s="52"/>
      <c r="H44" s="52"/>
      <c r="I44" s="61"/>
    </row>
    <row r="45" spans="1:9 16384:16384" s="48" customFormat="1" ht="26.4" hidden="1" outlineLevel="1">
      <c r="A45" s="62">
        <f ca="1">IF(OFFSET(A45,-1,0) ="",OFFSET(A45,-2,0)+1,OFFSET(A45,-1,0)+1 )</f>
        <v>23</v>
      </c>
      <c r="B45" s="52" t="s">
        <v>531</v>
      </c>
      <c r="C45" s="52"/>
      <c r="D45" s="54"/>
      <c r="E45" s="54"/>
      <c r="F45" s="52"/>
      <c r="G45" s="52"/>
      <c r="H45" s="52"/>
      <c r="I45" s="61"/>
    </row>
    <row r="46" spans="1:9 16384:16384" hidden="1" outlineLevel="1">
      <c r="A46" s="62">
        <f t="shared" ref="A46:A52" ca="1" si="2">IF(OFFSET(A46,-1,0) ="",OFFSET(A46,-2,0)+1,OFFSET(A46,-1,0)+1 )</f>
        <v>24</v>
      </c>
      <c r="B46" s="52" t="s">
        <v>543</v>
      </c>
    </row>
    <row r="47" spans="1:9 16384:16384" s="48" customFormat="1" ht="26.4" hidden="1" outlineLevel="1">
      <c r="A47" s="62">
        <f t="shared" ca="1" si="2"/>
        <v>25</v>
      </c>
      <c r="B47" s="52" t="s">
        <v>544</v>
      </c>
      <c r="C47" s="52"/>
      <c r="D47" s="54"/>
      <c r="E47" s="54"/>
      <c r="F47" s="52"/>
      <c r="G47" s="52"/>
      <c r="H47" s="52"/>
      <c r="I47" s="61"/>
    </row>
    <row r="48" spans="1:9 16384:16384" s="48" customFormat="1" ht="13.8" hidden="1" outlineLevel="1">
      <c r="A48" s="62">
        <f t="shared" ca="1" si="2"/>
        <v>26</v>
      </c>
      <c r="B48" s="52" t="s">
        <v>526</v>
      </c>
      <c r="C48" s="52"/>
      <c r="D48" s="54"/>
      <c r="E48" s="54"/>
      <c r="F48" s="52"/>
      <c r="G48" s="52"/>
      <c r="H48" s="52"/>
      <c r="I48" s="61"/>
    </row>
    <row r="49" spans="1:9" s="48" customFormat="1" ht="26.4" hidden="1" outlineLevel="1">
      <c r="A49" s="62">
        <f t="shared" ca="1" si="2"/>
        <v>27</v>
      </c>
      <c r="B49" s="52" t="s">
        <v>527</v>
      </c>
      <c r="C49" s="52"/>
      <c r="D49" s="54"/>
      <c r="E49" s="54"/>
      <c r="F49" s="52"/>
      <c r="G49" s="52"/>
      <c r="H49" s="52"/>
      <c r="I49" s="61"/>
    </row>
    <row r="50" spans="1:9" s="48" customFormat="1" ht="26.4" hidden="1" outlineLevel="1">
      <c r="A50" s="62">
        <f t="shared" ca="1" si="2"/>
        <v>28</v>
      </c>
      <c r="B50" s="52" t="s">
        <v>545</v>
      </c>
      <c r="C50" s="52"/>
      <c r="D50" s="54"/>
      <c r="E50" s="54"/>
      <c r="F50" s="52"/>
      <c r="G50" s="52"/>
      <c r="H50" s="52"/>
      <c r="I50" s="61"/>
    </row>
    <row r="51" spans="1:9" s="48" customFormat="1" ht="26.4" hidden="1" outlineLevel="1">
      <c r="A51" s="62">
        <f t="shared" ca="1" si="2"/>
        <v>29</v>
      </c>
      <c r="B51" s="52" t="s">
        <v>546</v>
      </c>
      <c r="C51" s="52"/>
      <c r="D51" s="54"/>
      <c r="E51" s="54"/>
      <c r="F51" s="52"/>
      <c r="G51" s="52"/>
      <c r="H51" s="52"/>
      <c r="I51" s="61"/>
    </row>
    <row r="52" spans="1:9" s="48" customFormat="1" ht="26.4" hidden="1" outlineLevel="1">
      <c r="A52" s="62">
        <f t="shared" ca="1" si="2"/>
        <v>30</v>
      </c>
      <c r="B52" s="52" t="s">
        <v>547</v>
      </c>
      <c r="C52" s="52"/>
      <c r="D52" s="54"/>
      <c r="E52" s="54"/>
      <c r="F52" s="52"/>
      <c r="G52" s="52"/>
      <c r="H52" s="52"/>
      <c r="I52" s="61"/>
    </row>
    <row r="53" spans="1:9" s="48" customFormat="1" ht="26.4" hidden="1" outlineLevel="1">
      <c r="A53" s="62">
        <f t="shared" ca="1" si="1"/>
        <v>31</v>
      </c>
      <c r="B53" s="52" t="s">
        <v>548</v>
      </c>
      <c r="C53" s="52"/>
      <c r="D53" s="54"/>
      <c r="E53" s="54"/>
      <c r="F53" s="52"/>
      <c r="G53" s="52"/>
      <c r="H53" s="52"/>
      <c r="I53" s="61"/>
    </row>
    <row r="54" spans="1:9" s="48" customFormat="1" ht="26.4" hidden="1" outlineLevel="1">
      <c r="A54" s="62">
        <f t="shared" ca="1" si="1"/>
        <v>32</v>
      </c>
      <c r="B54" s="52" t="s">
        <v>549</v>
      </c>
      <c r="C54" s="52"/>
      <c r="D54" s="54"/>
      <c r="E54" s="54"/>
      <c r="F54" s="52"/>
      <c r="G54" s="52"/>
      <c r="H54" s="52"/>
      <c r="I54" s="61"/>
    </row>
    <row r="55" spans="1:9" s="48" customFormat="1" ht="39.6" hidden="1" outlineLevel="1">
      <c r="A55" s="62">
        <f t="shared" ca="1" si="1"/>
        <v>33</v>
      </c>
      <c r="B55" s="52" t="s">
        <v>550</v>
      </c>
      <c r="C55" s="52"/>
      <c r="D55" s="54"/>
      <c r="E55" s="54"/>
      <c r="F55" s="52"/>
      <c r="G55" s="52"/>
      <c r="H55" s="52"/>
      <c r="I55" s="61"/>
    </row>
    <row r="56" spans="1:9" s="48" customFormat="1" ht="26.4" hidden="1" outlineLevel="1">
      <c r="A56" s="62">
        <f t="shared" ca="1" si="1"/>
        <v>34</v>
      </c>
      <c r="B56" s="52" t="s">
        <v>551</v>
      </c>
      <c r="C56" s="52"/>
      <c r="D56" s="54"/>
      <c r="E56" s="54"/>
      <c r="F56" s="52"/>
      <c r="G56" s="52"/>
      <c r="H56" s="52"/>
      <c r="I56" s="61"/>
    </row>
    <row r="57" spans="1:9" s="48" customFormat="1" ht="26.4" hidden="1" outlineLevel="1">
      <c r="A57" s="62">
        <f t="shared" ca="1" si="1"/>
        <v>35</v>
      </c>
      <c r="B57" s="52" t="s">
        <v>552</v>
      </c>
      <c r="C57" s="52"/>
      <c r="D57" s="54"/>
      <c r="E57" s="54"/>
      <c r="F57" s="52"/>
      <c r="G57" s="52"/>
      <c r="H57" s="52"/>
      <c r="I57" s="61"/>
    </row>
    <row r="58" spans="1:9" s="48" customFormat="1" ht="26.4" hidden="1" outlineLevel="1">
      <c r="A58" s="62">
        <f t="shared" ca="1" si="1"/>
        <v>36</v>
      </c>
      <c r="B58" s="52" t="s">
        <v>576</v>
      </c>
      <c r="C58" s="52"/>
      <c r="D58" s="54"/>
      <c r="E58" s="54"/>
      <c r="F58" s="52"/>
      <c r="G58" s="52"/>
      <c r="H58" s="52"/>
      <c r="I58" s="61"/>
    </row>
    <row r="59" spans="1:9" s="48" customFormat="1" ht="26.4" hidden="1" outlineLevel="1">
      <c r="A59" s="62">
        <f t="shared" ca="1" si="1"/>
        <v>37</v>
      </c>
      <c r="B59" s="52" t="s">
        <v>642</v>
      </c>
      <c r="C59" s="52"/>
      <c r="D59" s="54"/>
      <c r="E59" s="54"/>
      <c r="F59" s="52"/>
      <c r="G59" s="52"/>
      <c r="H59" s="52"/>
      <c r="I59" s="61"/>
    </row>
    <row r="60" spans="1:9" s="48" customFormat="1" ht="26.4" hidden="1" outlineLevel="1">
      <c r="A60" s="62">
        <f t="shared" ca="1" si="1"/>
        <v>38</v>
      </c>
      <c r="B60" s="52" t="s">
        <v>640</v>
      </c>
      <c r="C60" s="52"/>
      <c r="D60" s="54"/>
      <c r="E60" s="54"/>
      <c r="F60" s="52"/>
      <c r="G60" s="52"/>
      <c r="H60" s="52"/>
      <c r="I60" s="61"/>
    </row>
    <row r="61" spans="1:9" s="48" customFormat="1" ht="26.4" hidden="1" outlineLevel="1">
      <c r="A61" s="62">
        <f t="shared" ca="1" si="1"/>
        <v>39</v>
      </c>
      <c r="B61" s="52" t="s">
        <v>641</v>
      </c>
      <c r="C61" s="52"/>
      <c r="D61" s="54"/>
      <c r="E61" s="54"/>
      <c r="F61" s="52"/>
      <c r="G61" s="52"/>
      <c r="H61" s="52"/>
      <c r="I61" s="61"/>
    </row>
    <row r="62" spans="1:9" s="48" customFormat="1" ht="26.4" hidden="1" outlineLevel="1">
      <c r="A62" s="62">
        <f t="shared" ca="1" si="1"/>
        <v>40</v>
      </c>
      <c r="B62" s="52" t="s">
        <v>643</v>
      </c>
      <c r="C62" s="52"/>
      <c r="D62" s="54"/>
      <c r="E62" s="54"/>
      <c r="F62" s="52"/>
      <c r="G62" s="52"/>
      <c r="H62" s="52"/>
      <c r="I62" s="61"/>
    </row>
    <row r="63" spans="1:9" s="191" customFormat="1" ht="13.8" collapsed="1">
      <c r="A63" s="187"/>
      <c r="B63" s="204" t="s">
        <v>553</v>
      </c>
      <c r="C63" s="188"/>
      <c r="D63" s="189"/>
      <c r="E63" s="189"/>
      <c r="F63" s="188"/>
      <c r="G63" s="188"/>
      <c r="H63" s="188"/>
      <c r="I63" s="190"/>
    </row>
    <row r="64" spans="1:9" s="48" customFormat="1" ht="26.4" hidden="1" outlineLevel="1">
      <c r="A64" s="62">
        <f t="shared" ca="1" si="1"/>
        <v>41</v>
      </c>
      <c r="B64" s="52" t="s">
        <v>557</v>
      </c>
      <c r="C64" s="52"/>
      <c r="D64" s="54"/>
      <c r="E64" s="54"/>
      <c r="F64" s="52"/>
      <c r="G64" s="52"/>
      <c r="H64" s="52"/>
      <c r="I64" s="61"/>
    </row>
    <row r="65" spans="1:9" s="48" customFormat="1" ht="26.4" hidden="1" outlineLevel="1">
      <c r="A65" s="62">
        <f t="shared" ca="1" si="1"/>
        <v>42</v>
      </c>
      <c r="B65" s="52" t="s">
        <v>587</v>
      </c>
      <c r="C65" s="52"/>
      <c r="D65" s="54"/>
      <c r="E65" s="54"/>
      <c r="F65" s="52"/>
      <c r="G65" s="52"/>
      <c r="H65" s="52"/>
      <c r="I65" s="61"/>
    </row>
    <row r="66" spans="1:9" s="48" customFormat="1" ht="26.4" hidden="1" outlineLevel="1">
      <c r="A66" s="62">
        <f t="shared" ca="1" si="1"/>
        <v>43</v>
      </c>
      <c r="B66" s="52" t="s">
        <v>554</v>
      </c>
      <c r="C66" s="52"/>
      <c r="D66" s="54"/>
      <c r="E66" s="54"/>
      <c r="F66" s="52"/>
      <c r="G66" s="52"/>
      <c r="H66" s="52"/>
      <c r="I66" s="61"/>
    </row>
    <row r="67" spans="1:9" s="48" customFormat="1" ht="26.4" hidden="1" outlineLevel="1">
      <c r="A67" s="62">
        <f t="shared" ca="1" si="1"/>
        <v>44</v>
      </c>
      <c r="B67" s="52" t="s">
        <v>588</v>
      </c>
      <c r="C67" s="52"/>
      <c r="D67" s="54"/>
      <c r="E67" s="54"/>
      <c r="F67" s="52"/>
      <c r="G67" s="52"/>
      <c r="H67" s="52"/>
      <c r="I67" s="61"/>
    </row>
    <row r="68" spans="1:9" s="48" customFormat="1" ht="26.4" hidden="1" outlineLevel="1">
      <c r="A68" s="62">
        <f t="shared" ca="1" si="1"/>
        <v>45</v>
      </c>
      <c r="B68" s="52" t="s">
        <v>555</v>
      </c>
      <c r="C68" s="52"/>
      <c r="D68" s="54"/>
      <c r="E68" s="54"/>
      <c r="F68" s="52"/>
      <c r="G68" s="52"/>
      <c r="H68" s="52"/>
      <c r="I68" s="61"/>
    </row>
    <row r="69" spans="1:9" s="48" customFormat="1" ht="26.4" hidden="1" outlineLevel="1">
      <c r="A69" s="62">
        <f t="shared" ca="1" si="1"/>
        <v>46</v>
      </c>
      <c r="B69" s="52" t="s">
        <v>589</v>
      </c>
      <c r="C69" s="52"/>
      <c r="D69" s="54"/>
      <c r="E69" s="54"/>
      <c r="F69" s="52"/>
      <c r="G69" s="52"/>
      <c r="H69" s="52"/>
      <c r="I69" s="61"/>
    </row>
    <row r="70" spans="1:9" s="48" customFormat="1" ht="26.4" hidden="1" outlineLevel="1">
      <c r="A70" s="62">
        <f t="shared" ca="1" si="1"/>
        <v>47</v>
      </c>
      <c r="B70" s="52" t="s">
        <v>556</v>
      </c>
      <c r="C70" s="52"/>
      <c r="D70" s="54"/>
      <c r="E70" s="54"/>
      <c r="F70" s="52"/>
      <c r="G70" s="52"/>
      <c r="H70" s="52"/>
      <c r="I70" s="61"/>
    </row>
    <row r="71" spans="1:9" s="48" customFormat="1" ht="26.4" hidden="1" outlineLevel="1">
      <c r="A71" s="62">
        <f t="shared" ca="1" si="1"/>
        <v>48</v>
      </c>
      <c r="B71" s="52" t="s">
        <v>590</v>
      </c>
      <c r="C71" s="52"/>
      <c r="D71" s="54"/>
      <c r="E71" s="54"/>
      <c r="F71" s="52"/>
      <c r="G71" s="52"/>
      <c r="H71" s="52"/>
      <c r="I71" s="61"/>
    </row>
    <row r="72" spans="1:9" s="48" customFormat="1" ht="26.4" hidden="1" outlineLevel="1">
      <c r="A72" s="62">
        <f t="shared" ca="1" si="1"/>
        <v>49</v>
      </c>
      <c r="B72" s="52" t="s">
        <v>558</v>
      </c>
      <c r="C72" s="52"/>
      <c r="D72" s="54"/>
      <c r="E72" s="54"/>
      <c r="F72" s="52"/>
      <c r="G72" s="52"/>
      <c r="H72" s="52"/>
      <c r="I72" s="61"/>
    </row>
    <row r="73" spans="1:9" s="48" customFormat="1" ht="26.4" hidden="1" outlineLevel="1">
      <c r="A73" s="62">
        <f t="shared" ca="1" si="1"/>
        <v>50</v>
      </c>
      <c r="B73" s="52" t="s">
        <v>591</v>
      </c>
      <c r="C73" s="52"/>
      <c r="D73" s="54"/>
      <c r="E73" s="54"/>
      <c r="F73" s="52"/>
      <c r="G73" s="52"/>
      <c r="H73" s="52"/>
      <c r="I73" s="61"/>
    </row>
    <row r="74" spans="1:9" s="48" customFormat="1" ht="26.4" hidden="1" outlineLevel="1">
      <c r="A74" s="62">
        <f t="shared" ca="1" si="1"/>
        <v>51</v>
      </c>
      <c r="B74" s="52" t="s">
        <v>614</v>
      </c>
      <c r="C74" s="52"/>
      <c r="D74" s="54"/>
      <c r="E74" s="54"/>
      <c r="F74" s="52"/>
      <c r="G74" s="52"/>
      <c r="H74" s="52"/>
      <c r="I74" s="61"/>
    </row>
    <row r="75" spans="1:9" s="48" customFormat="1" ht="26.4" hidden="1" outlineLevel="1">
      <c r="A75" s="62">
        <f t="shared" ca="1" si="1"/>
        <v>52</v>
      </c>
      <c r="B75" s="52" t="s">
        <v>531</v>
      </c>
      <c r="C75" s="52"/>
      <c r="D75" s="54"/>
      <c r="E75" s="54"/>
      <c r="F75" s="52"/>
      <c r="G75" s="52"/>
      <c r="H75" s="52"/>
      <c r="I75" s="61"/>
    </row>
    <row r="76" spans="1:9" s="48" customFormat="1" ht="26.4" hidden="1" outlineLevel="1">
      <c r="A76" s="62">
        <f t="shared" ref="A76:A84" ca="1" si="3">IF(OFFSET(A76,-1,0) ="",OFFSET(A76,-2,0)+1,OFFSET(A76,-1,0)+1 )</f>
        <v>53</v>
      </c>
      <c r="B76" s="52" t="s">
        <v>569</v>
      </c>
      <c r="C76" s="52"/>
      <c r="D76" s="54"/>
      <c r="E76" s="54"/>
      <c r="F76" s="52"/>
      <c r="G76" s="52"/>
      <c r="H76" s="52"/>
      <c r="I76" s="61"/>
    </row>
    <row r="77" spans="1:9" s="48" customFormat="1" ht="13.8" hidden="1" outlineLevel="1">
      <c r="A77" s="62">
        <f t="shared" ca="1" si="3"/>
        <v>54</v>
      </c>
      <c r="B77" s="179" t="s">
        <v>560</v>
      </c>
      <c r="C77" s="52"/>
      <c r="D77" s="54"/>
      <c r="E77" s="54"/>
      <c r="F77" s="52"/>
      <c r="G77" s="52"/>
      <c r="H77" s="52"/>
      <c r="I77" s="61"/>
    </row>
    <row r="78" spans="1:9" s="48" customFormat="1" ht="26.4" hidden="1" outlineLevel="1">
      <c r="A78" s="62">
        <f t="shared" ca="1" si="3"/>
        <v>55</v>
      </c>
      <c r="B78" s="52" t="s">
        <v>559</v>
      </c>
      <c r="C78" s="52"/>
      <c r="D78" s="54"/>
      <c r="E78" s="54"/>
      <c r="F78" s="52"/>
      <c r="G78" s="52"/>
      <c r="H78" s="52"/>
      <c r="I78" s="61"/>
    </row>
    <row r="79" spans="1:9" s="48" customFormat="1" ht="26.4" hidden="1" outlineLevel="1">
      <c r="A79" s="62">
        <f t="shared" ca="1" si="3"/>
        <v>56</v>
      </c>
      <c r="B79" s="52" t="s">
        <v>562</v>
      </c>
      <c r="C79" s="52"/>
      <c r="D79" s="54"/>
      <c r="E79" s="54"/>
      <c r="F79" s="52"/>
      <c r="G79" s="52"/>
      <c r="H79" s="52"/>
      <c r="I79" s="61"/>
    </row>
    <row r="80" spans="1:9" ht="26.4" hidden="1" outlineLevel="1">
      <c r="A80" s="62">
        <f t="shared" ca="1" si="3"/>
        <v>57</v>
      </c>
      <c r="B80" s="52" t="s">
        <v>563</v>
      </c>
    </row>
    <row r="81" spans="1:9" s="48" customFormat="1" ht="26.4" hidden="1" outlineLevel="1">
      <c r="A81" s="62">
        <f t="shared" ca="1" si="3"/>
        <v>58</v>
      </c>
      <c r="B81" s="52" t="s">
        <v>561</v>
      </c>
      <c r="C81" s="52"/>
      <c r="D81" s="54"/>
      <c r="E81" s="54"/>
      <c r="F81" s="52"/>
      <c r="G81" s="52"/>
      <c r="H81" s="52"/>
      <c r="I81" s="61"/>
    </row>
    <row r="82" spans="1:9" s="48" customFormat="1" ht="26.4" hidden="1" outlineLevel="1">
      <c r="A82" s="62">
        <f t="shared" ca="1" si="3"/>
        <v>59</v>
      </c>
      <c r="B82" s="52" t="s">
        <v>564</v>
      </c>
      <c r="C82" s="52"/>
      <c r="D82" s="54"/>
      <c r="E82" s="54"/>
      <c r="F82" s="52"/>
      <c r="G82" s="52"/>
      <c r="H82" s="52"/>
      <c r="I82" s="61"/>
    </row>
    <row r="83" spans="1:9" s="48" customFormat="1" ht="26.4" hidden="1" outlineLevel="1">
      <c r="A83" s="62">
        <f t="shared" ca="1" si="3"/>
        <v>60</v>
      </c>
      <c r="B83" s="52" t="s">
        <v>565</v>
      </c>
      <c r="C83" s="52"/>
      <c r="D83" s="54"/>
      <c r="E83" s="54"/>
      <c r="F83" s="52"/>
      <c r="G83" s="52"/>
      <c r="H83" s="52"/>
      <c r="I83" s="61"/>
    </row>
    <row r="84" spans="1:9" s="48" customFormat="1" ht="26.4" hidden="1" outlineLevel="1">
      <c r="A84" s="62">
        <f t="shared" ca="1" si="3"/>
        <v>61</v>
      </c>
      <c r="B84" s="52" t="s">
        <v>576</v>
      </c>
      <c r="C84" s="52"/>
      <c r="D84" s="54"/>
      <c r="E84" s="54"/>
      <c r="F84" s="52"/>
      <c r="G84" s="52"/>
      <c r="H84" s="52"/>
      <c r="I84" s="61"/>
    </row>
    <row r="85" spans="1:9" s="191" customFormat="1" ht="13.8" collapsed="1">
      <c r="A85" s="187"/>
      <c r="B85" s="204" t="s">
        <v>566</v>
      </c>
      <c r="C85" s="188"/>
      <c r="D85" s="189"/>
      <c r="E85" s="189"/>
      <c r="F85" s="188"/>
      <c r="G85" s="188"/>
      <c r="H85" s="188"/>
      <c r="I85" s="190"/>
    </row>
    <row r="86" spans="1:9" s="48" customFormat="1" ht="13.8" hidden="1" outlineLevel="1">
      <c r="A86" s="62">
        <f t="shared" ca="1" si="1"/>
        <v>62</v>
      </c>
      <c r="B86" s="52" t="s">
        <v>594</v>
      </c>
      <c r="C86" s="52"/>
      <c r="D86" s="54"/>
      <c r="E86" s="54"/>
      <c r="F86" s="52"/>
      <c r="G86" s="52"/>
      <c r="H86" s="52"/>
      <c r="I86" s="61"/>
    </row>
    <row r="87" spans="1:9" s="48" customFormat="1" ht="13.8" hidden="1" outlineLevel="1">
      <c r="A87" s="62">
        <f t="shared" ca="1" si="1"/>
        <v>63</v>
      </c>
      <c r="B87" s="52" t="s">
        <v>570</v>
      </c>
      <c r="C87" s="52"/>
      <c r="D87" s="54"/>
      <c r="E87" s="54"/>
      <c r="F87" s="52"/>
      <c r="G87" s="52"/>
      <c r="H87" s="52"/>
      <c r="I87" s="61"/>
    </row>
    <row r="88" spans="1:9" s="48" customFormat="1" ht="13.8" hidden="1" outlineLevel="1">
      <c r="A88" s="62">
        <f t="shared" ca="1" si="1"/>
        <v>64</v>
      </c>
      <c r="B88" s="52" t="s">
        <v>571</v>
      </c>
      <c r="C88" s="52"/>
      <c r="D88" s="54"/>
      <c r="E88" s="54"/>
      <c r="F88" s="52"/>
      <c r="G88" s="52"/>
      <c r="H88" s="52"/>
      <c r="I88" s="61"/>
    </row>
    <row r="89" spans="1:9" s="48" customFormat="1" ht="26.4" hidden="1" outlineLevel="1">
      <c r="A89" s="62">
        <f t="shared" ca="1" si="1"/>
        <v>65</v>
      </c>
      <c r="B89" s="52" t="s">
        <v>575</v>
      </c>
      <c r="C89" s="52"/>
      <c r="D89" s="54"/>
      <c r="E89" s="54"/>
      <c r="F89" s="52"/>
      <c r="G89" s="52"/>
      <c r="H89" s="52"/>
      <c r="I89" s="61"/>
    </row>
    <row r="90" spans="1:9" s="48" customFormat="1" ht="26.4" hidden="1" outlineLevel="1">
      <c r="A90" s="62">
        <f t="shared" ca="1" si="1"/>
        <v>66</v>
      </c>
      <c r="B90" s="52" t="s">
        <v>572</v>
      </c>
      <c r="C90" s="52"/>
      <c r="D90" s="54"/>
      <c r="E90" s="54"/>
      <c r="F90" s="52"/>
      <c r="G90" s="52"/>
      <c r="H90" s="52"/>
      <c r="I90" s="61"/>
    </row>
    <row r="91" spans="1:9" s="48" customFormat="1" ht="26.4" hidden="1" outlineLevel="1">
      <c r="A91" s="62">
        <f t="shared" ca="1" si="1"/>
        <v>67</v>
      </c>
      <c r="B91" s="52" t="s">
        <v>573</v>
      </c>
      <c r="C91" s="52"/>
      <c r="D91" s="54"/>
      <c r="E91" s="54"/>
      <c r="F91" s="52"/>
      <c r="G91" s="52"/>
      <c r="H91" s="52"/>
      <c r="I91" s="61"/>
    </row>
    <row r="92" spans="1:9" s="48" customFormat="1" ht="26.4" hidden="1" outlineLevel="1">
      <c r="A92" s="62">
        <f t="shared" ca="1" si="1"/>
        <v>68</v>
      </c>
      <c r="B92" s="52" t="s">
        <v>574</v>
      </c>
      <c r="C92" s="52"/>
      <c r="D92" s="54"/>
      <c r="E92" s="54"/>
      <c r="F92" s="52"/>
      <c r="G92" s="52"/>
      <c r="H92" s="52"/>
      <c r="I92" s="61"/>
    </row>
    <row r="93" spans="1:9" s="48" customFormat="1" ht="26.4" hidden="1" outlineLevel="1">
      <c r="A93" s="62">
        <f t="shared" ca="1" si="1"/>
        <v>69</v>
      </c>
      <c r="B93" s="52" t="s">
        <v>577</v>
      </c>
      <c r="C93" s="52"/>
      <c r="D93" s="54"/>
      <c r="E93" s="54"/>
      <c r="F93" s="52"/>
      <c r="G93" s="52"/>
      <c r="H93" s="52"/>
      <c r="I93" s="61"/>
    </row>
    <row r="94" spans="1:9" s="48" customFormat="1" ht="26.4" hidden="1" outlineLevel="1">
      <c r="A94" s="62">
        <f t="shared" ca="1" si="1"/>
        <v>70</v>
      </c>
      <c r="B94" s="52" t="s">
        <v>578</v>
      </c>
      <c r="C94" s="52"/>
      <c r="D94" s="54"/>
      <c r="E94" s="54"/>
      <c r="F94" s="52"/>
      <c r="G94" s="52"/>
      <c r="H94" s="52"/>
      <c r="I94" s="61"/>
    </row>
    <row r="95" spans="1:9" s="48" customFormat="1" ht="26.4" hidden="1" outlineLevel="1">
      <c r="A95" s="62">
        <f t="shared" ca="1" si="1"/>
        <v>71</v>
      </c>
      <c r="B95" s="52" t="s">
        <v>579</v>
      </c>
      <c r="C95" s="52"/>
      <c r="D95" s="54"/>
      <c r="E95" s="54"/>
      <c r="F95" s="52"/>
      <c r="G95" s="52"/>
      <c r="H95" s="52"/>
      <c r="I95" s="61"/>
    </row>
    <row r="96" spans="1:9" s="48" customFormat="1" ht="26.4" hidden="1" outlineLevel="1">
      <c r="A96" s="62">
        <f t="shared" ca="1" si="1"/>
        <v>72</v>
      </c>
      <c r="B96" s="52" t="s">
        <v>580</v>
      </c>
      <c r="C96" s="52"/>
      <c r="D96" s="54"/>
      <c r="E96" s="54"/>
      <c r="F96" s="52"/>
      <c r="G96" s="52"/>
      <c r="H96" s="52"/>
      <c r="I96" s="61"/>
    </row>
    <row r="97" spans="1:9" s="48" customFormat="1" ht="26.4" hidden="1" outlineLevel="1">
      <c r="A97" s="62">
        <f t="shared" ca="1" si="1"/>
        <v>73</v>
      </c>
      <c r="B97" s="52" t="s">
        <v>581</v>
      </c>
      <c r="C97" s="52"/>
      <c r="D97" s="54"/>
      <c r="E97" s="54"/>
      <c r="F97" s="52"/>
      <c r="G97" s="52"/>
      <c r="H97" s="52"/>
      <c r="I97" s="61"/>
    </row>
    <row r="98" spans="1:9" s="48" customFormat="1" ht="26.4" hidden="1" outlineLevel="1">
      <c r="A98" s="62">
        <f t="shared" ca="1" si="1"/>
        <v>74</v>
      </c>
      <c r="B98" s="52" t="s">
        <v>582</v>
      </c>
      <c r="C98" s="52"/>
      <c r="D98" s="54"/>
      <c r="E98" s="54"/>
      <c r="F98" s="52"/>
      <c r="G98" s="52"/>
      <c r="H98" s="52"/>
      <c r="I98" s="61"/>
    </row>
    <row r="99" spans="1:9" s="48" customFormat="1" ht="26.4" hidden="1" outlineLevel="1">
      <c r="A99" s="62">
        <f t="shared" ca="1" si="1"/>
        <v>75</v>
      </c>
      <c r="B99" s="52" t="s">
        <v>567</v>
      </c>
      <c r="C99" s="52"/>
      <c r="D99" s="54"/>
      <c r="E99" s="54"/>
      <c r="F99" s="52"/>
      <c r="G99" s="52"/>
      <c r="H99" s="52"/>
      <c r="I99" s="61"/>
    </row>
    <row r="100" spans="1:9" s="48" customFormat="1" ht="26.4" hidden="1" outlineLevel="1">
      <c r="A100" s="62">
        <f t="shared" ca="1" si="1"/>
        <v>76</v>
      </c>
      <c r="B100" s="192" t="s">
        <v>583</v>
      </c>
      <c r="C100" s="52"/>
      <c r="D100" s="54"/>
      <c r="E100" s="54"/>
      <c r="F100" s="52"/>
      <c r="G100" s="52"/>
      <c r="H100" s="52"/>
      <c r="I100" s="61"/>
    </row>
    <row r="101" spans="1:9" s="48" customFormat="1" ht="26.4" hidden="1" outlineLevel="1">
      <c r="A101" s="62">
        <f t="shared" ca="1" si="1"/>
        <v>77</v>
      </c>
      <c r="B101" s="52" t="s">
        <v>592</v>
      </c>
      <c r="C101" s="52"/>
      <c r="D101" s="54"/>
      <c r="E101" s="54"/>
      <c r="F101" s="52"/>
      <c r="G101" s="52"/>
      <c r="H101" s="52"/>
      <c r="I101" s="61"/>
    </row>
    <row r="102" spans="1:9" s="48" customFormat="1" ht="26.4" hidden="1" outlineLevel="1">
      <c r="A102" s="62">
        <f t="shared" ca="1" si="1"/>
        <v>78</v>
      </c>
      <c r="B102" s="52" t="s">
        <v>595</v>
      </c>
      <c r="C102" s="52"/>
      <c r="D102" s="54"/>
      <c r="E102" s="54"/>
      <c r="F102" s="52"/>
      <c r="G102" s="52"/>
      <c r="H102" s="52"/>
      <c r="I102" s="61"/>
    </row>
    <row r="103" spans="1:9" s="48" customFormat="1" ht="26.4" hidden="1" outlineLevel="1">
      <c r="A103" s="62">
        <f t="shared" ca="1" si="1"/>
        <v>79</v>
      </c>
      <c r="B103" s="52" t="s">
        <v>593</v>
      </c>
      <c r="C103" s="52"/>
      <c r="D103" s="54"/>
      <c r="E103" s="54"/>
      <c r="F103" s="52"/>
      <c r="G103" s="52"/>
      <c r="H103" s="52"/>
      <c r="I103" s="61"/>
    </row>
    <row r="104" spans="1:9" s="48" customFormat="1" ht="26.4" hidden="1" outlineLevel="1">
      <c r="A104" s="62">
        <f t="shared" ca="1" si="1"/>
        <v>80</v>
      </c>
      <c r="B104" s="52" t="s">
        <v>596</v>
      </c>
      <c r="C104" s="52"/>
      <c r="D104" s="54"/>
      <c r="E104" s="54"/>
      <c r="F104" s="52"/>
      <c r="G104" s="52"/>
      <c r="H104" s="52"/>
      <c r="I104" s="61"/>
    </row>
    <row r="105" spans="1:9" s="48" customFormat="1" ht="13.8" hidden="1" outlineLevel="1">
      <c r="A105" s="62">
        <f t="shared" ca="1" si="1"/>
        <v>81</v>
      </c>
      <c r="B105" s="179" t="s">
        <v>597</v>
      </c>
      <c r="C105" s="52"/>
      <c r="D105" s="54"/>
      <c r="E105" s="54"/>
      <c r="F105" s="52"/>
      <c r="G105" s="52"/>
      <c r="H105" s="52"/>
      <c r="I105" s="61"/>
    </row>
    <row r="106" spans="1:9" s="48" customFormat="1" ht="26.4" hidden="1" outlineLevel="1">
      <c r="A106" s="62">
        <f t="shared" ca="1" si="1"/>
        <v>82</v>
      </c>
      <c r="B106" s="179" t="s">
        <v>598</v>
      </c>
      <c r="C106" s="52"/>
      <c r="D106" s="54"/>
      <c r="E106" s="54"/>
      <c r="F106" s="52"/>
      <c r="G106" s="52"/>
      <c r="H106" s="52"/>
      <c r="I106" s="61"/>
    </row>
    <row r="107" spans="1:9" s="191" customFormat="1" ht="13.8" collapsed="1">
      <c r="A107" s="187"/>
      <c r="B107" s="204" t="s">
        <v>599</v>
      </c>
      <c r="C107" s="188"/>
      <c r="D107" s="189"/>
      <c r="E107" s="189"/>
      <c r="F107" s="188"/>
      <c r="G107" s="188"/>
      <c r="H107" s="188"/>
      <c r="I107" s="190"/>
    </row>
    <row r="108" spans="1:9" s="48" customFormat="1" ht="13.8" hidden="1" outlineLevel="1">
      <c r="A108" s="62">
        <f t="shared" ca="1" si="1"/>
        <v>83</v>
      </c>
      <c r="B108" s="52" t="s">
        <v>600</v>
      </c>
      <c r="C108" s="52"/>
      <c r="D108" s="54"/>
      <c r="E108" s="54"/>
      <c r="F108" s="52"/>
      <c r="G108" s="52"/>
      <c r="H108" s="52"/>
      <c r="I108" s="61"/>
    </row>
    <row r="109" spans="1:9" s="48" customFormat="1" ht="26.4" hidden="1" outlineLevel="1">
      <c r="A109" s="62">
        <f t="shared" ca="1" si="1"/>
        <v>84</v>
      </c>
      <c r="B109" s="52" t="s">
        <v>601</v>
      </c>
      <c r="C109" s="52"/>
      <c r="D109" s="54"/>
      <c r="E109" s="54"/>
      <c r="F109" s="52"/>
      <c r="G109" s="52"/>
      <c r="H109" s="52"/>
      <c r="I109" s="61"/>
    </row>
    <row r="110" spans="1:9" s="48" customFormat="1" ht="26.4" hidden="1" outlineLevel="1">
      <c r="A110" s="62">
        <f t="shared" ca="1" si="1"/>
        <v>85</v>
      </c>
      <c r="B110" s="52" t="s">
        <v>718</v>
      </c>
      <c r="C110" s="52"/>
      <c r="D110" s="54"/>
      <c r="E110" s="54"/>
      <c r="F110" s="52"/>
      <c r="G110" s="52"/>
      <c r="H110" s="52"/>
      <c r="I110" s="61"/>
    </row>
    <row r="111" spans="1:9" s="48" customFormat="1" ht="13.8" hidden="1" outlineLevel="1">
      <c r="A111" s="62">
        <f t="shared" ca="1" si="1"/>
        <v>86</v>
      </c>
      <c r="B111" s="52" t="s">
        <v>602</v>
      </c>
      <c r="C111" s="52"/>
      <c r="D111" s="54"/>
      <c r="E111" s="54"/>
      <c r="F111" s="52"/>
      <c r="G111" s="52"/>
      <c r="H111" s="52"/>
      <c r="I111" s="61"/>
    </row>
    <row r="112" spans="1:9" s="48" customFormat="1" ht="13.8" hidden="1" outlineLevel="1">
      <c r="A112" s="62">
        <f t="shared" ca="1" si="1"/>
        <v>87</v>
      </c>
      <c r="B112" s="192" t="s">
        <v>603</v>
      </c>
      <c r="C112" s="52"/>
      <c r="D112" s="54"/>
      <c r="E112" s="54"/>
      <c r="F112" s="52"/>
      <c r="G112" s="52"/>
      <c r="H112" s="52"/>
      <c r="I112" s="61"/>
    </row>
    <row r="113" spans="1:9" s="191" customFormat="1" ht="13.8" collapsed="1">
      <c r="A113" s="194"/>
      <c r="B113" s="213" t="s">
        <v>604</v>
      </c>
      <c r="C113" s="214"/>
      <c r="D113" s="215"/>
      <c r="E113" s="195"/>
      <c r="F113" s="196"/>
      <c r="G113" s="196"/>
      <c r="H113" s="196"/>
      <c r="I113" s="195"/>
    </row>
    <row r="114" spans="1:9" s="48" customFormat="1" ht="26.4" hidden="1" outlineLevel="1">
      <c r="A114" s="62">
        <f t="shared" ref="A114:A154" ca="1" si="4">IF(OFFSET(A114,-1,0) ="",OFFSET(A114,-2,0)+1,OFFSET(A114,-1,0)+1 )</f>
        <v>88</v>
      </c>
      <c r="B114" s="52" t="s">
        <v>605</v>
      </c>
      <c r="C114" s="52"/>
      <c r="D114" s="53"/>
      <c r="E114" s="54"/>
      <c r="F114" s="52"/>
      <c r="G114" s="52"/>
      <c r="H114" s="52"/>
      <c r="I114" s="62"/>
    </row>
    <row r="115" spans="1:9" s="48" customFormat="1" ht="26.4" hidden="1" outlineLevel="1">
      <c r="A115" s="62">
        <f t="shared" ca="1" si="4"/>
        <v>89</v>
      </c>
      <c r="B115" s="52" t="s">
        <v>606</v>
      </c>
      <c r="C115" s="167"/>
      <c r="D115" s="59"/>
      <c r="E115" s="54"/>
      <c r="F115" s="52"/>
      <c r="G115" s="52"/>
      <c r="H115" s="52"/>
      <c r="I115" s="62"/>
    </row>
    <row r="116" spans="1:9" s="48" customFormat="1" ht="26.4" hidden="1" outlineLevel="1">
      <c r="A116" s="62">
        <f t="shared" ca="1" si="4"/>
        <v>90</v>
      </c>
      <c r="B116" s="52" t="s">
        <v>607</v>
      </c>
      <c r="C116" s="52"/>
      <c r="D116" s="60"/>
      <c r="E116" s="54"/>
      <c r="F116" s="52"/>
      <c r="G116" s="52"/>
      <c r="H116" s="52"/>
      <c r="I116" s="62"/>
    </row>
    <row r="117" spans="1:9" s="48" customFormat="1" ht="26.4" hidden="1" outlineLevel="1">
      <c r="A117" s="62">
        <f t="shared" ca="1" si="4"/>
        <v>91</v>
      </c>
      <c r="B117" s="52" t="s">
        <v>610</v>
      </c>
      <c r="C117" s="52"/>
      <c r="D117" s="54"/>
      <c r="E117" s="54"/>
      <c r="F117" s="52"/>
      <c r="G117" s="52"/>
      <c r="H117" s="52"/>
      <c r="I117" s="62"/>
    </row>
    <row r="118" spans="1:9" s="48" customFormat="1" ht="26.4" hidden="1" outlineLevel="1">
      <c r="A118" s="62">
        <f t="shared" ca="1" si="4"/>
        <v>92</v>
      </c>
      <c r="B118" s="52" t="s">
        <v>608</v>
      </c>
      <c r="C118" s="52"/>
      <c r="D118" s="54"/>
      <c r="E118" s="54"/>
      <c r="F118" s="52"/>
      <c r="G118" s="52"/>
      <c r="H118" s="52"/>
      <c r="I118" s="62"/>
    </row>
    <row r="119" spans="1:9" s="48" customFormat="1" ht="26.4" hidden="1" outlineLevel="1">
      <c r="A119" s="62">
        <f t="shared" ca="1" si="4"/>
        <v>93</v>
      </c>
      <c r="B119" s="52" t="s">
        <v>611</v>
      </c>
      <c r="C119" s="52"/>
      <c r="D119" s="60"/>
      <c r="E119" s="54"/>
      <c r="F119" s="52"/>
      <c r="G119" s="52"/>
      <c r="H119" s="52"/>
      <c r="I119" s="62"/>
    </row>
    <row r="120" spans="1:9" s="48" customFormat="1" ht="26.4" hidden="1" outlineLevel="1">
      <c r="A120" s="62">
        <f t="shared" ca="1" si="4"/>
        <v>94</v>
      </c>
      <c r="B120" s="52" t="s">
        <v>609</v>
      </c>
      <c r="C120" s="52"/>
      <c r="D120" s="54"/>
      <c r="E120" s="54"/>
      <c r="F120" s="52"/>
      <c r="G120" s="52"/>
      <c r="H120" s="52"/>
      <c r="I120" s="62"/>
    </row>
    <row r="121" spans="1:9" s="48" customFormat="1" ht="26.4" hidden="1" outlineLevel="1">
      <c r="A121" s="62">
        <f t="shared" ca="1" si="4"/>
        <v>95</v>
      </c>
      <c r="B121" s="52" t="s">
        <v>612</v>
      </c>
      <c r="C121" s="52"/>
      <c r="D121" s="54"/>
      <c r="E121" s="54"/>
      <c r="F121" s="52"/>
      <c r="G121" s="52"/>
      <c r="H121" s="52"/>
      <c r="I121" s="62"/>
    </row>
    <row r="122" spans="1:9" s="48" customFormat="1" ht="26.4" hidden="1" outlineLevel="1">
      <c r="A122" s="62">
        <f t="shared" ca="1" si="4"/>
        <v>96</v>
      </c>
      <c r="B122" s="52" t="s">
        <v>613</v>
      </c>
      <c r="C122" s="52"/>
      <c r="D122" s="54"/>
      <c r="E122" s="54"/>
      <c r="F122" s="52"/>
      <c r="G122" s="52"/>
      <c r="H122" s="52"/>
      <c r="I122" s="62"/>
    </row>
    <row r="123" spans="1:9" s="48" customFormat="1" ht="26.4" hidden="1" outlineLevel="1">
      <c r="A123" s="62">
        <f t="shared" ca="1" si="4"/>
        <v>97</v>
      </c>
      <c r="B123" s="52" t="s">
        <v>613</v>
      </c>
      <c r="C123" s="179"/>
      <c r="D123" s="53"/>
      <c r="E123" s="54"/>
      <c r="F123" s="52"/>
      <c r="G123" s="52"/>
      <c r="H123" s="52"/>
      <c r="I123" s="62"/>
    </row>
    <row r="124" spans="1:9" s="49" customFormat="1" ht="26.4" hidden="1" outlineLevel="1">
      <c r="A124" s="62">
        <f t="shared" ca="1" si="4"/>
        <v>98</v>
      </c>
      <c r="B124" s="179" t="s">
        <v>531</v>
      </c>
      <c r="C124" s="179"/>
      <c r="D124" s="53"/>
      <c r="E124" s="54"/>
      <c r="F124" s="52"/>
      <c r="G124" s="52"/>
      <c r="H124" s="52"/>
      <c r="I124" s="63"/>
    </row>
    <row r="125" spans="1:9" s="48" customFormat="1" ht="26.4" hidden="1" outlineLevel="1">
      <c r="A125" s="62">
        <f t="shared" ca="1" si="4"/>
        <v>99</v>
      </c>
      <c r="B125" s="179" t="s">
        <v>614</v>
      </c>
      <c r="C125" s="179"/>
      <c r="D125" s="53"/>
      <c r="E125" s="54"/>
      <c r="F125" s="52"/>
      <c r="G125" s="52"/>
      <c r="H125" s="52"/>
      <c r="I125" s="62"/>
    </row>
    <row r="126" spans="1:9" s="48" customFormat="1" ht="13.8" hidden="1" outlineLevel="1">
      <c r="A126" s="62">
        <f t="shared" ca="1" si="4"/>
        <v>100</v>
      </c>
      <c r="B126" s="52" t="s">
        <v>619</v>
      </c>
      <c r="C126" s="179"/>
      <c r="D126" s="180"/>
      <c r="E126" s="54"/>
      <c r="F126" s="52"/>
      <c r="G126" s="52"/>
      <c r="H126" s="52"/>
      <c r="I126" s="62"/>
    </row>
    <row r="127" spans="1:9" s="48" customFormat="1" ht="13.8" hidden="1" outlineLevel="1">
      <c r="A127" s="62">
        <f t="shared" ca="1" si="4"/>
        <v>101</v>
      </c>
      <c r="B127" s="179" t="s">
        <v>620</v>
      </c>
      <c r="C127" s="179"/>
      <c r="D127" s="53"/>
      <c r="E127" s="60"/>
      <c r="F127" s="52"/>
      <c r="G127" s="52"/>
      <c r="H127" s="52"/>
      <c r="I127" s="62"/>
    </row>
    <row r="128" spans="1:9" s="48" customFormat="1" ht="13.8" hidden="1" outlineLevel="1">
      <c r="A128" s="62">
        <f t="shared" ca="1" si="4"/>
        <v>102</v>
      </c>
      <c r="B128" s="52" t="s">
        <v>621</v>
      </c>
      <c r="C128" s="179"/>
      <c r="D128" s="53"/>
      <c r="E128" s="54"/>
      <c r="F128" s="52"/>
      <c r="G128" s="52"/>
      <c r="H128" s="52"/>
      <c r="I128" s="62"/>
    </row>
    <row r="129" spans="1:9" s="48" customFormat="1" ht="26.4" hidden="1" outlineLevel="1">
      <c r="A129" s="62">
        <f t="shared" ca="1" si="4"/>
        <v>103</v>
      </c>
      <c r="B129" s="52" t="s">
        <v>615</v>
      </c>
      <c r="C129" s="52"/>
      <c r="D129" s="54"/>
      <c r="E129" s="54"/>
      <c r="F129" s="52"/>
      <c r="G129" s="52"/>
      <c r="H129" s="52"/>
      <c r="I129" s="62"/>
    </row>
    <row r="130" spans="1:9" s="48" customFormat="1" ht="26.4" hidden="1" outlineLevel="1">
      <c r="A130" s="62">
        <f t="shared" ca="1" si="4"/>
        <v>104</v>
      </c>
      <c r="B130" s="52" t="s">
        <v>616</v>
      </c>
      <c r="C130" s="52"/>
      <c r="D130" s="54"/>
      <c r="E130" s="54"/>
      <c r="F130" s="52"/>
      <c r="G130" s="52"/>
      <c r="H130" s="52"/>
      <c r="I130" s="62"/>
    </row>
    <row r="131" spans="1:9" s="48" customFormat="1" ht="39.6" hidden="1" outlineLevel="1">
      <c r="A131" s="62">
        <f ca="1">IF(OFFSET(A131,-1,0) ="",OFFSET(A131,-2,0)+1,OFFSET(A131,-1,0)+1 )</f>
        <v>105</v>
      </c>
      <c r="B131" s="52" t="s">
        <v>617</v>
      </c>
      <c r="C131" s="52"/>
      <c r="D131" s="54"/>
      <c r="E131" s="54"/>
      <c r="F131" s="52"/>
      <c r="G131" s="52"/>
      <c r="H131" s="52"/>
      <c r="I131" s="62"/>
    </row>
    <row r="132" spans="1:9" s="48" customFormat="1" ht="39.6" hidden="1" outlineLevel="1">
      <c r="A132" s="62">
        <f t="shared" ca="1" si="4"/>
        <v>106</v>
      </c>
      <c r="B132" s="52" t="s">
        <v>618</v>
      </c>
      <c r="C132" s="52"/>
      <c r="D132" s="60"/>
      <c r="E132" s="54"/>
      <c r="F132" s="52"/>
      <c r="G132" s="52"/>
      <c r="H132" s="52"/>
      <c r="I132" s="62"/>
    </row>
    <row r="133" spans="1:9" s="48" customFormat="1" ht="26.4" hidden="1" outlineLevel="1">
      <c r="A133" s="62">
        <f t="shared" ca="1" si="4"/>
        <v>107</v>
      </c>
      <c r="B133" s="197" t="s">
        <v>576</v>
      </c>
      <c r="C133" s="193"/>
      <c r="D133" s="198"/>
      <c r="E133" s="54"/>
      <c r="F133" s="52"/>
      <c r="G133" s="52"/>
      <c r="H133" s="52"/>
      <c r="I133" s="62"/>
    </row>
    <row r="134" spans="1:9" s="191" customFormat="1" ht="13.8" collapsed="1">
      <c r="A134" s="194"/>
      <c r="B134" s="201" t="s">
        <v>622</v>
      </c>
      <c r="C134" s="199"/>
      <c r="D134" s="200"/>
      <c r="E134" s="195"/>
      <c r="F134" s="196"/>
      <c r="G134" s="196"/>
      <c r="H134" s="196"/>
      <c r="I134" s="195"/>
    </row>
    <row r="135" spans="1:9" s="48" customFormat="1" ht="13.8" hidden="1" outlineLevel="1">
      <c r="A135" s="62">
        <f t="shared" ca="1" si="4"/>
        <v>108</v>
      </c>
      <c r="B135" s="52" t="s">
        <v>623</v>
      </c>
      <c r="C135" s="52"/>
      <c r="D135" s="53"/>
      <c r="E135" s="54"/>
      <c r="F135" s="52"/>
      <c r="G135" s="52"/>
      <c r="H135" s="52"/>
      <c r="I135" s="62"/>
    </row>
    <row r="136" spans="1:9" s="48" customFormat="1" ht="13.8" hidden="1" outlineLevel="1">
      <c r="A136" s="62">
        <f t="shared" ca="1" si="4"/>
        <v>109</v>
      </c>
      <c r="B136" s="52" t="s">
        <v>624</v>
      </c>
      <c r="C136" s="52"/>
      <c r="D136" s="54"/>
      <c r="E136" s="54"/>
      <c r="F136" s="52"/>
      <c r="G136" s="52"/>
      <c r="H136" s="52"/>
      <c r="I136" s="62"/>
    </row>
    <row r="137" spans="1:9" s="48" customFormat="1" ht="13.8" hidden="1" outlineLevel="1">
      <c r="A137" s="62">
        <f t="shared" ca="1" si="4"/>
        <v>110</v>
      </c>
      <c r="B137" s="52" t="s">
        <v>625</v>
      </c>
      <c r="C137" s="52"/>
      <c r="D137" s="54"/>
      <c r="E137" s="54"/>
      <c r="F137" s="52"/>
      <c r="G137" s="52"/>
      <c r="H137" s="52"/>
      <c r="I137" s="62"/>
    </row>
    <row r="138" spans="1:9" s="203" customFormat="1" ht="13.8" collapsed="1">
      <c r="A138" s="202"/>
      <c r="B138" s="175" t="s">
        <v>626</v>
      </c>
      <c r="C138" s="170"/>
      <c r="D138" s="172"/>
      <c r="E138" s="172"/>
      <c r="F138" s="170"/>
      <c r="G138" s="170"/>
      <c r="H138" s="170"/>
      <c r="I138" s="202"/>
    </row>
    <row r="139" spans="1:9" s="191" customFormat="1" ht="13.8">
      <c r="A139" s="187"/>
      <c r="B139" s="204" t="s">
        <v>627</v>
      </c>
      <c r="C139" s="188"/>
      <c r="D139" s="189"/>
      <c r="E139" s="189"/>
      <c r="F139" s="188"/>
      <c r="G139" s="188"/>
      <c r="H139" s="188"/>
      <c r="I139" s="187"/>
    </row>
    <row r="140" spans="1:9" s="48" customFormat="1" ht="26.4" hidden="1" outlineLevel="1">
      <c r="A140" s="62">
        <v>110</v>
      </c>
      <c r="B140" s="179" t="s">
        <v>638</v>
      </c>
      <c r="C140" s="52"/>
      <c r="D140" s="54"/>
      <c r="E140" s="54"/>
      <c r="F140" s="52"/>
      <c r="G140" s="52"/>
      <c r="H140" s="52"/>
      <c r="I140" s="62"/>
    </row>
    <row r="141" spans="1:9" s="48" customFormat="1" ht="26.4" hidden="1" outlineLevel="1">
      <c r="A141" s="62">
        <f t="shared" ca="1" si="4"/>
        <v>111</v>
      </c>
      <c r="B141" s="52" t="s">
        <v>639</v>
      </c>
      <c r="C141" s="52"/>
      <c r="D141" s="54"/>
      <c r="E141" s="54"/>
      <c r="F141" s="52"/>
      <c r="G141" s="52"/>
      <c r="H141" s="52"/>
      <c r="I141" s="62"/>
    </row>
    <row r="142" spans="1:9" s="191" customFormat="1" ht="13.8" collapsed="1">
      <c r="A142" s="187"/>
      <c r="B142" s="204" t="s">
        <v>628</v>
      </c>
      <c r="C142" s="188"/>
      <c r="D142" s="189"/>
      <c r="E142" s="189"/>
      <c r="F142" s="188"/>
      <c r="G142" s="188"/>
      <c r="H142" s="188"/>
      <c r="I142" s="187"/>
    </row>
    <row r="143" spans="1:9" s="48" customFormat="1" ht="26.4" hidden="1" outlineLevel="1">
      <c r="A143" s="62">
        <f t="shared" ca="1" si="4"/>
        <v>112</v>
      </c>
      <c r="B143" s="52" t="s">
        <v>629</v>
      </c>
      <c r="C143" s="52"/>
      <c r="D143" s="54"/>
      <c r="E143" s="54"/>
      <c r="F143" s="52"/>
      <c r="G143" s="52"/>
      <c r="H143" s="52"/>
      <c r="I143" s="62"/>
    </row>
    <row r="144" spans="1:9" s="48" customFormat="1" ht="39.6" hidden="1" outlineLevel="1">
      <c r="A144" s="62">
        <f t="shared" ca="1" si="4"/>
        <v>113</v>
      </c>
      <c r="B144" s="52" t="s">
        <v>630</v>
      </c>
      <c r="C144" s="52"/>
      <c r="D144" s="54"/>
      <c r="E144" s="54"/>
      <c r="F144" s="52"/>
      <c r="G144" s="52"/>
      <c r="H144" s="52"/>
      <c r="I144" s="62"/>
    </row>
    <row r="145" spans="1:9" s="48" customFormat="1" ht="26.4" hidden="1" outlineLevel="1">
      <c r="A145" s="62">
        <f t="shared" ca="1" si="4"/>
        <v>114</v>
      </c>
      <c r="B145" s="52" t="s">
        <v>633</v>
      </c>
      <c r="C145" s="52"/>
      <c r="D145" s="54"/>
      <c r="E145" s="54"/>
      <c r="F145" s="52"/>
      <c r="G145" s="52"/>
      <c r="H145" s="52"/>
      <c r="I145" s="62"/>
    </row>
    <row r="146" spans="1:9" s="48" customFormat="1" ht="26.4" hidden="1" outlineLevel="1">
      <c r="A146" s="62">
        <f t="shared" ca="1" si="4"/>
        <v>115</v>
      </c>
      <c r="B146" s="52" t="s">
        <v>634</v>
      </c>
      <c r="C146" s="52"/>
      <c r="D146" s="54"/>
      <c r="E146" s="54"/>
      <c r="F146" s="52"/>
      <c r="G146" s="52"/>
      <c r="H146" s="52"/>
      <c r="I146" s="62"/>
    </row>
    <row r="147" spans="1:9" s="48" customFormat="1" ht="26.4" hidden="1" outlineLevel="1">
      <c r="A147" s="62">
        <f t="shared" ca="1" si="4"/>
        <v>116</v>
      </c>
      <c r="B147" s="52" t="s">
        <v>635</v>
      </c>
      <c r="C147" s="52"/>
      <c r="D147" s="54"/>
      <c r="E147" s="54"/>
      <c r="F147" s="52"/>
      <c r="G147" s="52"/>
      <c r="H147" s="52"/>
      <c r="I147" s="62"/>
    </row>
    <row r="148" spans="1:9" s="48" customFormat="1" ht="26.4" hidden="1" outlineLevel="1">
      <c r="A148" s="62">
        <f t="shared" ca="1" si="4"/>
        <v>117</v>
      </c>
      <c r="B148" s="52" t="s">
        <v>636</v>
      </c>
      <c r="C148" s="52"/>
      <c r="D148" s="54"/>
      <c r="E148" s="54"/>
      <c r="F148" s="52"/>
      <c r="G148" s="52"/>
      <c r="H148" s="52"/>
      <c r="I148" s="62"/>
    </row>
    <row r="149" spans="1:9" s="48" customFormat="1" ht="39.6" hidden="1" outlineLevel="1">
      <c r="A149" s="62">
        <f t="shared" ca="1" si="4"/>
        <v>118</v>
      </c>
      <c r="B149" s="52" t="s">
        <v>637</v>
      </c>
      <c r="C149" s="52"/>
      <c r="D149" s="54"/>
      <c r="E149" s="54"/>
      <c r="F149" s="52"/>
      <c r="G149" s="52"/>
      <c r="H149" s="52"/>
      <c r="I149" s="62"/>
    </row>
    <row r="150" spans="1:9" s="48" customFormat="1" ht="26.4" hidden="1" outlineLevel="1">
      <c r="A150" s="62">
        <f t="shared" ca="1" si="4"/>
        <v>119</v>
      </c>
      <c r="B150" s="52" t="s">
        <v>674</v>
      </c>
      <c r="C150" s="52"/>
      <c r="D150" s="54"/>
      <c r="E150" s="54"/>
      <c r="F150" s="52"/>
      <c r="G150" s="52"/>
      <c r="H150" s="52"/>
      <c r="I150" s="62"/>
    </row>
    <row r="151" spans="1:9" s="48" customFormat="1" ht="26.4" hidden="1" outlineLevel="1">
      <c r="A151" s="62">
        <f t="shared" ca="1" si="4"/>
        <v>120</v>
      </c>
      <c r="B151" s="52" t="s">
        <v>673</v>
      </c>
      <c r="C151" s="52"/>
      <c r="D151" s="54"/>
      <c r="E151" s="54"/>
      <c r="F151" s="52"/>
      <c r="G151" s="52"/>
      <c r="H151" s="52"/>
      <c r="I151" s="62"/>
    </row>
    <row r="152" spans="1:9" s="191" customFormat="1" ht="13.8" collapsed="1">
      <c r="A152" s="187"/>
      <c r="B152" s="204" t="s">
        <v>553</v>
      </c>
      <c r="C152" s="188"/>
      <c r="D152" s="189"/>
      <c r="E152" s="189"/>
      <c r="F152" s="188"/>
      <c r="G152" s="188"/>
      <c r="H152" s="188"/>
      <c r="I152" s="187"/>
    </row>
    <row r="153" spans="1:9" s="48" customFormat="1" ht="26.4" hidden="1" outlineLevel="1">
      <c r="A153" s="62">
        <f t="shared" ca="1" si="4"/>
        <v>121</v>
      </c>
      <c r="B153" s="52" t="s">
        <v>631</v>
      </c>
      <c r="C153" s="52"/>
      <c r="D153" s="54"/>
      <c r="E153" s="54"/>
      <c r="F153" s="52"/>
      <c r="G153" s="52"/>
      <c r="H153" s="52"/>
      <c r="I153" s="62"/>
    </row>
    <row r="154" spans="1:9" s="48" customFormat="1" ht="26.4" hidden="1" outlineLevel="1">
      <c r="A154" s="62">
        <f t="shared" ca="1" si="4"/>
        <v>122</v>
      </c>
      <c r="B154" s="52" t="s">
        <v>632</v>
      </c>
      <c r="C154" s="52"/>
      <c r="D154" s="54"/>
      <c r="E154" s="54"/>
      <c r="F154" s="52"/>
      <c r="G154" s="52"/>
      <c r="H154" s="52"/>
      <c r="I154" s="62"/>
    </row>
    <row r="155" spans="1:9" collapsed="1"/>
  </sheetData>
  <mergeCells count="12">
    <mergeCell ref="F16:H16"/>
    <mergeCell ref="B20:D20"/>
    <mergeCell ref="B113:D113"/>
    <mergeCell ref="A1:D1"/>
    <mergeCell ref="A2:D2"/>
    <mergeCell ref="E2:E3"/>
    <mergeCell ref="C3:D3"/>
    <mergeCell ref="B4:D4"/>
    <mergeCell ref="B5:D5"/>
    <mergeCell ref="B6:D6"/>
    <mergeCell ref="B7:D7"/>
    <mergeCell ref="B8:D8"/>
  </mergeCells>
  <dataValidations count="4">
    <dataValidation type="list" allowBlank="1" sqref="F18:H19 F22:H45 F81:H154 F47:H79" xr:uid="{5DD8D497-971C-4297-B488-A59FF4F65D17}">
      <formula1>$A$11:$A$15</formula1>
    </dataValidation>
    <dataValidation type="list" allowBlank="1" showErrorMessage="1" sqref="F155:H212" xr:uid="{10FF8108-F2E7-42CE-829B-EF7B04B20306}">
      <formula1>#REF!</formula1>
      <formula2>0</formula2>
    </dataValidation>
    <dataValidation allowBlank="1" showInputMessage="1" showErrorMessage="1" sqref="F20:H21" xr:uid="{98B37325-C0C2-47CE-920C-95BBA266A394}"/>
    <dataValidation showDropDown="1" showErrorMessage="1" sqref="F16:H19" xr:uid="{BA912377-6A13-440F-9EDF-8303FFBA4A3E}"/>
  </dataValidations>
  <pageMargins left="0.7" right="0.7" top="0.75" bottom="0.75" header="0.3" footer="0.3"/>
  <pageSetup orientation="portrait" horizontalDpi="4294967295" verticalDpi="4294967295"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2"/>
  <sheetViews>
    <sheetView showGridLines="0" zoomScaleNormal="100" workbookViewId="0">
      <selection activeCell="B13" sqref="B13"/>
    </sheetView>
  </sheetViews>
  <sheetFormatPr defaultColWidth="9.109375" defaultRowHeight="13.2" outlineLevelRow="1"/>
  <cols>
    <col min="1" max="1" width="11.332031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16"/>
      <c r="B1" s="216"/>
      <c r="C1" s="216"/>
      <c r="D1" s="216"/>
      <c r="E1" s="34"/>
      <c r="F1" s="34"/>
      <c r="G1" s="34"/>
      <c r="H1" s="34"/>
      <c r="I1" s="34"/>
      <c r="J1" s="34"/>
    </row>
    <row r="2" spans="1:24" s="1" customFormat="1" ht="31.5" customHeight="1">
      <c r="A2" s="217" t="s">
        <v>70</v>
      </c>
      <c r="B2" s="217"/>
      <c r="C2" s="217"/>
      <c r="D2" s="217"/>
      <c r="E2" s="218"/>
      <c r="F2" s="23"/>
      <c r="G2" s="23"/>
      <c r="H2" s="23"/>
      <c r="I2" s="23"/>
      <c r="J2" s="23"/>
    </row>
    <row r="3" spans="1:24" s="1" customFormat="1" ht="31.5" customHeight="1">
      <c r="A3" s="47"/>
      <c r="C3" s="219"/>
      <c r="D3" s="219"/>
      <c r="E3" s="218"/>
      <c r="F3" s="23"/>
      <c r="G3" s="23"/>
      <c r="H3" s="23"/>
      <c r="I3" s="23"/>
      <c r="J3" s="23"/>
    </row>
    <row r="4" spans="1:24" s="38" customFormat="1" ht="16.5" customHeight="1">
      <c r="A4" s="139" t="s">
        <v>66</v>
      </c>
      <c r="B4" s="207"/>
      <c r="C4" s="207"/>
      <c r="D4" s="207"/>
      <c r="E4" s="39"/>
      <c r="F4" s="39"/>
      <c r="G4" s="39"/>
      <c r="H4" s="40"/>
      <c r="I4" s="40"/>
      <c r="X4" s="38" t="s">
        <v>93</v>
      </c>
    </row>
    <row r="5" spans="1:24" s="38" customFormat="1" ht="144.75" customHeight="1">
      <c r="A5" s="139" t="s">
        <v>62</v>
      </c>
      <c r="B5" s="206"/>
      <c r="C5" s="207"/>
      <c r="D5" s="207"/>
      <c r="E5" s="39"/>
      <c r="F5" s="39"/>
      <c r="G5" s="39"/>
      <c r="H5" s="40"/>
      <c r="I5" s="40"/>
      <c r="X5" s="38" t="s">
        <v>95</v>
      </c>
    </row>
    <row r="6" spans="1:24" s="38" customFormat="1" ht="26.4">
      <c r="A6" s="139" t="s">
        <v>96</v>
      </c>
      <c r="B6" s="206"/>
      <c r="C6" s="207"/>
      <c r="D6" s="207"/>
      <c r="E6" s="39"/>
      <c r="F6" s="39"/>
      <c r="G6" s="39"/>
      <c r="H6" s="40"/>
      <c r="I6" s="40"/>
    </row>
    <row r="7" spans="1:24" s="38" customFormat="1">
      <c r="A7" s="139" t="s">
        <v>98</v>
      </c>
      <c r="B7" s="207"/>
      <c r="C7" s="207"/>
      <c r="D7" s="207"/>
      <c r="E7" s="39"/>
      <c r="F7" s="39"/>
      <c r="G7" s="39"/>
      <c r="H7" s="41"/>
      <c r="I7" s="40"/>
      <c r="X7" s="42"/>
    </row>
    <row r="8" spans="1:24" s="43" customFormat="1">
      <c r="A8" s="139" t="s">
        <v>100</v>
      </c>
      <c r="B8" s="208"/>
      <c r="C8" s="208"/>
      <c r="D8" s="208"/>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COUNTIF($F$20:$F$49594,"*Passed")</f>
        <v>0</v>
      </c>
      <c r="C11" s="75">
        <f>COUNTIF($G$20:$G$49594,"*Passed")</f>
        <v>0</v>
      </c>
      <c r="D11" s="75">
        <f>COUNTIF($H$20:$H$49594,"*Passed")</f>
        <v>0</v>
      </c>
    </row>
    <row r="12" spans="1:24" s="43" customFormat="1">
      <c r="A12" s="141" t="s">
        <v>43</v>
      </c>
      <c r="B12" s="75">
        <f>COUNTIF($F$20:$F$49314,"*Failed*")</f>
        <v>0</v>
      </c>
      <c r="C12" s="75">
        <f>COUNTIF($G$20:$G$49314,"*Failed*")</f>
        <v>0</v>
      </c>
      <c r="D12" s="75">
        <f>COUNTIF($H$20:$H$49314,"*Failed*")</f>
        <v>0</v>
      </c>
    </row>
    <row r="13" spans="1:24" s="43" customFormat="1">
      <c r="A13" s="141" t="s">
        <v>45</v>
      </c>
      <c r="B13" s="75">
        <f>COUNTIF($F$20:$F$49314,"*Not Run*")</f>
        <v>0</v>
      </c>
      <c r="C13" s="75">
        <f>COUNTIF($G$20:$G$49314,"*Not Run*")</f>
        <v>0</v>
      </c>
      <c r="D13" s="75">
        <f>COUNTIF($H$20:$H$49314,"*Not Run*")</f>
        <v>0</v>
      </c>
      <c r="E13" s="1"/>
      <c r="F13" s="1"/>
      <c r="G13" s="1"/>
      <c r="H13" s="1"/>
      <c r="I13" s="1"/>
    </row>
    <row r="14" spans="1:24" s="43" customFormat="1">
      <c r="A14" s="141" t="s">
        <v>103</v>
      </c>
      <c r="B14" s="75">
        <f>COUNTIF($F$20:$F$49314,"*NA*")</f>
        <v>0</v>
      </c>
      <c r="C14" s="75">
        <f>COUNTIF($G$20:$G$49314,"*NA*")</f>
        <v>0</v>
      </c>
      <c r="D14" s="75">
        <f>COUNTIF($H$20:$H$49314,"*NA*")</f>
        <v>0</v>
      </c>
      <c r="E14" s="1"/>
      <c r="F14" s="1"/>
      <c r="G14" s="1"/>
      <c r="H14" s="1"/>
      <c r="I14" s="1"/>
    </row>
    <row r="15" spans="1:24" s="43" customFormat="1" ht="39.6">
      <c r="A15" s="141" t="s">
        <v>104</v>
      </c>
      <c r="B15" s="75">
        <f>COUNTIF($F$20:$F$49314,"*Passed in previous build*")</f>
        <v>0</v>
      </c>
      <c r="C15" s="75">
        <f>COUNTIF($G$20:$G$49314,"*Passed in previous build*")</f>
        <v>0</v>
      </c>
      <c r="D15" s="75">
        <f>COUNTIF($H$20:$H$49314,"*Passed in previous build*")</f>
        <v>0</v>
      </c>
      <c r="E15" s="1"/>
      <c r="F15" s="1"/>
      <c r="G15" s="1"/>
      <c r="H15" s="1"/>
      <c r="I15" s="1"/>
    </row>
    <row r="16" spans="1:24" s="44" customFormat="1" ht="15" customHeight="1">
      <c r="A16" s="76"/>
      <c r="B16" s="50"/>
      <c r="C16" s="50"/>
      <c r="D16" s="51"/>
      <c r="E16" s="56"/>
      <c r="F16" s="209" t="s">
        <v>101</v>
      </c>
      <c r="G16" s="209"/>
      <c r="H16" s="209"/>
      <c r="I16" s="57"/>
    </row>
    <row r="17" spans="1:9" s="44" customFormat="1" ht="39.6">
      <c r="A17" s="142" t="s">
        <v>105</v>
      </c>
      <c r="B17" s="143" t="s">
        <v>106</v>
      </c>
      <c r="C17" s="143" t="s">
        <v>107</v>
      </c>
      <c r="D17" s="143" t="s">
        <v>108</v>
      </c>
      <c r="E17" s="143" t="s">
        <v>109</v>
      </c>
      <c r="F17" s="143" t="s">
        <v>110</v>
      </c>
      <c r="G17" s="143" t="s">
        <v>111</v>
      </c>
      <c r="H17" s="143" t="s">
        <v>112</v>
      </c>
      <c r="I17" s="143" t="s">
        <v>113</v>
      </c>
    </row>
    <row r="18" spans="1:9" s="174" customFormat="1">
      <c r="A18" s="170"/>
      <c r="B18" s="175" t="s">
        <v>472</v>
      </c>
      <c r="C18" s="171"/>
      <c r="D18" s="172"/>
      <c r="E18" s="172"/>
      <c r="F18" s="170"/>
      <c r="G18" s="170"/>
      <c r="H18" s="170"/>
      <c r="I18" s="173"/>
    </row>
    <row r="19" spans="1:9" s="45" customFormat="1" hidden="1" outlineLevel="1">
      <c r="A19" s="52"/>
      <c r="B19" s="178" t="s">
        <v>656</v>
      </c>
      <c r="C19" s="168" t="s">
        <v>505</v>
      </c>
      <c r="D19" s="169"/>
      <c r="E19" s="54"/>
      <c r="F19" s="52"/>
      <c r="G19" s="52"/>
      <c r="H19" s="52"/>
      <c r="I19" s="55"/>
    </row>
    <row r="20" spans="1:9" s="44" customFormat="1" ht="15.75" customHeight="1" collapsed="1">
      <c r="A20" s="67"/>
      <c r="B20" s="210" t="s">
        <v>424</v>
      </c>
      <c r="C20" s="220"/>
      <c r="D20" s="221"/>
      <c r="E20" s="67"/>
      <c r="F20" s="68"/>
      <c r="G20" s="68"/>
      <c r="H20" s="68"/>
      <c r="I20" s="67"/>
    </row>
    <row r="21" spans="1:9" s="45" customFormat="1" ht="66" hidden="1" outlineLevel="1">
      <c r="A21" s="52">
        <v>1</v>
      </c>
      <c r="B21" s="179" t="s">
        <v>657</v>
      </c>
      <c r="C21" s="52" t="s">
        <v>473</v>
      </c>
      <c r="D21" s="53" t="s">
        <v>474</v>
      </c>
      <c r="E21" s="54"/>
      <c r="F21" s="52"/>
      <c r="G21" s="52"/>
      <c r="H21" s="52"/>
      <c r="I21" s="55"/>
    </row>
    <row r="22" spans="1:9" s="45" customFormat="1" ht="66" hidden="1" outlineLevel="1">
      <c r="A22" s="58">
        <f ca="1">IF(OFFSET(A22,-1,0) ="",OFFSET(A22,-2,0)+1,OFFSET(A22,-1,0)+1 )</f>
        <v>2</v>
      </c>
      <c r="B22" s="179" t="s">
        <v>658</v>
      </c>
      <c r="C22" s="176" t="s">
        <v>476</v>
      </c>
      <c r="D22" s="59" t="s">
        <v>479</v>
      </c>
      <c r="E22" s="54"/>
      <c r="F22" s="52"/>
      <c r="G22" s="52"/>
      <c r="H22" s="52"/>
      <c r="I22" s="55"/>
    </row>
    <row r="23" spans="1:9" s="45" customFormat="1" ht="66" hidden="1" outlineLevel="1">
      <c r="A23" s="58">
        <f t="shared" ref="A23:A25" ca="1" si="0">IF(OFFSET(A23,-1,0) ="",OFFSET(A23,-2,0)+1,OFFSET(A23,-1,0)+1 )</f>
        <v>3</v>
      </c>
      <c r="B23" s="179" t="s">
        <v>659</v>
      </c>
      <c r="C23" s="52" t="s">
        <v>475</v>
      </c>
      <c r="D23" s="60" t="s">
        <v>478</v>
      </c>
      <c r="E23" s="54"/>
      <c r="F23" s="52"/>
      <c r="G23" s="52"/>
      <c r="H23" s="52"/>
      <c r="I23" s="55"/>
    </row>
    <row r="24" spans="1:9" s="48" customFormat="1" ht="66" hidden="1" outlineLevel="1">
      <c r="A24" s="58">
        <f t="shared" ca="1" si="0"/>
        <v>4</v>
      </c>
      <c r="B24" s="179" t="s">
        <v>660</v>
      </c>
      <c r="C24" s="52" t="s">
        <v>477</v>
      </c>
      <c r="D24" s="54" t="s">
        <v>480</v>
      </c>
      <c r="E24" s="54"/>
      <c r="F24" s="52"/>
      <c r="G24" s="52"/>
      <c r="H24" s="52"/>
      <c r="I24" s="61"/>
    </row>
    <row r="25" spans="1:9" s="48" customFormat="1" ht="66" hidden="1" outlineLevel="1">
      <c r="A25" s="58">
        <f t="shared" ca="1" si="0"/>
        <v>5</v>
      </c>
      <c r="B25" s="179" t="s">
        <v>661</v>
      </c>
      <c r="C25" s="52" t="s">
        <v>662</v>
      </c>
      <c r="D25" s="54" t="s">
        <v>663</v>
      </c>
      <c r="E25" s="54"/>
      <c r="F25" s="52"/>
      <c r="G25" s="52"/>
      <c r="H25" s="52"/>
      <c r="I25" s="61"/>
    </row>
    <row r="26" spans="1:9" s="48" customFormat="1" ht="13.8" collapsed="1">
      <c r="A26" s="77"/>
      <c r="B26" s="210" t="s">
        <v>425</v>
      </c>
      <c r="C26" s="220"/>
      <c r="D26" s="221"/>
      <c r="E26" s="69"/>
      <c r="F26" s="66"/>
      <c r="G26" s="66"/>
      <c r="H26" s="66"/>
      <c r="I26" s="69"/>
    </row>
    <row r="27" spans="1:9" s="48" customFormat="1" ht="39.6" hidden="1" outlineLevel="1">
      <c r="A27" s="62">
        <f t="shared" ref="A27:A41" ca="1" si="1">IF(OFFSET(A27,-1,0) ="",OFFSET(A27,-2,0)+1,OFFSET(A27,-1,0)+1 )</f>
        <v>6</v>
      </c>
      <c r="B27" s="179" t="s">
        <v>664</v>
      </c>
      <c r="C27" s="179" t="s">
        <v>665</v>
      </c>
      <c r="D27" s="53" t="s">
        <v>481</v>
      </c>
      <c r="E27" s="54"/>
      <c r="F27" s="52"/>
      <c r="G27" s="52"/>
      <c r="H27" s="52"/>
      <c r="I27" s="62"/>
    </row>
    <row r="28" spans="1:9" s="48" customFormat="1" ht="78" hidden="1" customHeight="1" outlineLevel="1">
      <c r="A28" s="62">
        <f t="shared" ca="1" si="1"/>
        <v>7</v>
      </c>
      <c r="B28" s="177" t="s">
        <v>491</v>
      </c>
      <c r="C28" s="52" t="s">
        <v>490</v>
      </c>
      <c r="D28" s="59" t="s">
        <v>482</v>
      </c>
      <c r="E28" s="54"/>
      <c r="F28" s="52"/>
      <c r="G28" s="52"/>
      <c r="H28" s="52"/>
      <c r="I28" s="62"/>
    </row>
    <row r="29" spans="1:9" s="48" customFormat="1" ht="52.8" hidden="1" outlineLevel="1">
      <c r="A29" s="62">
        <f t="shared" ca="1" si="1"/>
        <v>8</v>
      </c>
      <c r="B29" s="52" t="s">
        <v>426</v>
      </c>
      <c r="C29" s="52" t="s">
        <v>483</v>
      </c>
      <c r="D29" s="53" t="s">
        <v>481</v>
      </c>
      <c r="E29" s="54"/>
      <c r="F29" s="52"/>
      <c r="G29" s="52"/>
      <c r="H29" s="52"/>
      <c r="I29" s="62"/>
    </row>
    <row r="30" spans="1:9" s="48" customFormat="1" ht="52.8" hidden="1" outlineLevel="1">
      <c r="A30" s="62">
        <v>10</v>
      </c>
      <c r="B30" s="52" t="s">
        <v>427</v>
      </c>
      <c r="C30" s="52" t="s">
        <v>484</v>
      </c>
      <c r="D30" s="53" t="s">
        <v>485</v>
      </c>
      <c r="E30" s="54"/>
      <c r="F30" s="52"/>
      <c r="G30" s="52"/>
      <c r="H30" s="52"/>
      <c r="I30" s="62"/>
    </row>
    <row r="31" spans="1:9" s="48" customFormat="1" ht="79.2" hidden="1" outlineLevel="1">
      <c r="A31" s="62">
        <f t="shared" ca="1" si="1"/>
        <v>11</v>
      </c>
      <c r="B31" s="52" t="s">
        <v>486</v>
      </c>
      <c r="C31" s="52" t="s">
        <v>497</v>
      </c>
      <c r="D31" s="60" t="s">
        <v>487</v>
      </c>
      <c r="E31" s="54"/>
      <c r="F31" s="52"/>
      <c r="G31" s="52"/>
      <c r="H31" s="52"/>
      <c r="I31" s="62"/>
    </row>
    <row r="32" spans="1:9" s="48" customFormat="1" ht="13.8" collapsed="1">
      <c r="A32" s="77"/>
      <c r="B32" s="210" t="s">
        <v>428</v>
      </c>
      <c r="C32" s="220"/>
      <c r="D32" s="221"/>
      <c r="E32" s="69"/>
      <c r="F32" s="66"/>
      <c r="G32" s="66"/>
      <c r="H32" s="66"/>
      <c r="I32" s="69"/>
    </row>
    <row r="33" spans="1:9" s="48" customFormat="1" ht="39.6" hidden="1" outlineLevel="1">
      <c r="A33" s="62">
        <f t="shared" ca="1" si="1"/>
        <v>12</v>
      </c>
      <c r="B33" s="179" t="s">
        <v>666</v>
      </c>
      <c r="C33" s="52" t="s">
        <v>488</v>
      </c>
      <c r="D33" s="53" t="s">
        <v>489</v>
      </c>
      <c r="E33" s="54"/>
      <c r="F33" s="52"/>
      <c r="G33" s="52"/>
      <c r="H33" s="52"/>
      <c r="I33" s="62"/>
    </row>
    <row r="34" spans="1:9" s="48" customFormat="1" ht="79.2" hidden="1" outlineLevel="1">
      <c r="A34" s="62">
        <f t="shared" ca="1" si="1"/>
        <v>13</v>
      </c>
      <c r="B34" s="179" t="s">
        <v>667</v>
      </c>
      <c r="C34" s="179" t="s">
        <v>668</v>
      </c>
      <c r="D34" s="54" t="s">
        <v>492</v>
      </c>
      <c r="E34" s="54"/>
      <c r="F34" s="52"/>
      <c r="G34" s="52"/>
      <c r="H34" s="52"/>
      <c r="I34" s="62"/>
    </row>
    <row r="35" spans="1:9" s="48" customFormat="1" ht="52.8" hidden="1" outlineLevel="1">
      <c r="A35" s="62">
        <f t="shared" ca="1" si="1"/>
        <v>14</v>
      </c>
      <c r="B35" s="179" t="s">
        <v>669</v>
      </c>
      <c r="C35" s="52" t="s">
        <v>493</v>
      </c>
      <c r="D35" s="54" t="s">
        <v>489</v>
      </c>
      <c r="E35" s="54"/>
      <c r="F35" s="52"/>
      <c r="G35" s="52"/>
      <c r="H35" s="52"/>
      <c r="I35" s="62"/>
    </row>
    <row r="36" spans="1:9" s="48" customFormat="1" ht="52.8" hidden="1" outlineLevel="1">
      <c r="A36" s="62">
        <f t="shared" ca="1" si="1"/>
        <v>15</v>
      </c>
      <c r="B36" s="52" t="s">
        <v>429</v>
      </c>
      <c r="C36" s="52" t="s">
        <v>494</v>
      </c>
      <c r="D36" s="54" t="s">
        <v>495</v>
      </c>
      <c r="E36" s="54"/>
      <c r="F36" s="52"/>
      <c r="G36" s="52"/>
      <c r="H36" s="52"/>
      <c r="I36" s="62"/>
    </row>
    <row r="37" spans="1:9" s="48" customFormat="1" ht="105.6" hidden="1" outlineLevel="1">
      <c r="A37" s="62">
        <v>16</v>
      </c>
      <c r="B37" s="52" t="s">
        <v>451</v>
      </c>
      <c r="C37" s="179" t="s">
        <v>496</v>
      </c>
      <c r="D37" s="53" t="s">
        <v>670</v>
      </c>
      <c r="E37" s="54"/>
      <c r="F37" s="52"/>
      <c r="G37" s="52"/>
      <c r="H37" s="52"/>
      <c r="I37" s="62"/>
    </row>
    <row r="38" spans="1:9" s="48" customFormat="1" ht="13.8" collapsed="1">
      <c r="A38" s="77"/>
      <c r="B38" s="210" t="s">
        <v>430</v>
      </c>
      <c r="C38" s="220"/>
      <c r="D38" s="221"/>
      <c r="E38" s="69"/>
      <c r="F38" s="66"/>
      <c r="G38" s="66"/>
      <c r="H38" s="66"/>
      <c r="I38" s="69"/>
    </row>
    <row r="39" spans="1:9" s="48" customFormat="1" ht="39.6" hidden="1" outlineLevel="1">
      <c r="A39" s="62">
        <f t="shared" ca="1" si="1"/>
        <v>17</v>
      </c>
      <c r="B39" s="52" t="s">
        <v>431</v>
      </c>
      <c r="C39" s="52" t="s">
        <v>498</v>
      </c>
      <c r="D39" s="53" t="s">
        <v>499</v>
      </c>
      <c r="E39" s="54"/>
      <c r="F39" s="52"/>
      <c r="G39" s="52"/>
      <c r="H39" s="52"/>
      <c r="I39" s="62"/>
    </row>
    <row r="40" spans="1:9" s="48" customFormat="1" ht="52.8" hidden="1" outlineLevel="1">
      <c r="A40" s="62">
        <f t="shared" ca="1" si="1"/>
        <v>18</v>
      </c>
      <c r="B40" s="52" t="s">
        <v>502</v>
      </c>
      <c r="C40" s="52" t="s">
        <v>500</v>
      </c>
      <c r="D40" s="54" t="s">
        <v>501</v>
      </c>
      <c r="E40" s="60"/>
      <c r="F40" s="52"/>
      <c r="G40" s="52"/>
      <c r="H40" s="52"/>
      <c r="I40" s="62"/>
    </row>
    <row r="41" spans="1:9" s="48" customFormat="1" ht="39.6" hidden="1" outlineLevel="1">
      <c r="A41" s="62">
        <f t="shared" ca="1" si="1"/>
        <v>19</v>
      </c>
      <c r="B41" s="179" t="s">
        <v>671</v>
      </c>
      <c r="C41" s="52" t="s">
        <v>503</v>
      </c>
      <c r="D41" s="60" t="s">
        <v>504</v>
      </c>
      <c r="E41" s="54"/>
      <c r="F41" s="52"/>
      <c r="G41" s="52"/>
      <c r="H41" s="52"/>
      <c r="I41" s="62"/>
    </row>
    <row r="42" spans="1:9" s="48" customFormat="1" ht="13.8" collapsed="1">
      <c r="A42" s="77"/>
      <c r="B42" s="222"/>
      <c r="C42" s="223"/>
      <c r="D42" s="224"/>
      <c r="E42" s="69"/>
      <c r="F42" s="66"/>
      <c r="G42" s="66"/>
      <c r="H42" s="66"/>
      <c r="I42" s="69"/>
    </row>
  </sheetData>
  <mergeCells count="15">
    <mergeCell ref="B32:D32"/>
    <mergeCell ref="B38:D38"/>
    <mergeCell ref="B42:D42"/>
    <mergeCell ref="F16:H16"/>
    <mergeCell ref="B20:D20"/>
    <mergeCell ref="B7:D7"/>
    <mergeCell ref="B8:D8"/>
    <mergeCell ref="A1:D1"/>
    <mergeCell ref="A2:D2"/>
    <mergeCell ref="B26:D26"/>
    <mergeCell ref="E2:E3"/>
    <mergeCell ref="C3:D3"/>
    <mergeCell ref="B4:D4"/>
    <mergeCell ref="B5:D5"/>
    <mergeCell ref="B6:D6"/>
  </mergeCells>
  <dataValidations count="4">
    <dataValidation type="list" allowBlank="1" showErrorMessage="1" sqref="F43:H100" xr:uid="{00000000-0002-0000-0000-000000000000}">
      <formula1>#REF!</formula1>
      <formula2>0</formula2>
    </dataValidation>
    <dataValidation allowBlank="1" showInputMessage="1" showErrorMessage="1" sqref="F20:H20" xr:uid="{00000000-0002-0000-0000-000001000000}"/>
    <dataValidation showDropDown="1" showErrorMessage="1" sqref="F16:H19" xr:uid="{00000000-0002-0000-0000-000002000000}"/>
    <dataValidation type="list" allowBlank="1" sqref="F18:H19 F21:H42" xr:uid="{00000000-0002-0000-0000-000003000000}">
      <formula1>$A$11:$A$15</formula1>
    </dataValidation>
  </dataValidations>
  <pageMargins left="0.7" right="0.7" top="0.75" bottom="0.75" header="0.3" footer="0.3"/>
  <pageSetup orientation="portrait" horizontalDpi="4294967295" verticalDpi="4294967295"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9"/>
  <sheetViews>
    <sheetView showGridLines="0" workbookViewId="0">
      <selection activeCell="A13" sqref="A13:F13"/>
    </sheetView>
  </sheetViews>
  <sheetFormatPr defaultColWidth="0" defaultRowHeight="13.8" zeroHeight="1"/>
  <cols>
    <col min="1" max="1" width="12" style="17" customWidth="1"/>
    <col min="2" max="2" width="17" style="17" customWidth="1"/>
    <col min="3" max="3" width="16.5546875" style="17" customWidth="1"/>
    <col min="4" max="4" width="31.44140625" style="17" customWidth="1"/>
    <col min="5" max="5" width="34.44140625" style="17" customWidth="1"/>
    <col min="6" max="6" width="12.33203125" style="17" customWidth="1"/>
    <col min="7" max="16384" width="0" style="17" hidden="1"/>
  </cols>
  <sheetData>
    <row r="1" spans="1:6">
      <c r="A1" s="15"/>
      <c r="B1" s="16"/>
      <c r="C1" s="16"/>
      <c r="D1" s="16"/>
      <c r="E1" s="71" t="s">
        <v>0</v>
      </c>
      <c r="F1" s="16"/>
    </row>
    <row r="2" spans="1:6" ht="21">
      <c r="A2" s="37" t="s">
        <v>1</v>
      </c>
      <c r="B2" s="18"/>
      <c r="C2" s="18"/>
      <c r="D2" s="18"/>
      <c r="E2" s="18"/>
      <c r="F2" s="18"/>
    </row>
    <row r="3" spans="1:6">
      <c r="A3" s="18"/>
      <c r="B3" s="18"/>
      <c r="C3" s="18"/>
      <c r="D3" s="18"/>
      <c r="E3" s="18"/>
      <c r="F3" s="18"/>
    </row>
    <row r="4" spans="1:6" ht="15" customHeight="1">
      <c r="A4" s="228" t="s">
        <v>2</v>
      </c>
      <c r="B4" s="229"/>
      <c r="C4" s="229"/>
      <c r="D4" s="229"/>
      <c r="E4" s="230"/>
      <c r="F4" s="18"/>
    </row>
    <row r="5" spans="1:6">
      <c r="A5" s="231" t="s">
        <v>3</v>
      </c>
      <c r="B5" s="231"/>
      <c r="C5" s="232" t="s">
        <v>4</v>
      </c>
      <c r="D5" s="232"/>
      <c r="E5" s="232"/>
      <c r="F5" s="18"/>
    </row>
    <row r="6" spans="1:6" ht="29.25" customHeight="1">
      <c r="A6" s="233" t="s">
        <v>5</v>
      </c>
      <c r="B6" s="234"/>
      <c r="C6" s="227" t="s">
        <v>6</v>
      </c>
      <c r="D6" s="227"/>
      <c r="E6" s="227"/>
      <c r="F6" s="18"/>
    </row>
    <row r="7" spans="1:6" ht="29.25" customHeight="1">
      <c r="A7" s="145"/>
      <c r="B7" s="145"/>
      <c r="C7" s="146"/>
      <c r="D7" s="146"/>
      <c r="E7" s="146"/>
      <c r="F7" s="18"/>
    </row>
    <row r="8" spans="1:6" s="147" customFormat="1" ht="29.25" customHeight="1">
      <c r="A8" s="225" t="s">
        <v>7</v>
      </c>
      <c r="B8" s="226"/>
      <c r="C8" s="226"/>
      <c r="D8" s="226"/>
      <c r="E8" s="226"/>
      <c r="F8" s="226"/>
    </row>
    <row r="9" spans="1:6" s="147" customFormat="1" ht="15" customHeight="1">
      <c r="A9" s="148" t="s">
        <v>8</v>
      </c>
      <c r="B9" s="148" t="s">
        <v>9</v>
      </c>
      <c r="C9" s="148" t="s">
        <v>10</v>
      </c>
      <c r="D9" s="148" t="s">
        <v>11</v>
      </c>
      <c r="E9" s="148" t="s">
        <v>12</v>
      </c>
      <c r="F9" s="148" t="s">
        <v>13</v>
      </c>
    </row>
    <row r="10" spans="1:6" s="147" customFormat="1" ht="39.6">
      <c r="A10" s="130" t="s">
        <v>14</v>
      </c>
      <c r="B10" s="131" t="s">
        <v>15</v>
      </c>
      <c r="C10" s="132" t="s">
        <v>16</v>
      </c>
      <c r="D10" s="150" t="s">
        <v>17</v>
      </c>
      <c r="E10" s="133" t="s">
        <v>18</v>
      </c>
      <c r="F10" s="149" t="s">
        <v>19</v>
      </c>
    </row>
    <row r="11" spans="1:6" s="147" customFormat="1" ht="26.4">
      <c r="A11" s="130">
        <v>1.3</v>
      </c>
      <c r="B11" s="131">
        <v>43082</v>
      </c>
      <c r="C11" s="132" t="s">
        <v>16</v>
      </c>
      <c r="D11" s="150" t="s">
        <v>20</v>
      </c>
      <c r="E11" s="133" t="s">
        <v>18</v>
      </c>
      <c r="F11" s="149" t="s">
        <v>19</v>
      </c>
    </row>
    <row r="12" spans="1:6" s="147" customFormat="1" ht="105.6">
      <c r="A12" s="162">
        <v>1.4</v>
      </c>
      <c r="B12" s="163" t="s">
        <v>21</v>
      </c>
      <c r="C12" s="164" t="s">
        <v>16</v>
      </c>
      <c r="D12" s="165" t="s">
        <v>22</v>
      </c>
      <c r="E12" s="166" t="s">
        <v>18</v>
      </c>
      <c r="F12" s="149" t="s">
        <v>19</v>
      </c>
    </row>
    <row r="13" spans="1:6" s="147" customFormat="1" ht="30" customHeight="1">
      <c r="A13" s="227" t="s">
        <v>23</v>
      </c>
      <c r="B13" s="227"/>
      <c r="C13" s="227"/>
      <c r="D13" s="227"/>
      <c r="E13" s="227"/>
      <c r="F13" s="227"/>
    </row>
    <row r="14" spans="1:6">
      <c r="A14" s="18"/>
      <c r="B14" s="18"/>
      <c r="C14" s="18"/>
      <c r="D14" s="18"/>
      <c r="E14" s="18"/>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3"/>
  <sheetViews>
    <sheetView showGridLines="0" zoomScaleNormal="100" workbookViewId="0"/>
  </sheetViews>
  <sheetFormatPr defaultColWidth="9.109375" defaultRowHeight="13.2"/>
  <cols>
    <col min="1" max="1" width="17.33203125" style="2" customWidth="1"/>
    <col min="2" max="2" width="11.44140625" style="2" customWidth="1"/>
    <col min="3" max="3" width="18.6640625" style="2" customWidth="1"/>
    <col min="4" max="4" width="21.109375" style="2" customWidth="1"/>
    <col min="5" max="16384" width="9.109375" style="2"/>
  </cols>
  <sheetData>
    <row r="1" spans="1:11" s="1" customFormat="1" ht="13.8">
      <c r="B1" s="34"/>
      <c r="C1" s="34"/>
      <c r="D1" s="34"/>
      <c r="E1" s="34"/>
      <c r="F1" s="34"/>
      <c r="G1" s="34"/>
      <c r="H1" s="34"/>
      <c r="I1" s="155" t="s">
        <v>24</v>
      </c>
      <c r="J1" s="34"/>
      <c r="K1" s="34"/>
    </row>
    <row r="2" spans="1:11" ht="25.5" customHeight="1">
      <c r="B2" s="240" t="s">
        <v>25</v>
      </c>
      <c r="C2" s="240"/>
      <c r="D2" s="240"/>
      <c r="E2" s="240"/>
      <c r="F2" s="240"/>
      <c r="G2" s="240"/>
      <c r="H2" s="240"/>
      <c r="I2" s="240"/>
      <c r="J2" s="238" t="s">
        <v>26</v>
      </c>
      <c r="K2" s="238"/>
    </row>
    <row r="3" spans="1:11" ht="28.5" customHeight="1">
      <c r="B3" s="241" t="s">
        <v>27</v>
      </c>
      <c r="C3" s="241"/>
      <c r="D3" s="241"/>
      <c r="E3" s="241"/>
      <c r="F3" s="239" t="s">
        <v>28</v>
      </c>
      <c r="G3" s="239"/>
      <c r="H3" s="239"/>
      <c r="I3" s="239"/>
      <c r="J3" s="238"/>
      <c r="K3" s="238"/>
    </row>
    <row r="4" spans="1:11" ht="18" customHeight="1">
      <c r="B4" s="153"/>
      <c r="C4" s="153"/>
      <c r="D4" s="153"/>
      <c r="E4" s="153"/>
      <c r="F4" s="152"/>
      <c r="G4" s="152"/>
      <c r="H4" s="152"/>
      <c r="I4" s="152"/>
      <c r="J4" s="151"/>
      <c r="K4" s="151"/>
    </row>
    <row r="6" spans="1:11" ht="22.8">
      <c r="A6" s="4" t="s">
        <v>29</v>
      </c>
    </row>
    <row r="7" spans="1:11">
      <c r="A7" s="245" t="s">
        <v>30</v>
      </c>
      <c r="B7" s="245"/>
      <c r="C7" s="245"/>
      <c r="D7" s="245"/>
      <c r="E7" s="245"/>
      <c r="F7" s="245"/>
      <c r="G7" s="245"/>
      <c r="H7" s="245"/>
      <c r="I7" s="245"/>
    </row>
    <row r="8" spans="1:11" ht="20.25" customHeight="1">
      <c r="A8" s="245"/>
      <c r="B8" s="245"/>
      <c r="C8" s="245"/>
      <c r="D8" s="245"/>
      <c r="E8" s="245"/>
      <c r="F8" s="245"/>
      <c r="G8" s="245"/>
      <c r="H8" s="245"/>
      <c r="I8" s="245"/>
    </row>
    <row r="9" spans="1:11">
      <c r="A9" s="245" t="s">
        <v>31</v>
      </c>
      <c r="B9" s="245"/>
      <c r="C9" s="245"/>
      <c r="D9" s="245"/>
      <c r="E9" s="245"/>
      <c r="F9" s="245"/>
      <c r="G9" s="245"/>
      <c r="H9" s="245"/>
      <c r="I9" s="245"/>
    </row>
    <row r="10" spans="1:11" ht="21" customHeight="1">
      <c r="A10" s="245"/>
      <c r="B10" s="245"/>
      <c r="C10" s="245"/>
      <c r="D10" s="245"/>
      <c r="E10" s="245"/>
      <c r="F10" s="245"/>
      <c r="G10" s="245"/>
      <c r="H10" s="245"/>
      <c r="I10" s="245"/>
    </row>
    <row r="11" spans="1:11" ht="13.8">
      <c r="A11" s="246" t="s">
        <v>32</v>
      </c>
      <c r="B11" s="246"/>
      <c r="C11" s="246"/>
      <c r="D11" s="246"/>
      <c r="E11" s="246"/>
      <c r="F11" s="246"/>
      <c r="G11" s="246"/>
      <c r="H11" s="246"/>
      <c r="I11" s="246"/>
    </row>
    <row r="12" spans="1:11">
      <c r="A12" s="3"/>
      <c r="B12" s="3"/>
      <c r="C12" s="3"/>
      <c r="D12" s="3"/>
      <c r="E12" s="3"/>
      <c r="F12" s="3"/>
      <c r="G12" s="3"/>
      <c r="H12" s="3"/>
      <c r="I12" s="3"/>
    </row>
    <row r="13" spans="1:11" ht="22.8">
      <c r="A13" s="4" t="s">
        <v>33</v>
      </c>
    </row>
    <row r="14" spans="1:11">
      <c r="A14" s="134" t="s">
        <v>34</v>
      </c>
      <c r="B14" s="242" t="s">
        <v>35</v>
      </c>
      <c r="C14" s="243"/>
      <c r="D14" s="243"/>
      <c r="E14" s="243"/>
      <c r="F14" s="243"/>
      <c r="G14" s="243"/>
      <c r="H14" s="243"/>
      <c r="I14" s="243"/>
      <c r="J14" s="243"/>
      <c r="K14" s="244"/>
    </row>
    <row r="15" spans="1:11" ht="14.25" customHeight="1">
      <c r="A15" s="134" t="s">
        <v>36</v>
      </c>
      <c r="B15" s="242" t="s">
        <v>37</v>
      </c>
      <c r="C15" s="243"/>
      <c r="D15" s="243"/>
      <c r="E15" s="243"/>
      <c r="F15" s="243"/>
      <c r="G15" s="243"/>
      <c r="H15" s="243"/>
      <c r="I15" s="243"/>
      <c r="J15" s="243"/>
      <c r="K15" s="244"/>
    </row>
    <row r="16" spans="1:11" ht="14.25" customHeight="1">
      <c r="A16" s="134"/>
      <c r="B16" s="242" t="s">
        <v>38</v>
      </c>
      <c r="C16" s="243"/>
      <c r="D16" s="243"/>
      <c r="E16" s="243"/>
      <c r="F16" s="243"/>
      <c r="G16" s="243"/>
      <c r="H16" s="243"/>
      <c r="I16" s="243"/>
      <c r="J16" s="243"/>
      <c r="K16" s="244"/>
    </row>
    <row r="17" spans="1:14" ht="14.25" customHeight="1">
      <c r="A17" s="134"/>
      <c r="B17" s="242" t="s">
        <v>39</v>
      </c>
      <c r="C17" s="243"/>
      <c r="D17" s="243"/>
      <c r="E17" s="243"/>
      <c r="F17" s="243"/>
      <c r="G17" s="243"/>
      <c r="H17" s="243"/>
      <c r="I17" s="243"/>
      <c r="J17" s="243"/>
      <c r="K17" s="244"/>
    </row>
    <row r="19" spans="1:14" ht="22.8">
      <c r="A19" s="4" t="s">
        <v>40</v>
      </c>
    </row>
    <row r="20" spans="1:14">
      <c r="A20" s="134" t="s">
        <v>41</v>
      </c>
      <c r="B20" s="242" t="s">
        <v>42</v>
      </c>
      <c r="C20" s="243"/>
      <c r="D20" s="243"/>
      <c r="E20" s="243"/>
      <c r="F20" s="243"/>
      <c r="G20" s="244"/>
    </row>
    <row r="21" spans="1:14" ht="12.75" customHeight="1">
      <c r="A21" s="134" t="s">
        <v>43</v>
      </c>
      <c r="B21" s="242" t="s">
        <v>44</v>
      </c>
      <c r="C21" s="243"/>
      <c r="D21" s="243"/>
      <c r="E21" s="243"/>
      <c r="F21" s="243"/>
      <c r="G21" s="244"/>
    </row>
    <row r="22" spans="1:14" ht="12.75" customHeight="1">
      <c r="A22" s="134" t="s">
        <v>45</v>
      </c>
      <c r="B22" s="242" t="s">
        <v>46</v>
      </c>
      <c r="C22" s="243"/>
      <c r="D22" s="243"/>
      <c r="E22" s="243"/>
      <c r="F22" s="243"/>
      <c r="G22" s="244"/>
    </row>
    <row r="24" spans="1:14" ht="22.8">
      <c r="A24" s="4" t="s">
        <v>47</v>
      </c>
    </row>
    <row r="25" spans="1:14" ht="13.8">
      <c r="A25" s="154" t="s">
        <v>48</v>
      </c>
      <c r="C25" s="154"/>
      <c r="D25" s="154"/>
      <c r="E25" s="154"/>
      <c r="F25" s="154"/>
      <c r="G25" s="154"/>
      <c r="H25" s="154"/>
      <c r="I25" s="154"/>
      <c r="J25" s="154"/>
      <c r="K25" s="154"/>
      <c r="L25" s="154"/>
      <c r="M25" s="154"/>
      <c r="N25" s="70"/>
    </row>
    <row r="26" spans="1:14" ht="13.8">
      <c r="A26" s="154" t="s">
        <v>49</v>
      </c>
      <c r="C26" s="154"/>
      <c r="D26" s="154"/>
      <c r="E26" s="154"/>
      <c r="F26" s="154"/>
      <c r="G26" s="154"/>
      <c r="H26" s="154"/>
      <c r="I26" s="154"/>
      <c r="J26" s="154"/>
      <c r="K26" s="154"/>
      <c r="L26" s="154"/>
      <c r="M26" s="154"/>
      <c r="N26" s="70"/>
    </row>
    <row r="27" spans="1:14" ht="13.8">
      <c r="A27" s="154" t="s">
        <v>50</v>
      </c>
      <c r="C27" s="154"/>
      <c r="D27" s="154"/>
      <c r="E27" s="154"/>
      <c r="F27" s="154"/>
      <c r="G27" s="154"/>
      <c r="H27" s="154"/>
      <c r="I27" s="154"/>
      <c r="J27" s="154"/>
      <c r="K27" s="154"/>
      <c r="L27" s="154"/>
      <c r="M27" s="154"/>
      <c r="N27" s="70"/>
    </row>
    <row r="29" spans="1:14" ht="21.75" customHeight="1">
      <c r="B29" s="235" t="s">
        <v>51</v>
      </c>
      <c r="C29" s="236"/>
      <c r="D29" s="237"/>
    </row>
    <row r="30" spans="1:14" ht="90" customHeight="1">
      <c r="B30" s="5"/>
      <c r="C30" s="6" t="s">
        <v>52</v>
      </c>
      <c r="D30" s="6" t="s">
        <v>53</v>
      </c>
    </row>
    <row r="32" spans="1:14" ht="22.8">
      <c r="A32" s="4" t="s">
        <v>54</v>
      </c>
    </row>
    <row r="33" spans="1:1" ht="13.8">
      <c r="A33" s="154" t="s">
        <v>55</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6"/>
  <sheetViews>
    <sheetView showGridLines="0" zoomScaleNormal="100" workbookViewId="0">
      <selection activeCell="A2" sqref="A2:F2"/>
    </sheetView>
  </sheetViews>
  <sheetFormatPr defaultColWidth="9.109375" defaultRowHeight="13.2"/>
  <cols>
    <col min="1" max="1" width="8.5546875" style="13" customWidth="1"/>
    <col min="2" max="2" width="9.33203125" style="8" customWidth="1"/>
    <col min="3" max="3" width="14.5546875" style="8" customWidth="1"/>
    <col min="4" max="4" width="29.33203125" style="8" customWidth="1"/>
    <col min="5" max="5" width="31.33203125" style="8" customWidth="1"/>
    <col min="6" max="6" width="31.109375" style="8" customWidth="1"/>
    <col min="7" max="7" width="11.88671875" style="8" customWidth="1"/>
    <col min="8" max="16384" width="9.109375" style="8"/>
  </cols>
  <sheetData>
    <row r="1" spans="1:10" ht="13.8">
      <c r="A1" s="7"/>
      <c r="B1" s="7"/>
      <c r="C1" s="7"/>
      <c r="D1" s="7"/>
      <c r="F1" s="7"/>
      <c r="G1" s="7"/>
      <c r="H1" s="7"/>
      <c r="I1" s="7"/>
      <c r="J1" s="7"/>
    </row>
    <row r="2" spans="1:10" s="9" customFormat="1" ht="24.6">
      <c r="A2" s="247" t="s">
        <v>56</v>
      </c>
      <c r="B2" s="247"/>
      <c r="C2" s="247"/>
      <c r="D2" s="247"/>
      <c r="E2" s="247"/>
      <c r="F2" s="247"/>
    </row>
    <row r="3" spans="1:10">
      <c r="A3" s="10"/>
      <c r="B3" s="11"/>
      <c r="E3" s="12"/>
    </row>
    <row r="5" spans="1:10" ht="24.6">
      <c r="A5" s="8"/>
      <c r="D5" s="135" t="s">
        <v>57</v>
      </c>
      <c r="E5" s="14"/>
    </row>
    <row r="6" spans="1:10">
      <c r="A6" s="8"/>
    </row>
    <row r="7" spans="1:10" ht="20.25" customHeight="1">
      <c r="A7" s="136" t="s">
        <v>58</v>
      </c>
      <c r="B7" s="136" t="s">
        <v>59</v>
      </c>
      <c r="C7" s="137" t="s">
        <v>60</v>
      </c>
      <c r="D7" s="137" t="s">
        <v>61</v>
      </c>
      <c r="E7" s="137" t="s">
        <v>62</v>
      </c>
      <c r="F7" s="137" t="s">
        <v>63</v>
      </c>
    </row>
    <row r="8" spans="1:10" ht="14.4">
      <c r="A8" s="19">
        <v>1</v>
      </c>
      <c r="B8" s="19"/>
      <c r="C8" s="20" t="s">
        <v>64</v>
      </c>
      <c r="D8" t="s">
        <v>64</v>
      </c>
      <c r="E8" s="21"/>
      <c r="F8" s="22"/>
    </row>
    <row r="9" spans="1:10" ht="14.4">
      <c r="A9" s="19">
        <v>2</v>
      </c>
      <c r="B9" s="19" t="s">
        <v>65</v>
      </c>
      <c r="C9" s="20" t="s">
        <v>66</v>
      </c>
      <c r="D9" t="s">
        <v>66</v>
      </c>
      <c r="E9" s="21"/>
      <c r="F9" s="22"/>
    </row>
    <row r="10" spans="1:10" ht="14.4">
      <c r="A10" s="19">
        <v>3</v>
      </c>
      <c r="B10" s="19" t="s">
        <v>65</v>
      </c>
      <c r="C10" s="20" t="s">
        <v>67</v>
      </c>
      <c r="D10" t="s">
        <v>67</v>
      </c>
      <c r="E10" s="22"/>
      <c r="F10" s="22"/>
    </row>
    <row r="11" spans="1:10" ht="13.8">
      <c r="A11" s="19">
        <v>4</v>
      </c>
      <c r="B11" s="19" t="s">
        <v>68</v>
      </c>
      <c r="C11" s="20"/>
      <c r="D11" s="72"/>
      <c r="E11" s="22"/>
      <c r="F11" s="22"/>
    </row>
    <row r="12" spans="1:10" ht="13.8">
      <c r="A12" s="19">
        <v>5</v>
      </c>
      <c r="B12" s="19" t="s">
        <v>68</v>
      </c>
      <c r="C12" s="20"/>
      <c r="D12" s="72"/>
      <c r="E12" s="22"/>
      <c r="F12" s="22"/>
    </row>
    <row r="13" spans="1:10" ht="13.8">
      <c r="A13" s="19">
        <v>6</v>
      </c>
      <c r="B13" s="19" t="s">
        <v>69</v>
      </c>
      <c r="C13" s="20"/>
      <c r="D13" s="72"/>
      <c r="E13" s="22"/>
      <c r="F13" s="22"/>
    </row>
    <row r="14" spans="1:10" ht="13.8">
      <c r="A14" s="19">
        <v>7</v>
      </c>
      <c r="B14" s="19" t="s">
        <v>69</v>
      </c>
      <c r="C14" s="20"/>
      <c r="D14" s="72"/>
      <c r="E14" s="22"/>
      <c r="F14" s="22"/>
    </row>
    <row r="15" spans="1:10" ht="13.8">
      <c r="A15" s="19"/>
      <c r="B15" s="19"/>
      <c r="C15" s="20"/>
      <c r="D15" s="72"/>
      <c r="E15" s="22"/>
      <c r="F15" s="22"/>
    </row>
    <row r="16" spans="1:10" ht="13.8">
      <c r="A16" s="19"/>
      <c r="B16" s="19"/>
      <c r="C16" s="20"/>
      <c r="D16" s="72"/>
      <c r="E16" s="22"/>
      <c r="F16" s="22"/>
    </row>
  </sheetData>
  <mergeCells count="1">
    <mergeCell ref="A2:F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0"/>
  <sheetViews>
    <sheetView showGridLines="0" workbookViewId="0"/>
  </sheetViews>
  <sheetFormatPr defaultColWidth="8.109375" defaultRowHeight="13.2"/>
  <cols>
    <col min="1" max="1" width="3.33203125" style="24" customWidth="1"/>
    <col min="2" max="2" width="35.44140625" style="24" customWidth="1"/>
    <col min="3" max="3" width="42" style="24" customWidth="1"/>
    <col min="4" max="4" width="30.109375" style="32" customWidth="1"/>
    <col min="5" max="5" width="14.6640625" style="24" customWidth="1"/>
    <col min="6" max="16384" width="8.109375" style="24"/>
  </cols>
  <sheetData>
    <row r="1" spans="1:11" s="1" customFormat="1" ht="13.8">
      <c r="A1" s="34"/>
      <c r="B1" s="34"/>
      <c r="C1" s="34"/>
      <c r="D1" s="34"/>
      <c r="E1" s="34"/>
      <c r="F1" s="34"/>
      <c r="G1" s="34"/>
      <c r="H1" s="34"/>
      <c r="I1" s="34"/>
      <c r="J1" s="34"/>
      <c r="K1" s="34"/>
    </row>
    <row r="2" spans="1:11" s="1" customFormat="1" ht="24.6">
      <c r="A2" s="250" t="s">
        <v>70</v>
      </c>
      <c r="B2" s="250"/>
      <c r="C2" s="250"/>
      <c r="D2" s="250"/>
      <c r="E2" s="156"/>
      <c r="F2" s="23"/>
      <c r="G2" s="23"/>
      <c r="H2" s="23"/>
      <c r="I2" s="23"/>
      <c r="J2" s="23"/>
      <c r="K2" s="23"/>
    </row>
    <row r="3" spans="1:11" s="1" customFormat="1" ht="13.8">
      <c r="A3" s="23"/>
      <c r="B3" s="23"/>
      <c r="C3" s="23"/>
      <c r="D3" s="23"/>
      <c r="E3" s="23"/>
      <c r="F3" s="23"/>
      <c r="G3" s="23"/>
      <c r="H3" s="23"/>
      <c r="I3" s="23"/>
      <c r="J3" s="23"/>
      <c r="K3" s="23"/>
    </row>
    <row r="4" spans="1:11" ht="21">
      <c r="A4" s="25"/>
      <c r="B4" s="26"/>
      <c r="C4" s="26"/>
      <c r="D4" s="27"/>
      <c r="E4" s="28"/>
    </row>
    <row r="5" spans="1:11" ht="24">
      <c r="A5" s="138" t="s">
        <v>58</v>
      </c>
      <c r="B5" s="138" t="s">
        <v>71</v>
      </c>
      <c r="C5" s="138" t="s">
        <v>72</v>
      </c>
      <c r="D5" s="138" t="s">
        <v>73</v>
      </c>
      <c r="E5" s="29"/>
    </row>
    <row r="6" spans="1:11" ht="66">
      <c r="A6" s="35">
        <v>1</v>
      </c>
      <c r="B6" s="36" t="s">
        <v>74</v>
      </c>
      <c r="C6" s="36" t="s">
        <v>75</v>
      </c>
      <c r="D6" s="35"/>
    </row>
    <row r="7" spans="1:11" ht="52.8">
      <c r="A7" s="35">
        <v>2</v>
      </c>
      <c r="B7" s="36" t="s">
        <v>76</v>
      </c>
      <c r="C7" s="36" t="s">
        <v>77</v>
      </c>
      <c r="D7" s="35"/>
    </row>
    <row r="8" spans="1:11" ht="52.8">
      <c r="A8" s="35">
        <v>3</v>
      </c>
      <c r="B8" s="36" t="s">
        <v>78</v>
      </c>
      <c r="C8" s="36" t="s">
        <v>79</v>
      </c>
      <c r="D8" s="35"/>
    </row>
    <row r="9" spans="1:11" ht="66">
      <c r="A9" s="35">
        <v>4</v>
      </c>
      <c r="B9" s="35" t="s">
        <v>80</v>
      </c>
      <c r="C9" s="35" t="s">
        <v>81</v>
      </c>
      <c r="D9" s="35"/>
    </row>
    <row r="10" spans="1:11" ht="52.8">
      <c r="A10" s="35">
        <v>5</v>
      </c>
      <c r="B10" s="36" t="s">
        <v>82</v>
      </c>
      <c r="C10" s="36" t="s">
        <v>83</v>
      </c>
      <c r="D10" s="35"/>
    </row>
    <row r="11" spans="1:11" ht="26.4">
      <c r="A11" s="35">
        <v>6</v>
      </c>
      <c r="B11" s="36" t="s">
        <v>84</v>
      </c>
      <c r="C11" s="36" t="s">
        <v>84</v>
      </c>
      <c r="D11" s="35"/>
      <c r="E11" s="29"/>
      <c r="F11" s="29"/>
    </row>
    <row r="12" spans="1:11" ht="66">
      <c r="A12" s="35">
        <v>7</v>
      </c>
      <c r="B12" s="36" t="s">
        <v>85</v>
      </c>
      <c r="C12" s="36" t="s">
        <v>86</v>
      </c>
      <c r="D12" s="35"/>
      <c r="E12" s="29"/>
      <c r="F12" s="29"/>
    </row>
    <row r="13" spans="1:11" ht="184.8">
      <c r="A13" s="35">
        <v>8</v>
      </c>
      <c r="B13" s="36" t="s">
        <v>87</v>
      </c>
      <c r="C13" s="36" t="s">
        <v>88</v>
      </c>
      <c r="D13" s="35"/>
      <c r="E13" s="29"/>
      <c r="F13" s="29"/>
    </row>
    <row r="14" spans="1:11" ht="79.2">
      <c r="A14" s="35">
        <v>9</v>
      </c>
      <c r="B14" s="35" t="s">
        <v>89</v>
      </c>
      <c r="C14" s="35" t="s">
        <v>90</v>
      </c>
      <c r="D14" s="35"/>
      <c r="E14" s="29"/>
      <c r="F14" s="29"/>
    </row>
    <row r="16" spans="1:11" ht="13.8">
      <c r="A16" s="248" t="s">
        <v>91</v>
      </c>
      <c r="B16" s="248"/>
      <c r="C16" s="30"/>
      <c r="D16" s="31"/>
    </row>
    <row r="17" spans="1:4" ht="13.8">
      <c r="A17" s="249" t="s">
        <v>92</v>
      </c>
      <c r="B17" s="249"/>
    </row>
    <row r="20" spans="1:4">
      <c r="A20" s="33"/>
      <c r="B20" s="30"/>
      <c r="C20" s="30"/>
      <c r="D20" s="31"/>
    </row>
  </sheetData>
  <mergeCells count="3">
    <mergeCell ref="A16:B16"/>
    <mergeCell ref="A17:B17"/>
    <mergeCell ref="A2:D2"/>
  </mergeCells>
  <dataValidations count="1">
    <dataValidation type="list" allowBlank="1" showInputMessage="1" showErrorMessage="1" sqref="D6:D14" xr:uid="{00000000-0002-0000-0400-000000000000}">
      <formula1>"Yes,No,NA"</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D89"/>
  <sheetViews>
    <sheetView showGridLines="0" topLeftCell="A7" zoomScaleNormal="100" workbookViewId="0">
      <selection activeCell="B8" sqref="B8:D8"/>
    </sheetView>
  </sheetViews>
  <sheetFormatPr defaultColWidth="9.109375" defaultRowHeight="13.2" outlineLevelRow="1"/>
  <cols>
    <col min="1" max="1" width="11.332031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16"/>
      <c r="B1" s="216"/>
      <c r="C1" s="216"/>
      <c r="D1" s="216"/>
      <c r="E1" s="34"/>
      <c r="F1" s="34"/>
      <c r="G1" s="34"/>
      <c r="H1" s="34"/>
      <c r="I1" s="34"/>
      <c r="J1" s="34"/>
    </row>
    <row r="2" spans="1:24" s="1" customFormat="1" ht="31.5" customHeight="1">
      <c r="A2" s="217" t="s">
        <v>70</v>
      </c>
      <c r="B2" s="217"/>
      <c r="C2" s="217"/>
      <c r="D2" s="217"/>
      <c r="E2" s="218"/>
      <c r="F2" s="23"/>
      <c r="G2" s="23"/>
      <c r="H2" s="23"/>
      <c r="I2" s="23"/>
      <c r="J2" s="23"/>
    </row>
    <row r="3" spans="1:24" s="1" customFormat="1" ht="31.5" customHeight="1">
      <c r="A3" s="47"/>
      <c r="C3" s="219"/>
      <c r="D3" s="219"/>
      <c r="E3" s="218"/>
      <c r="F3" s="23"/>
      <c r="G3" s="23"/>
      <c r="H3" s="23"/>
      <c r="I3" s="23"/>
      <c r="J3" s="23"/>
    </row>
    <row r="4" spans="1:24" s="38" customFormat="1" ht="16.5" customHeight="1">
      <c r="A4" s="139" t="s">
        <v>66</v>
      </c>
      <c r="B4" s="207" t="s">
        <v>655</v>
      </c>
      <c r="C4" s="207"/>
      <c r="D4" s="207"/>
      <c r="E4" s="39"/>
      <c r="F4" s="39"/>
      <c r="G4" s="39"/>
      <c r="H4" s="40"/>
      <c r="I4" s="40"/>
      <c r="X4" s="38" t="s">
        <v>93</v>
      </c>
    </row>
    <row r="5" spans="1:24" s="38" customFormat="1" ht="144.75" customHeight="1">
      <c r="A5" s="139" t="s">
        <v>62</v>
      </c>
      <c r="B5" s="206"/>
      <c r="C5" s="207"/>
      <c r="D5" s="207"/>
      <c r="E5" s="39"/>
      <c r="F5" s="39"/>
      <c r="G5" s="39"/>
      <c r="H5" s="40"/>
      <c r="I5" s="40"/>
      <c r="X5" s="38" t="s">
        <v>95</v>
      </c>
    </row>
    <row r="6" spans="1:24" s="38" customFormat="1" ht="26.4">
      <c r="A6" s="139" t="s">
        <v>96</v>
      </c>
      <c r="B6" s="206"/>
      <c r="C6" s="207"/>
      <c r="D6" s="207"/>
      <c r="E6" s="39"/>
      <c r="F6" s="39"/>
      <c r="G6" s="39"/>
      <c r="H6" s="40"/>
      <c r="I6" s="40"/>
    </row>
    <row r="7" spans="1:24" s="38" customFormat="1">
      <c r="A7" s="139" t="s">
        <v>98</v>
      </c>
      <c r="B7" s="207" t="s">
        <v>645</v>
      </c>
      <c r="C7" s="207"/>
      <c r="D7" s="207"/>
      <c r="E7" s="39"/>
      <c r="F7" s="39"/>
      <c r="G7" s="39"/>
      <c r="H7" s="41"/>
      <c r="I7" s="40"/>
      <c r="X7" s="42"/>
    </row>
    <row r="8" spans="1:24" s="43" customFormat="1">
      <c r="A8" s="139" t="s">
        <v>100</v>
      </c>
      <c r="B8" s="208"/>
      <c r="C8" s="208"/>
      <c r="D8" s="208"/>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COUNTIF($F$20:$F$49641,"*Passed")</f>
        <v>0</v>
      </c>
      <c r="C11" s="75">
        <f>COUNTIF($G$20:$G$49641,"*Passed")</f>
        <v>0</v>
      </c>
      <c r="D11" s="75">
        <f>COUNTIF($H$20:$H$49641,"*Passed")</f>
        <v>0</v>
      </c>
    </row>
    <row r="12" spans="1:24" s="43" customFormat="1">
      <c r="A12" s="141" t="s">
        <v>43</v>
      </c>
      <c r="B12" s="75">
        <f>COUNTIF($F$20:$F$49361,"*Failed*")</f>
        <v>0</v>
      </c>
      <c r="C12" s="75">
        <f>COUNTIF($G$20:$G$49361,"*Failed*")</f>
        <v>0</v>
      </c>
      <c r="D12" s="75">
        <f>COUNTIF($H$20:$H$49361,"*Failed*")</f>
        <v>0</v>
      </c>
    </row>
    <row r="13" spans="1:24" s="43" customFormat="1">
      <c r="A13" s="141" t="s">
        <v>45</v>
      </c>
      <c r="B13" s="75">
        <f>COUNTIF($F$20:$F$49361,"*Not Run*")</f>
        <v>0</v>
      </c>
      <c r="C13" s="75">
        <f>COUNTIF($G$20:$G$49361,"*Not Run*")</f>
        <v>0</v>
      </c>
      <c r="D13" s="75">
        <f>COUNTIF($H$20:$H$49361,"*Not Run*")</f>
        <v>0</v>
      </c>
      <c r="E13" s="1"/>
      <c r="F13" s="1"/>
      <c r="G13" s="1"/>
      <c r="H13" s="1"/>
      <c r="I13" s="1"/>
    </row>
    <row r="14" spans="1:24" s="43" customFormat="1">
      <c r="A14" s="141" t="s">
        <v>103</v>
      </c>
      <c r="B14" s="75">
        <f>COUNTIF($F$20:$F$49361,"*NA*")</f>
        <v>0</v>
      </c>
      <c r="C14" s="75">
        <f>COUNTIF($G$20:$G$49361,"*NA*")</f>
        <v>0</v>
      </c>
      <c r="D14" s="75">
        <f>COUNTIF($H$20:$H$49361,"*NA*")</f>
        <v>0</v>
      </c>
      <c r="E14" s="1"/>
      <c r="F14" s="1"/>
      <c r="G14" s="1"/>
      <c r="H14" s="1"/>
      <c r="I14" s="1"/>
    </row>
    <row r="15" spans="1:24" s="43" customFormat="1" ht="39.6">
      <c r="A15" s="141" t="s">
        <v>104</v>
      </c>
      <c r="B15" s="75">
        <f>COUNTIF($F$20:$F$49361,"*Passed in previous build*")</f>
        <v>0</v>
      </c>
      <c r="C15" s="75">
        <f>COUNTIF($G$20:$G$49361,"*Passed in previous build*")</f>
        <v>0</v>
      </c>
      <c r="D15" s="75">
        <f>COUNTIF($H$20:$H$49361,"*Passed in previous build*")</f>
        <v>0</v>
      </c>
      <c r="E15" s="1"/>
      <c r="F15" s="1"/>
      <c r="G15" s="1"/>
      <c r="H15" s="1"/>
      <c r="I15" s="1"/>
    </row>
    <row r="16" spans="1:24" s="44" customFormat="1" ht="15" customHeight="1">
      <c r="A16" s="76"/>
      <c r="B16" s="50"/>
      <c r="C16" s="50"/>
      <c r="D16" s="51"/>
      <c r="E16" s="56"/>
      <c r="F16" s="209" t="s">
        <v>101</v>
      </c>
      <c r="G16" s="209"/>
      <c r="H16" s="209"/>
      <c r="I16" s="57"/>
    </row>
    <row r="17" spans="1:9 16384:16384" s="44" customFormat="1" ht="39.6">
      <c r="A17" s="142" t="s">
        <v>105</v>
      </c>
      <c r="B17" s="143" t="s">
        <v>106</v>
      </c>
      <c r="C17" s="143" t="s">
        <v>107</v>
      </c>
      <c r="D17" s="143" t="s">
        <v>108</v>
      </c>
      <c r="E17" s="143" t="s">
        <v>109</v>
      </c>
      <c r="F17" s="143" t="s">
        <v>110</v>
      </c>
      <c r="G17" s="143" t="s">
        <v>111</v>
      </c>
      <c r="H17" s="143" t="s">
        <v>112</v>
      </c>
      <c r="I17" s="143" t="s">
        <v>113</v>
      </c>
    </row>
    <row r="18" spans="1:9 16384:16384" s="174" customFormat="1">
      <c r="A18" s="170"/>
      <c r="B18" s="175" t="s">
        <v>472</v>
      </c>
      <c r="C18" s="171"/>
      <c r="D18" s="172"/>
      <c r="E18" s="172"/>
      <c r="F18" s="170"/>
      <c r="G18" s="170"/>
      <c r="H18" s="170"/>
      <c r="I18" s="173"/>
    </row>
    <row r="19" spans="1:9 16384:16384" s="45" customFormat="1" hidden="1" outlineLevel="1">
      <c r="A19" s="52"/>
      <c r="B19" s="178" t="s">
        <v>647</v>
      </c>
      <c r="C19" s="168" t="s">
        <v>506</v>
      </c>
      <c r="D19" s="169"/>
      <c r="E19" s="54"/>
      <c r="F19" s="52"/>
      <c r="G19" s="52"/>
      <c r="H19" s="52"/>
      <c r="I19" s="55"/>
    </row>
    <row r="20" spans="1:9 16384:16384" s="44" customFormat="1" ht="15.75" customHeight="1" collapsed="1">
      <c r="A20" s="67"/>
      <c r="B20" s="210" t="s">
        <v>418</v>
      </c>
      <c r="C20" s="211"/>
      <c r="D20" s="212"/>
      <c r="E20" s="67"/>
      <c r="F20" s="68"/>
      <c r="G20" s="68"/>
      <c r="H20" s="68"/>
      <c r="I20" s="67"/>
    </row>
    <row r="21" spans="1:9 16384:16384" s="45" customFormat="1" ht="66" hidden="1" outlineLevel="1">
      <c r="A21" s="52">
        <v>1</v>
      </c>
      <c r="B21" s="52" t="s">
        <v>439</v>
      </c>
      <c r="C21" s="179" t="s">
        <v>648</v>
      </c>
      <c r="D21" s="53" t="s">
        <v>452</v>
      </c>
      <c r="E21" s="54"/>
      <c r="F21" s="52"/>
      <c r="G21" s="52"/>
      <c r="H21" s="52"/>
      <c r="I21" s="55"/>
    </row>
    <row r="22" spans="1:9 16384:16384" s="45" customFormat="1" ht="52.8" hidden="1" outlineLevel="1">
      <c r="A22" s="62">
        <v>2</v>
      </c>
      <c r="B22" s="52" t="s">
        <v>438</v>
      </c>
      <c r="C22" s="167" t="s">
        <v>508</v>
      </c>
      <c r="D22" s="59" t="s">
        <v>452</v>
      </c>
      <c r="E22" s="54" t="s">
        <v>459</v>
      </c>
      <c r="F22" s="52"/>
      <c r="G22" s="52"/>
      <c r="H22" s="52"/>
      <c r="I22" s="55"/>
    </row>
    <row r="23" spans="1:9 16384:16384" s="45" customFormat="1" ht="52.8" hidden="1" outlineLevel="1">
      <c r="A23" s="62">
        <f ca="1">IF(OFFSET(A23,-1,0) ="",OFFSET(A23,-2,0)+1,OFFSET(A23,-1,0)+1 )</f>
        <v>3</v>
      </c>
      <c r="B23" s="52" t="s">
        <v>433</v>
      </c>
      <c r="C23" s="52" t="s">
        <v>509</v>
      </c>
      <c r="D23" s="60" t="s">
        <v>453</v>
      </c>
      <c r="E23" s="54"/>
      <c r="F23" s="52"/>
      <c r="G23" s="52"/>
      <c r="H23" s="52"/>
      <c r="I23" s="55"/>
    </row>
    <row r="24" spans="1:9 16384:16384" s="48" customFormat="1" ht="66" hidden="1" outlineLevel="1">
      <c r="A24" s="62">
        <f ca="1">IF(OFFSET(A24,-1,0) ="",OFFSET(A24,-2,0)+1,OFFSET(A24,-1,0)+1 )</f>
        <v>4</v>
      </c>
      <c r="B24" s="52" t="s">
        <v>434</v>
      </c>
      <c r="C24" s="52" t="s">
        <v>510</v>
      </c>
      <c r="D24" s="54" t="s">
        <v>454</v>
      </c>
      <c r="E24" s="54"/>
      <c r="F24" s="52"/>
      <c r="G24" s="52"/>
      <c r="H24" s="52"/>
      <c r="I24" s="61"/>
    </row>
    <row r="25" spans="1:9 16384:16384" s="48" customFormat="1" ht="63" hidden="1" customHeight="1" outlineLevel="1">
      <c r="A25" s="62">
        <f t="shared" ref="A25:A31" ca="1" si="0">IF(OFFSET(A25,-1,0) ="",OFFSET(A25,-2,0)+1,OFFSET(A25,-1,0)+1 )</f>
        <v>5</v>
      </c>
      <c r="B25" s="52" t="s">
        <v>435</v>
      </c>
      <c r="C25" s="52" t="s">
        <v>511</v>
      </c>
      <c r="D25" s="54" t="s">
        <v>454</v>
      </c>
      <c r="E25" s="54"/>
      <c r="F25" s="52"/>
      <c r="G25" s="52"/>
      <c r="H25" s="52"/>
      <c r="I25" s="61"/>
    </row>
    <row r="26" spans="1:9 16384:16384" s="48" customFormat="1" ht="66" hidden="1" outlineLevel="1">
      <c r="A26" s="62">
        <f ca="1">IF(OFFSET(A26,-1,0) ="",OFFSET(A26,-2,0)+1,OFFSET(A26,-1,0)+1 )</f>
        <v>6</v>
      </c>
      <c r="B26" s="52" t="s">
        <v>436</v>
      </c>
      <c r="C26" s="52" t="s">
        <v>512</v>
      </c>
      <c r="D26" s="60" t="s">
        <v>455</v>
      </c>
      <c r="E26" s="54"/>
      <c r="F26" s="52"/>
      <c r="G26" s="52"/>
      <c r="H26" s="52"/>
      <c r="I26" s="61"/>
    </row>
    <row r="27" spans="1:9 16384:16384" s="48" customFormat="1" ht="66" hidden="1" outlineLevel="1">
      <c r="A27" s="62">
        <f t="shared" ca="1" si="0"/>
        <v>7</v>
      </c>
      <c r="B27" s="52" t="s">
        <v>437</v>
      </c>
      <c r="C27" s="52" t="s">
        <v>513</v>
      </c>
      <c r="D27" s="54" t="s">
        <v>455</v>
      </c>
      <c r="E27" s="54"/>
      <c r="F27" s="52"/>
      <c r="G27" s="52"/>
      <c r="H27" s="52"/>
      <c r="I27" s="61"/>
    </row>
    <row r="28" spans="1:9 16384:16384" s="48" customFormat="1" ht="66" hidden="1" outlineLevel="1">
      <c r="A28" s="62">
        <f t="shared" ca="1" si="0"/>
        <v>8</v>
      </c>
      <c r="B28" s="52" t="s">
        <v>440</v>
      </c>
      <c r="C28" s="52" t="s">
        <v>514</v>
      </c>
      <c r="D28" s="54" t="s">
        <v>455</v>
      </c>
      <c r="E28" s="54"/>
      <c r="F28" s="52"/>
      <c r="G28" s="52"/>
      <c r="H28" s="52"/>
      <c r="I28" s="61"/>
    </row>
    <row r="29" spans="1:9 16384:16384" s="48" customFormat="1" ht="66" hidden="1" outlineLevel="1">
      <c r="A29" s="62">
        <f t="shared" ca="1" si="0"/>
        <v>9</v>
      </c>
      <c r="B29" s="52" t="s">
        <v>441</v>
      </c>
      <c r="C29" s="52" t="s">
        <v>515</v>
      </c>
      <c r="D29" s="54" t="s">
        <v>456</v>
      </c>
      <c r="E29" s="54"/>
      <c r="F29" s="52"/>
      <c r="G29" s="52"/>
      <c r="H29" s="52"/>
      <c r="I29" s="61"/>
      <c r="XFD29" s="48">
        <f ca="1">SUM(A29:XFC29)</f>
        <v>9</v>
      </c>
    </row>
    <row r="30" spans="1:9 16384:16384" s="48" customFormat="1" ht="66" hidden="1" outlineLevel="1">
      <c r="A30" s="62">
        <f t="shared" ca="1" si="0"/>
        <v>10</v>
      </c>
      <c r="B30" s="52" t="s">
        <v>442</v>
      </c>
      <c r="C30" s="52" t="s">
        <v>516</v>
      </c>
      <c r="D30" s="54" t="s">
        <v>456</v>
      </c>
      <c r="E30" s="54"/>
      <c r="F30" s="52"/>
      <c r="G30" s="52"/>
      <c r="H30" s="52"/>
      <c r="I30" s="61"/>
    </row>
    <row r="31" spans="1:9 16384:16384" s="48" customFormat="1" ht="39.6" hidden="1" outlineLevel="1">
      <c r="A31" s="62">
        <f t="shared" ca="1" si="0"/>
        <v>11</v>
      </c>
      <c r="B31" s="52" t="s">
        <v>457</v>
      </c>
      <c r="C31" s="52" t="s">
        <v>458</v>
      </c>
      <c r="D31" s="53" t="s">
        <v>649</v>
      </c>
      <c r="E31" s="54"/>
      <c r="F31" s="52"/>
      <c r="G31" s="52"/>
      <c r="H31" s="52"/>
      <c r="I31" s="61"/>
    </row>
    <row r="32" spans="1:9 16384:16384" s="48" customFormat="1" ht="13.8" collapsed="1">
      <c r="A32" s="77"/>
      <c r="B32" s="210" t="s">
        <v>419</v>
      </c>
      <c r="C32" s="211"/>
      <c r="D32" s="212"/>
      <c r="E32" s="69"/>
      <c r="F32" s="66"/>
      <c r="G32" s="66"/>
      <c r="H32" s="66"/>
      <c r="I32" s="69"/>
    </row>
    <row r="33" spans="1:9" s="48" customFormat="1" ht="66" hidden="1" outlineLevel="1">
      <c r="A33" s="62">
        <f t="shared" ref="A33:A42" ca="1" si="1">IF(OFFSET(A33,-1,0) ="",OFFSET(A33,-2,0)+1,OFFSET(A33,-1,0)+1 )</f>
        <v>12</v>
      </c>
      <c r="B33" s="52" t="s">
        <v>420</v>
      </c>
      <c r="C33" s="52" t="s">
        <v>507</v>
      </c>
      <c r="D33" s="53" t="s">
        <v>460</v>
      </c>
      <c r="E33" s="54"/>
      <c r="F33" s="52"/>
      <c r="G33" s="52"/>
      <c r="H33" s="52"/>
      <c r="I33" s="62"/>
    </row>
    <row r="34" spans="1:9" s="48" customFormat="1" ht="76.8" hidden="1" customHeight="1" outlineLevel="1">
      <c r="A34" s="62">
        <f t="shared" ca="1" si="1"/>
        <v>13</v>
      </c>
      <c r="B34" s="52" t="s">
        <v>421</v>
      </c>
      <c r="C34" s="167" t="s">
        <v>517</v>
      </c>
      <c r="D34" s="59" t="s">
        <v>461</v>
      </c>
      <c r="E34" s="54"/>
      <c r="F34" s="52"/>
      <c r="G34" s="52"/>
      <c r="H34" s="52"/>
      <c r="I34" s="62"/>
    </row>
    <row r="35" spans="1:9" s="48" customFormat="1" ht="52.8" hidden="1" outlineLevel="1">
      <c r="A35" s="62">
        <f t="shared" ca="1" si="1"/>
        <v>14</v>
      </c>
      <c r="B35" s="52" t="s">
        <v>443</v>
      </c>
      <c r="C35" s="52" t="s">
        <v>518</v>
      </c>
      <c r="D35" s="60" t="s">
        <v>462</v>
      </c>
      <c r="E35" s="54"/>
      <c r="F35" s="52"/>
      <c r="G35" s="52"/>
      <c r="H35" s="52"/>
      <c r="I35" s="62"/>
    </row>
    <row r="36" spans="1:9" s="48" customFormat="1" ht="66" hidden="1" outlineLevel="1">
      <c r="A36" s="62">
        <v>14</v>
      </c>
      <c r="B36" s="52" t="s">
        <v>444</v>
      </c>
      <c r="C36" s="52" t="s">
        <v>519</v>
      </c>
      <c r="D36" s="54" t="s">
        <v>463</v>
      </c>
      <c r="E36" s="54"/>
      <c r="F36" s="52"/>
      <c r="G36" s="52"/>
      <c r="H36" s="52"/>
      <c r="I36" s="62"/>
    </row>
    <row r="37" spans="1:9" s="48" customFormat="1" ht="69.599999999999994" hidden="1" customHeight="1" outlineLevel="1">
      <c r="A37" s="62">
        <v>15</v>
      </c>
      <c r="B37" s="52" t="s">
        <v>445</v>
      </c>
      <c r="C37" s="52" t="s">
        <v>511</v>
      </c>
      <c r="D37" s="54" t="s">
        <v>463</v>
      </c>
      <c r="E37" s="54"/>
      <c r="F37" s="52"/>
      <c r="G37" s="52"/>
      <c r="H37" s="52"/>
      <c r="I37" s="62"/>
    </row>
    <row r="38" spans="1:9" s="48" customFormat="1" ht="66" hidden="1" outlineLevel="1">
      <c r="A38" s="62">
        <v>16</v>
      </c>
      <c r="B38" s="52" t="s">
        <v>446</v>
      </c>
      <c r="C38" s="52" t="s">
        <v>512</v>
      </c>
      <c r="D38" s="60" t="s">
        <v>464</v>
      </c>
      <c r="E38" s="54"/>
      <c r="F38" s="52"/>
      <c r="G38" s="52"/>
      <c r="H38" s="52"/>
      <c r="I38" s="62"/>
    </row>
    <row r="39" spans="1:9" s="48" customFormat="1" ht="66" hidden="1" outlineLevel="1">
      <c r="A39" s="62">
        <v>17</v>
      </c>
      <c r="B39" s="52" t="s">
        <v>447</v>
      </c>
      <c r="C39" s="52" t="s">
        <v>513</v>
      </c>
      <c r="D39" s="54" t="s">
        <v>464</v>
      </c>
      <c r="E39" s="54"/>
      <c r="F39" s="52"/>
      <c r="G39" s="52"/>
      <c r="H39" s="52"/>
      <c r="I39" s="62"/>
    </row>
    <row r="40" spans="1:9" s="48" customFormat="1" ht="66" hidden="1" outlineLevel="1">
      <c r="A40" s="62">
        <v>18</v>
      </c>
      <c r="B40" s="52" t="s">
        <v>448</v>
      </c>
      <c r="C40" s="52" t="s">
        <v>520</v>
      </c>
      <c r="D40" s="54" t="s">
        <v>464</v>
      </c>
      <c r="E40" s="54"/>
      <c r="F40" s="52"/>
      <c r="G40" s="52"/>
      <c r="H40" s="52"/>
      <c r="I40" s="62"/>
    </row>
    <row r="41" spans="1:9" s="48" customFormat="1" ht="66" hidden="1" outlineLevel="1">
      <c r="A41" s="62">
        <f t="shared" ca="1" si="1"/>
        <v>19</v>
      </c>
      <c r="B41" s="52" t="s">
        <v>449</v>
      </c>
      <c r="C41" s="52" t="s">
        <v>521</v>
      </c>
      <c r="D41" s="54" t="s">
        <v>465</v>
      </c>
      <c r="E41" s="54"/>
      <c r="F41" s="52"/>
      <c r="G41" s="52"/>
      <c r="H41" s="52"/>
      <c r="I41" s="62"/>
    </row>
    <row r="42" spans="1:9" s="48" customFormat="1" ht="66" hidden="1" outlineLevel="1">
      <c r="A42" s="62">
        <f t="shared" ca="1" si="1"/>
        <v>20</v>
      </c>
      <c r="B42" s="52" t="s">
        <v>450</v>
      </c>
      <c r="C42" s="52" t="s">
        <v>522</v>
      </c>
      <c r="D42" s="54" t="s">
        <v>465</v>
      </c>
      <c r="E42" s="54"/>
      <c r="F42" s="52"/>
      <c r="G42" s="52"/>
      <c r="H42" s="52"/>
      <c r="I42" s="62"/>
    </row>
    <row r="43" spans="1:9" s="49" customFormat="1" ht="52.8" hidden="1" outlineLevel="1">
      <c r="A43" s="63">
        <f t="shared" ref="A43:A47" ca="1" si="2">IF(OFFSET(A43,-1,0) ="",OFFSET(A43,-2,0)+1,OFFSET(A43,-1,0)+1 )</f>
        <v>21</v>
      </c>
      <c r="B43" s="179" t="s">
        <v>650</v>
      </c>
      <c r="C43" s="179" t="s">
        <v>651</v>
      </c>
      <c r="D43" s="53" t="s">
        <v>466</v>
      </c>
      <c r="E43" s="54"/>
      <c r="F43" s="52"/>
      <c r="G43" s="52"/>
      <c r="H43" s="52"/>
      <c r="I43" s="63"/>
    </row>
    <row r="44" spans="1:9" s="48" customFormat="1" ht="52.8" hidden="1" outlineLevel="1">
      <c r="A44" s="62">
        <f t="shared" ca="1" si="2"/>
        <v>22</v>
      </c>
      <c r="B44" s="52" t="s">
        <v>422</v>
      </c>
      <c r="C44" s="179" t="s">
        <v>652</v>
      </c>
      <c r="D44" s="53" t="s">
        <v>467</v>
      </c>
      <c r="E44" s="54"/>
      <c r="F44" s="52"/>
      <c r="G44" s="52"/>
      <c r="H44" s="52"/>
      <c r="I44" s="62"/>
    </row>
    <row r="45" spans="1:9" s="48" customFormat="1" ht="52.8" hidden="1" outlineLevel="1">
      <c r="A45" s="62">
        <f t="shared" ca="1" si="2"/>
        <v>23</v>
      </c>
      <c r="B45" s="52" t="s">
        <v>423</v>
      </c>
      <c r="C45" s="179" t="s">
        <v>653</v>
      </c>
      <c r="D45" s="205" t="s">
        <v>467</v>
      </c>
      <c r="E45" s="54"/>
      <c r="F45" s="52"/>
      <c r="G45" s="52"/>
      <c r="H45" s="52"/>
      <c r="I45" s="62"/>
    </row>
    <row r="46" spans="1:9" s="48" customFormat="1" ht="52.8" hidden="1" outlineLevel="1">
      <c r="A46" s="62">
        <f ca="1">IF(OFFSET(A46,-1,0) ="",OFFSET(A46,-2,0)+1,OFFSET(A46,-1,0)+1 )</f>
        <v>24</v>
      </c>
      <c r="B46" s="52" t="s">
        <v>432</v>
      </c>
      <c r="C46" s="179" t="s">
        <v>654</v>
      </c>
      <c r="D46" s="53" t="s">
        <v>468</v>
      </c>
      <c r="E46" s="60"/>
      <c r="F46" s="52"/>
      <c r="G46" s="52"/>
      <c r="H46" s="52"/>
      <c r="I46" s="62"/>
    </row>
    <row r="47" spans="1:9" s="48" customFormat="1" ht="52.8" hidden="1" outlineLevel="1">
      <c r="A47" s="62">
        <f t="shared" ca="1" si="2"/>
        <v>25</v>
      </c>
      <c r="B47" s="52" t="s">
        <v>469</v>
      </c>
      <c r="C47" s="179" t="s">
        <v>470</v>
      </c>
      <c r="D47" s="53" t="s">
        <v>471</v>
      </c>
      <c r="E47" s="54"/>
      <c r="F47" s="52"/>
      <c r="G47" s="52"/>
      <c r="H47" s="52"/>
      <c r="I47" s="62"/>
    </row>
    <row r="48" spans="1:9" s="48" customFormat="1" ht="13.8" collapsed="1"/>
    <row r="49" s="48" customFormat="1" ht="13.8"/>
    <row r="50" s="48" customFormat="1" ht="13.8"/>
    <row r="51" s="48" customFormat="1" ht="13.8"/>
    <row r="52" s="48" customFormat="1" ht="13.8"/>
    <row r="53" s="48" customFormat="1" ht="13.8"/>
    <row r="54" s="48" customFormat="1" ht="13.8"/>
    <row r="55" s="48" customFormat="1" ht="13.8"/>
    <row r="56" s="48" customFormat="1" ht="13.8"/>
    <row r="57" s="48" customFormat="1" ht="13.8"/>
    <row r="58" s="48" customFormat="1" ht="13.8"/>
    <row r="59" s="48" customFormat="1" ht="13.8"/>
    <row r="60" s="48" customFormat="1" ht="13.8"/>
    <row r="61" s="48" customFormat="1" ht="13.8"/>
    <row r="62" s="48" customFormat="1" ht="13.8"/>
    <row r="63" s="48" customFormat="1" ht="13.8"/>
    <row r="64" s="48" customFormat="1" ht="13.8"/>
    <row r="65" s="48" customFormat="1" ht="13.8"/>
    <row r="66" s="48" customFormat="1" ht="13.8"/>
    <row r="67" s="48" customFormat="1" ht="13.8"/>
    <row r="68" s="48" customFormat="1" ht="13.8"/>
    <row r="69" s="48" customFormat="1" ht="13.8"/>
    <row r="70" s="48" customFormat="1" ht="13.8"/>
    <row r="71" s="48" customFormat="1" ht="13.8"/>
    <row r="72" s="48" customFormat="1" ht="13.8"/>
    <row r="73" s="48" customFormat="1" ht="13.8"/>
    <row r="74" s="48" customFormat="1" ht="13.8"/>
    <row r="75" s="48" customFormat="1" ht="13.8"/>
    <row r="76" s="48" customFormat="1" ht="13.8"/>
    <row r="77" s="48" customFormat="1" ht="13.8"/>
    <row r="78" s="48" customFormat="1" ht="13.8"/>
    <row r="79" s="48" customFormat="1" ht="13.8"/>
    <row r="80" s="48" customFormat="1" ht="13.8"/>
    <row r="81" s="48" customFormat="1" ht="14.25" customHeight="1"/>
    <row r="82" s="48" customFormat="1" ht="13.8"/>
    <row r="83" s="48" customFormat="1" ht="13.8"/>
    <row r="84" s="48" customFormat="1" ht="14.25" customHeight="1"/>
    <row r="85" s="48" customFormat="1" ht="13.8"/>
    <row r="86" s="48" customFormat="1" ht="13.8"/>
    <row r="87" s="48" customFormat="1" ht="13.8"/>
    <row r="88" s="48" customFormat="1" ht="13.8"/>
    <row r="89" s="48" customFormat="1" ht="13.8"/>
  </sheetData>
  <mergeCells count="12">
    <mergeCell ref="F16:H16"/>
    <mergeCell ref="B20:D20"/>
    <mergeCell ref="B32:D32"/>
    <mergeCell ref="E2:E3"/>
    <mergeCell ref="C3:D3"/>
    <mergeCell ref="B4:D4"/>
    <mergeCell ref="B5:D5"/>
    <mergeCell ref="A1:D1"/>
    <mergeCell ref="A2:D2"/>
    <mergeCell ref="B6:D6"/>
    <mergeCell ref="B7:D7"/>
    <mergeCell ref="B8:D8"/>
  </mergeCells>
  <dataValidations count="4">
    <dataValidation showDropDown="1" showErrorMessage="1" sqref="F16:H19" xr:uid="{00000000-0002-0000-0500-000000000000}"/>
    <dataValidation allowBlank="1" showInputMessage="1" showErrorMessage="1" sqref="F20:H20" xr:uid="{00000000-0002-0000-0500-000001000000}"/>
    <dataValidation type="list" allowBlank="1" showErrorMessage="1" sqref="F90:H147" xr:uid="{00000000-0002-0000-0500-000002000000}">
      <formula1>#REF!</formula1>
      <formula2>0</formula2>
    </dataValidation>
    <dataValidation type="list" allowBlank="1" sqref="F21:H47 F18:H19" xr:uid="{00000000-0002-0000-0500-000003000000}">
      <formula1>$A$11:$A$15</formula1>
    </dataValidation>
  </dataValidations>
  <pageMargins left="0.7" right="0.7" top="0.75" bottom="0.75" header="0.3" footer="0.3"/>
  <pageSetup orientation="portrait" horizontalDpi="4294967295" verticalDpi="4294967295"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84"/>
  <sheetViews>
    <sheetView showGridLines="0" topLeftCell="A13" zoomScaleNormal="100" workbookViewId="0">
      <selection activeCell="A20" sqref="A20"/>
    </sheetView>
  </sheetViews>
  <sheetFormatPr defaultColWidth="9.109375" defaultRowHeight="13.2"/>
  <cols>
    <col min="1" max="1" width="12.441406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16"/>
      <c r="B1" s="216"/>
      <c r="C1" s="216"/>
      <c r="D1" s="216"/>
      <c r="E1" s="34"/>
      <c r="F1" s="34"/>
      <c r="G1" s="34"/>
      <c r="H1" s="34"/>
      <c r="I1" s="34"/>
      <c r="J1" s="34"/>
    </row>
    <row r="2" spans="1:24" s="1" customFormat="1" ht="31.5" customHeight="1">
      <c r="A2" s="217" t="s">
        <v>70</v>
      </c>
      <c r="B2" s="217"/>
      <c r="C2" s="217"/>
      <c r="D2" s="217"/>
      <c r="E2" s="218"/>
      <c r="F2" s="23"/>
      <c r="G2" s="23"/>
      <c r="H2" s="23"/>
      <c r="I2" s="23"/>
      <c r="J2" s="23"/>
    </row>
    <row r="3" spans="1:24" s="1" customFormat="1" ht="31.5" customHeight="1">
      <c r="A3" s="47"/>
      <c r="C3" s="251"/>
      <c r="D3" s="251"/>
      <c r="E3" s="218"/>
      <c r="F3" s="23"/>
      <c r="G3" s="23"/>
      <c r="H3" s="23"/>
      <c r="I3" s="23"/>
      <c r="J3" s="23"/>
    </row>
    <row r="4" spans="1:24" s="38" customFormat="1">
      <c r="A4" s="139" t="s">
        <v>67</v>
      </c>
      <c r="B4" s="207" t="s">
        <v>330</v>
      </c>
      <c r="C4" s="207"/>
      <c r="D4" s="207"/>
      <c r="E4" s="39"/>
      <c r="F4" s="39"/>
      <c r="G4" s="39"/>
      <c r="H4" s="40"/>
      <c r="I4" s="40"/>
      <c r="X4" s="38" t="s">
        <v>93</v>
      </c>
    </row>
    <row r="5" spans="1:24" s="38" customFormat="1" ht="144.75" customHeight="1">
      <c r="A5" s="139" t="s">
        <v>62</v>
      </c>
      <c r="B5" s="206" t="s">
        <v>94</v>
      </c>
      <c r="C5" s="207"/>
      <c r="D5" s="207"/>
      <c r="E5" s="39"/>
      <c r="F5" s="39"/>
      <c r="G5" s="39"/>
      <c r="H5" s="40"/>
      <c r="I5" s="40"/>
      <c r="X5" s="38" t="s">
        <v>95</v>
      </c>
    </row>
    <row r="6" spans="1:24" s="38" customFormat="1" ht="26.4">
      <c r="A6" s="139" t="s">
        <v>96</v>
      </c>
      <c r="B6" s="206" t="s">
        <v>97</v>
      </c>
      <c r="C6" s="207"/>
      <c r="D6" s="207"/>
      <c r="E6" s="39"/>
      <c r="F6" s="39"/>
      <c r="G6" s="39"/>
      <c r="H6" s="40"/>
      <c r="I6" s="40"/>
    </row>
    <row r="7" spans="1:24" s="38" customFormat="1">
      <c r="A7" s="139" t="s">
        <v>98</v>
      </c>
      <c r="B7" s="207" t="s">
        <v>99</v>
      </c>
      <c r="C7" s="207"/>
      <c r="D7" s="207"/>
      <c r="E7" s="39"/>
      <c r="F7" s="39"/>
      <c r="G7" s="39"/>
      <c r="H7" s="41"/>
      <c r="I7" s="40"/>
      <c r="X7" s="42"/>
    </row>
    <row r="8" spans="1:24" s="43" customFormat="1">
      <c r="A8" s="139" t="s">
        <v>100</v>
      </c>
      <c r="B8" s="208">
        <v>40850</v>
      </c>
      <c r="C8" s="208"/>
      <c r="D8" s="208"/>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56</v>
      </c>
      <c r="C10" s="74">
        <f>SUM(C11:C14)</f>
        <v>55</v>
      </c>
      <c r="D10" s="74">
        <f>SUM(D11:D14)</f>
        <v>56</v>
      </c>
    </row>
    <row r="11" spans="1:24" s="43" customFormat="1">
      <c r="A11" s="141" t="s">
        <v>41</v>
      </c>
      <c r="B11" s="75">
        <f>COUNTIF($F$18:$F$49636,"*Passed")</f>
        <v>46</v>
      </c>
      <c r="C11" s="75">
        <f>COUNTIF($G$18:$G$49636,"*Passed")</f>
        <v>52</v>
      </c>
      <c r="D11" s="75">
        <f>COUNTIF($H$18:$H$49636,"*Passed")</f>
        <v>56</v>
      </c>
    </row>
    <row r="12" spans="1:24" s="43" customFormat="1">
      <c r="A12" s="141" t="s">
        <v>43</v>
      </c>
      <c r="B12" s="75">
        <f>COUNTIF($F$18:$F$49356,"*Failed*")</f>
        <v>10</v>
      </c>
      <c r="C12" s="75">
        <f>COUNTIF($G$18:$G$49356,"*Failed*")</f>
        <v>3</v>
      </c>
      <c r="D12" s="75">
        <f>COUNTIF($H$18:$H$49356,"*Failed*")</f>
        <v>0</v>
      </c>
    </row>
    <row r="13" spans="1:24" s="43" customFormat="1">
      <c r="A13" s="141" t="s">
        <v>45</v>
      </c>
      <c r="B13" s="75">
        <f>COUNTIF($F$18:$F$49356,"*Not Run*")</f>
        <v>0</v>
      </c>
      <c r="C13" s="75">
        <f>COUNTIF($G$18:$G$49356,"*Not Run*")</f>
        <v>0</v>
      </c>
      <c r="D13" s="75">
        <f>COUNTIF($H$18:$H$49356,"*Not Run*")</f>
        <v>0</v>
      </c>
      <c r="E13" s="1"/>
      <c r="F13" s="1"/>
      <c r="G13" s="1"/>
      <c r="H13" s="1"/>
      <c r="I13" s="1"/>
    </row>
    <row r="14" spans="1:24" s="43" customFormat="1">
      <c r="A14" s="141" t="s">
        <v>103</v>
      </c>
      <c r="B14" s="75">
        <f>COUNTIF($F$18:$F$49356,"*NA*")</f>
        <v>0</v>
      </c>
      <c r="C14" s="75">
        <f>COUNTIF($G$18:$G$49356,"*NA*")</f>
        <v>0</v>
      </c>
      <c r="D14" s="75">
        <f>COUNTIF($H$18:$H$49356,"*NA*")</f>
        <v>0</v>
      </c>
      <c r="E14" s="64"/>
      <c r="F14" s="1"/>
      <c r="G14" s="1"/>
      <c r="H14" s="1"/>
      <c r="I14" s="1"/>
    </row>
    <row r="15" spans="1:24" s="43" customFormat="1" ht="39.6">
      <c r="A15" s="141" t="s">
        <v>104</v>
      </c>
      <c r="B15" s="75">
        <f>COUNTIF($F$18:$F$49356,"*Passed in previous build*")</f>
        <v>0</v>
      </c>
      <c r="C15" s="75">
        <f>COUNTIF($G$18:$G$49356,"*Passed in previous build*")</f>
        <v>1</v>
      </c>
      <c r="D15" s="75">
        <f>COUNTIF($H$18:$H$49356,"*Passed in previous build*")</f>
        <v>0</v>
      </c>
      <c r="E15" s="1"/>
      <c r="F15" s="1"/>
      <c r="G15" s="1"/>
      <c r="H15" s="1"/>
      <c r="I15" s="1"/>
    </row>
    <row r="16" spans="1:24" s="44" customFormat="1" ht="15" customHeight="1">
      <c r="A16" s="76"/>
      <c r="B16" s="50"/>
      <c r="C16" s="50"/>
      <c r="D16" s="51"/>
      <c r="E16" s="65"/>
      <c r="F16" s="252" t="s">
        <v>101</v>
      </c>
      <c r="G16" s="253"/>
      <c r="H16" s="254"/>
      <c r="I16" s="65"/>
    </row>
    <row r="17" spans="1:9" s="44" customFormat="1" ht="39.6">
      <c r="A17" s="142" t="s">
        <v>105</v>
      </c>
      <c r="B17" s="143" t="s">
        <v>106</v>
      </c>
      <c r="C17" s="143" t="s">
        <v>107</v>
      </c>
      <c r="D17" s="143" t="s">
        <v>108</v>
      </c>
      <c r="E17" s="144" t="s">
        <v>109</v>
      </c>
      <c r="F17" s="143" t="s">
        <v>110</v>
      </c>
      <c r="G17" s="143" t="s">
        <v>111</v>
      </c>
      <c r="H17" s="143" t="s">
        <v>112</v>
      </c>
      <c r="I17" s="143" t="s">
        <v>113</v>
      </c>
    </row>
    <row r="18" spans="1:9" s="44" customFormat="1" ht="15.75" customHeight="1">
      <c r="A18" s="67"/>
      <c r="B18" s="222" t="s">
        <v>114</v>
      </c>
      <c r="C18" s="223"/>
      <c r="D18" s="224"/>
      <c r="E18" s="67"/>
      <c r="F18" s="68"/>
      <c r="G18" s="68"/>
      <c r="H18" s="68"/>
      <c r="I18" s="67"/>
    </row>
    <row r="19" spans="1:9" s="45" customFormat="1" ht="66">
      <c r="A19" s="52">
        <v>1</v>
      </c>
      <c r="B19" s="52" t="s">
        <v>115</v>
      </c>
      <c r="C19" s="52" t="s">
        <v>116</v>
      </c>
      <c r="D19" s="53" t="s">
        <v>117</v>
      </c>
      <c r="E19" s="54" t="s">
        <v>118</v>
      </c>
      <c r="F19" s="52" t="s">
        <v>41</v>
      </c>
      <c r="G19" s="52" t="s">
        <v>41</v>
      </c>
      <c r="H19" s="52" t="s">
        <v>41</v>
      </c>
      <c r="I19" s="55"/>
    </row>
    <row r="20" spans="1:9" s="45" customFormat="1" ht="39.6">
      <c r="A20" s="58"/>
      <c r="B20" s="52" t="s">
        <v>119</v>
      </c>
      <c r="C20" s="52" t="s">
        <v>120</v>
      </c>
      <c r="D20" s="59" t="s">
        <v>121</v>
      </c>
      <c r="E20" s="54" t="s">
        <v>122</v>
      </c>
      <c r="F20" s="52" t="s">
        <v>41</v>
      </c>
      <c r="G20" s="52" t="s">
        <v>104</v>
      </c>
      <c r="H20" s="52" t="s">
        <v>41</v>
      </c>
      <c r="I20" s="55"/>
    </row>
    <row r="21" spans="1:9" s="45" customFormat="1" ht="52.8">
      <c r="A21" s="58">
        <v>3</v>
      </c>
      <c r="B21" s="52" t="s">
        <v>123</v>
      </c>
      <c r="C21" s="52" t="s">
        <v>124</v>
      </c>
      <c r="D21" s="60" t="s">
        <v>125</v>
      </c>
      <c r="E21" s="54" t="s">
        <v>122</v>
      </c>
      <c r="F21" s="52" t="s">
        <v>41</v>
      </c>
      <c r="G21" s="52" t="s">
        <v>41</v>
      </c>
      <c r="H21" s="52" t="s">
        <v>41</v>
      </c>
      <c r="I21" s="55"/>
    </row>
    <row r="22" spans="1:9" s="48" customFormat="1" ht="105.6">
      <c r="A22" s="58">
        <v>4</v>
      </c>
      <c r="B22" s="52" t="s">
        <v>126</v>
      </c>
      <c r="C22" s="52" t="s">
        <v>127</v>
      </c>
      <c r="D22" s="54" t="s">
        <v>128</v>
      </c>
      <c r="E22" s="54" t="s">
        <v>129</v>
      </c>
      <c r="F22" s="52" t="s">
        <v>41</v>
      </c>
      <c r="G22" s="52" t="s">
        <v>41</v>
      </c>
      <c r="H22" s="52" t="s">
        <v>41</v>
      </c>
      <c r="I22" s="61"/>
    </row>
    <row r="23" spans="1:9" s="48" customFormat="1" ht="118.8">
      <c r="A23" s="58">
        <v>5</v>
      </c>
      <c r="B23" s="52" t="s">
        <v>130</v>
      </c>
      <c r="C23" s="52" t="s">
        <v>131</v>
      </c>
      <c r="D23" s="54" t="s">
        <v>132</v>
      </c>
      <c r="E23" s="54" t="s">
        <v>133</v>
      </c>
      <c r="F23" s="52" t="s">
        <v>41</v>
      </c>
      <c r="G23" s="52" t="s">
        <v>41</v>
      </c>
      <c r="H23" s="52" t="s">
        <v>41</v>
      </c>
      <c r="I23" s="61"/>
    </row>
    <row r="24" spans="1:9" s="48" customFormat="1" ht="79.2">
      <c r="A24" s="58">
        <v>6</v>
      </c>
      <c r="B24" s="52" t="s">
        <v>134</v>
      </c>
      <c r="C24" s="52" t="s">
        <v>135</v>
      </c>
      <c r="D24" s="60" t="s">
        <v>136</v>
      </c>
      <c r="E24" s="54" t="s">
        <v>137</v>
      </c>
      <c r="F24" s="52" t="s">
        <v>41</v>
      </c>
      <c r="G24" s="52" t="s">
        <v>41</v>
      </c>
      <c r="H24" s="52" t="s">
        <v>41</v>
      </c>
      <c r="I24" s="61"/>
    </row>
    <row r="25" spans="1:9" s="48" customFormat="1" ht="145.19999999999999">
      <c r="A25" s="58">
        <v>7</v>
      </c>
      <c r="B25" s="52" t="s">
        <v>138</v>
      </c>
      <c r="C25" s="52" t="s">
        <v>139</v>
      </c>
      <c r="D25" s="54" t="s">
        <v>140</v>
      </c>
      <c r="E25" s="54" t="s">
        <v>141</v>
      </c>
      <c r="F25" s="52" t="s">
        <v>41</v>
      </c>
      <c r="G25" s="52" t="s">
        <v>41</v>
      </c>
      <c r="H25" s="52" t="s">
        <v>41</v>
      </c>
      <c r="I25" s="61"/>
    </row>
    <row r="26" spans="1:9" s="48" customFormat="1" ht="132">
      <c r="A26" s="58">
        <v>8</v>
      </c>
      <c r="B26" s="52" t="s">
        <v>142</v>
      </c>
      <c r="C26" s="52" t="s">
        <v>143</v>
      </c>
      <c r="D26" s="54" t="s">
        <v>144</v>
      </c>
      <c r="E26" s="54" t="s">
        <v>145</v>
      </c>
      <c r="F26" s="52" t="s">
        <v>41</v>
      </c>
      <c r="G26" s="52" t="s">
        <v>41</v>
      </c>
      <c r="H26" s="52" t="s">
        <v>41</v>
      </c>
      <c r="I26" s="61"/>
    </row>
    <row r="27" spans="1:9" s="48" customFormat="1" ht="79.2">
      <c r="A27" s="58">
        <v>9</v>
      </c>
      <c r="B27" s="52" t="s">
        <v>147</v>
      </c>
      <c r="C27" s="52" t="s">
        <v>148</v>
      </c>
      <c r="D27" s="54" t="s">
        <v>149</v>
      </c>
      <c r="E27" s="54" t="s">
        <v>122</v>
      </c>
      <c r="F27" s="52" t="s">
        <v>41</v>
      </c>
      <c r="G27" s="52" t="s">
        <v>41</v>
      </c>
      <c r="H27" s="52" t="s">
        <v>41</v>
      </c>
      <c r="I27" s="61"/>
    </row>
    <row r="28" spans="1:9" s="48" customFormat="1" ht="105.6">
      <c r="A28" s="58">
        <v>10</v>
      </c>
      <c r="B28" s="52" t="s">
        <v>150</v>
      </c>
      <c r="C28" s="52" t="s">
        <v>151</v>
      </c>
      <c r="D28" s="54" t="s">
        <v>152</v>
      </c>
      <c r="E28" s="54" t="s">
        <v>153</v>
      </c>
      <c r="F28" s="52" t="s">
        <v>41</v>
      </c>
      <c r="G28" s="52" t="s">
        <v>41</v>
      </c>
      <c r="H28" s="52" t="s">
        <v>41</v>
      </c>
      <c r="I28" s="61"/>
    </row>
    <row r="29" spans="1:9" s="48" customFormat="1" ht="13.8">
      <c r="A29" s="77"/>
      <c r="B29" s="222" t="s">
        <v>154</v>
      </c>
      <c r="C29" s="223"/>
      <c r="D29" s="224"/>
      <c r="E29" s="69"/>
      <c r="F29" s="66"/>
      <c r="G29" s="66"/>
      <c r="H29" s="66"/>
      <c r="I29" s="69"/>
    </row>
    <row r="30" spans="1:9" s="48" customFormat="1" ht="171.6">
      <c r="A30" s="62">
        <f t="shared" ref="A30:A34" ca="1" si="0">IF(OFFSET(A30,-1,0) ="",OFFSET(A30,-2,0)+1,OFFSET(A30,-1,0)+1 )</f>
        <v>11</v>
      </c>
      <c r="B30" s="52" t="s">
        <v>155</v>
      </c>
      <c r="C30" s="52" t="s">
        <v>156</v>
      </c>
      <c r="D30" s="53" t="s">
        <v>157</v>
      </c>
      <c r="E30" s="54" t="s">
        <v>118</v>
      </c>
      <c r="F30" s="52" t="s">
        <v>41</v>
      </c>
      <c r="G30" s="52" t="s">
        <v>41</v>
      </c>
      <c r="H30" s="52" t="s">
        <v>41</v>
      </c>
      <c r="I30" s="62"/>
    </row>
    <row r="31" spans="1:9" s="48" customFormat="1" ht="94.5" customHeight="1">
      <c r="A31" s="62">
        <f t="shared" ca="1" si="0"/>
        <v>12</v>
      </c>
      <c r="B31" s="52" t="s">
        <v>158</v>
      </c>
      <c r="C31" s="52" t="s">
        <v>159</v>
      </c>
      <c r="D31" s="59" t="s">
        <v>160</v>
      </c>
      <c r="E31" s="54" t="s">
        <v>161</v>
      </c>
      <c r="F31" s="52" t="s">
        <v>43</v>
      </c>
      <c r="G31" s="52" t="s">
        <v>41</v>
      </c>
      <c r="H31" s="52" t="s">
        <v>41</v>
      </c>
      <c r="I31" s="62"/>
    </row>
    <row r="32" spans="1:9" s="48" customFormat="1" ht="79.2">
      <c r="A32" s="62">
        <f t="shared" ca="1" si="0"/>
        <v>13</v>
      </c>
      <c r="B32" s="52" t="s">
        <v>162</v>
      </c>
      <c r="C32" s="52" t="s">
        <v>163</v>
      </c>
      <c r="D32" s="53" t="s">
        <v>164</v>
      </c>
      <c r="E32" s="54" t="s">
        <v>122</v>
      </c>
      <c r="F32" s="52" t="s">
        <v>41</v>
      </c>
      <c r="G32" s="52" t="s">
        <v>41</v>
      </c>
      <c r="H32" s="52" t="s">
        <v>41</v>
      </c>
      <c r="I32" s="62"/>
    </row>
    <row r="33" spans="1:9" s="48" customFormat="1" ht="145.19999999999999">
      <c r="A33" s="62">
        <f t="shared" ca="1" si="0"/>
        <v>14</v>
      </c>
      <c r="B33" s="52" t="s">
        <v>165</v>
      </c>
      <c r="C33" s="52" t="s">
        <v>166</v>
      </c>
      <c r="D33" s="60" t="s">
        <v>167</v>
      </c>
      <c r="E33" s="54" t="s">
        <v>168</v>
      </c>
      <c r="F33" s="52" t="s">
        <v>41</v>
      </c>
      <c r="G33" s="52" t="s">
        <v>41</v>
      </c>
      <c r="H33" s="52" t="s">
        <v>41</v>
      </c>
      <c r="I33" s="62"/>
    </row>
    <row r="34" spans="1:9" s="48" customFormat="1" ht="171.6">
      <c r="A34" s="62">
        <f t="shared" ca="1" si="0"/>
        <v>15</v>
      </c>
      <c r="B34" s="52" t="s">
        <v>169</v>
      </c>
      <c r="C34" s="52" t="s">
        <v>170</v>
      </c>
      <c r="D34" s="54" t="s">
        <v>171</v>
      </c>
      <c r="E34" s="54" t="s">
        <v>172</v>
      </c>
      <c r="F34" s="52" t="s">
        <v>41</v>
      </c>
      <c r="G34" s="52" t="s">
        <v>41</v>
      </c>
      <c r="H34" s="52" t="s">
        <v>41</v>
      </c>
      <c r="I34" s="62"/>
    </row>
    <row r="35" spans="1:9" s="48" customFormat="1" ht="13.8">
      <c r="A35" s="77"/>
      <c r="B35" s="222" t="s">
        <v>173</v>
      </c>
      <c r="C35" s="223"/>
      <c r="D35" s="224"/>
      <c r="E35" s="69"/>
      <c r="F35" s="66"/>
      <c r="G35" s="66"/>
      <c r="H35" s="66"/>
      <c r="I35" s="69"/>
    </row>
    <row r="36" spans="1:9" s="48" customFormat="1" ht="92.4">
      <c r="A36" s="62">
        <f t="shared" ref="A36:A84" ca="1" si="1">IF(OFFSET(A36,-1,0) ="",OFFSET(A36,-2,0)+1,OFFSET(A36,-1,0)+1 )</f>
        <v>16</v>
      </c>
      <c r="B36" s="52" t="s">
        <v>174</v>
      </c>
      <c r="C36" s="52" t="s">
        <v>175</v>
      </c>
      <c r="D36" s="53" t="s">
        <v>176</v>
      </c>
      <c r="E36" s="54" t="s">
        <v>118</v>
      </c>
      <c r="F36" s="52" t="s">
        <v>41</v>
      </c>
      <c r="G36" s="52" t="s">
        <v>41</v>
      </c>
      <c r="H36" s="52" t="s">
        <v>41</v>
      </c>
      <c r="I36" s="62"/>
    </row>
    <row r="37" spans="1:9" s="48" customFormat="1" ht="13.8">
      <c r="A37" s="77"/>
      <c r="B37" s="222" t="s">
        <v>177</v>
      </c>
      <c r="C37" s="223"/>
      <c r="D37" s="224"/>
      <c r="E37" s="69"/>
      <c r="F37" s="66"/>
      <c r="G37" s="66"/>
      <c r="H37" s="66"/>
      <c r="I37" s="69"/>
    </row>
    <row r="38" spans="1:9" s="49" customFormat="1" ht="66">
      <c r="A38" s="63">
        <f t="shared" ca="1" si="1"/>
        <v>17</v>
      </c>
      <c r="B38" s="52" t="s">
        <v>178</v>
      </c>
      <c r="C38" s="52" t="s">
        <v>179</v>
      </c>
      <c r="D38" s="53" t="s">
        <v>180</v>
      </c>
      <c r="E38" s="54" t="s">
        <v>118</v>
      </c>
      <c r="F38" s="52" t="s">
        <v>41</v>
      </c>
      <c r="G38" s="52" t="s">
        <v>41</v>
      </c>
      <c r="H38" s="52" t="s">
        <v>41</v>
      </c>
      <c r="I38" s="63"/>
    </row>
    <row r="39" spans="1:9" s="48" customFormat="1" ht="105.6">
      <c r="A39" s="62">
        <f t="shared" ca="1" si="1"/>
        <v>18</v>
      </c>
      <c r="B39" s="52" t="s">
        <v>181</v>
      </c>
      <c r="C39" s="52" t="s">
        <v>182</v>
      </c>
      <c r="D39" s="54" t="s">
        <v>183</v>
      </c>
      <c r="E39" s="54" t="s">
        <v>184</v>
      </c>
      <c r="F39" s="52" t="s">
        <v>41</v>
      </c>
      <c r="G39" s="52" t="s">
        <v>41</v>
      </c>
      <c r="H39" s="52" t="s">
        <v>41</v>
      </c>
      <c r="I39" s="62"/>
    </row>
    <row r="40" spans="1:9" s="48" customFormat="1" ht="79.2">
      <c r="A40" s="62">
        <f t="shared" ca="1" si="1"/>
        <v>19</v>
      </c>
      <c r="B40" s="52" t="s">
        <v>185</v>
      </c>
      <c r="C40" s="52" t="s">
        <v>186</v>
      </c>
      <c r="D40" s="54" t="s">
        <v>187</v>
      </c>
      <c r="E40" s="54" t="s">
        <v>188</v>
      </c>
      <c r="F40" s="52" t="s">
        <v>41</v>
      </c>
      <c r="G40" s="52" t="s">
        <v>41</v>
      </c>
      <c r="H40" s="52" t="s">
        <v>41</v>
      </c>
      <c r="I40" s="62"/>
    </row>
    <row r="41" spans="1:9" s="48" customFormat="1" ht="79.2">
      <c r="A41" s="62">
        <f t="shared" ca="1" si="1"/>
        <v>20</v>
      </c>
      <c r="B41" s="52" t="s">
        <v>189</v>
      </c>
      <c r="C41" s="52" t="s">
        <v>190</v>
      </c>
      <c r="D41" s="54" t="s">
        <v>191</v>
      </c>
      <c r="E41" s="60" t="s">
        <v>192</v>
      </c>
      <c r="F41" s="52" t="s">
        <v>41</v>
      </c>
      <c r="G41" s="52" t="s">
        <v>41</v>
      </c>
      <c r="H41" s="52" t="s">
        <v>41</v>
      </c>
      <c r="I41" s="62"/>
    </row>
    <row r="42" spans="1:9" s="48" customFormat="1" ht="184.8">
      <c r="A42" s="62">
        <f t="shared" ca="1" si="1"/>
        <v>21</v>
      </c>
      <c r="B42" s="52" t="s">
        <v>193</v>
      </c>
      <c r="C42" s="52" t="s">
        <v>194</v>
      </c>
      <c r="D42" s="54" t="s">
        <v>195</v>
      </c>
      <c r="E42" s="54" t="s">
        <v>196</v>
      </c>
      <c r="F42" s="52" t="s">
        <v>43</v>
      </c>
      <c r="G42" s="52" t="s">
        <v>41</v>
      </c>
      <c r="H42" s="52" t="s">
        <v>41</v>
      </c>
      <c r="I42" s="62"/>
    </row>
    <row r="43" spans="1:9" s="48" customFormat="1" ht="198">
      <c r="A43" s="62">
        <f t="shared" ca="1" si="1"/>
        <v>22</v>
      </c>
      <c r="B43" s="52" t="s">
        <v>197</v>
      </c>
      <c r="C43" s="52" t="s">
        <v>198</v>
      </c>
      <c r="D43" s="54" t="s">
        <v>199</v>
      </c>
      <c r="E43" s="54" t="s">
        <v>200</v>
      </c>
      <c r="F43" s="52" t="s">
        <v>43</v>
      </c>
      <c r="G43" s="52" t="s">
        <v>41</v>
      </c>
      <c r="H43" s="52" t="s">
        <v>41</v>
      </c>
      <c r="I43" s="62"/>
    </row>
    <row r="44" spans="1:9" s="48" customFormat="1" ht="184.8">
      <c r="A44" s="62">
        <f t="shared" ca="1" si="1"/>
        <v>23</v>
      </c>
      <c r="B44" s="52" t="s">
        <v>201</v>
      </c>
      <c r="C44" s="52" t="s">
        <v>202</v>
      </c>
      <c r="D44" s="54" t="s">
        <v>203</v>
      </c>
      <c r="E44" s="54" t="s">
        <v>204</v>
      </c>
      <c r="F44" s="52" t="s">
        <v>41</v>
      </c>
      <c r="G44" s="52" t="s">
        <v>41</v>
      </c>
      <c r="H44" s="52" t="s">
        <v>41</v>
      </c>
      <c r="I44" s="62"/>
    </row>
    <row r="45" spans="1:9" s="48" customFormat="1" ht="118.8">
      <c r="A45" s="62">
        <f ca="1">IF(OFFSET(A45,-1,0) ="",OFFSET(A45,-2,0)+1,OFFSET(A45,-1,0)+1 )</f>
        <v>24</v>
      </c>
      <c r="B45" s="52" t="s">
        <v>205</v>
      </c>
      <c r="C45" s="52" t="s">
        <v>206</v>
      </c>
      <c r="D45" s="54" t="s">
        <v>207</v>
      </c>
      <c r="E45" s="54" t="s">
        <v>208</v>
      </c>
      <c r="F45" s="52" t="s">
        <v>43</v>
      </c>
      <c r="G45" s="52" t="s">
        <v>41</v>
      </c>
      <c r="H45" s="52" t="s">
        <v>41</v>
      </c>
      <c r="I45" s="62"/>
    </row>
    <row r="46" spans="1:9" s="48" customFormat="1" ht="79.2">
      <c r="A46" s="62">
        <f t="shared" ca="1" si="1"/>
        <v>25</v>
      </c>
      <c r="B46" s="52" t="s">
        <v>209</v>
      </c>
      <c r="C46" s="52" t="s">
        <v>210</v>
      </c>
      <c r="D46" s="60" t="s">
        <v>211</v>
      </c>
      <c r="E46" s="54" t="s">
        <v>212</v>
      </c>
      <c r="F46" s="52" t="s">
        <v>41</v>
      </c>
      <c r="G46" s="52" t="s">
        <v>41</v>
      </c>
      <c r="H46" s="52" t="s">
        <v>41</v>
      </c>
      <c r="I46" s="62"/>
    </row>
    <row r="47" spans="1:9" s="48" customFormat="1" ht="13.8">
      <c r="A47" s="77"/>
      <c r="B47" s="222" t="s">
        <v>213</v>
      </c>
      <c r="C47" s="223"/>
      <c r="D47" s="224"/>
      <c r="E47" s="69"/>
      <c r="F47" s="66"/>
      <c r="G47" s="66"/>
      <c r="H47" s="66"/>
      <c r="I47" s="69"/>
    </row>
    <row r="48" spans="1:9" s="48" customFormat="1" ht="92.4">
      <c r="A48" s="62">
        <f t="shared" ca="1" si="1"/>
        <v>26</v>
      </c>
      <c r="B48" s="52" t="s">
        <v>214</v>
      </c>
      <c r="C48" s="52" t="s">
        <v>215</v>
      </c>
      <c r="D48" s="53" t="s">
        <v>216</v>
      </c>
      <c r="E48" s="54" t="s">
        <v>118</v>
      </c>
      <c r="F48" s="52" t="s">
        <v>41</v>
      </c>
      <c r="G48" s="52" t="s">
        <v>41</v>
      </c>
      <c r="H48" s="52" t="s">
        <v>41</v>
      </c>
      <c r="I48" s="62"/>
    </row>
    <row r="49" spans="1:9" s="48" customFormat="1" ht="171.6">
      <c r="A49" s="62">
        <f t="shared" ca="1" si="1"/>
        <v>27</v>
      </c>
      <c r="B49" s="52" t="s">
        <v>217</v>
      </c>
      <c r="C49" s="52" t="s">
        <v>218</v>
      </c>
      <c r="D49" s="54" t="s">
        <v>219</v>
      </c>
      <c r="E49" s="54" t="s">
        <v>220</v>
      </c>
      <c r="F49" s="52" t="s">
        <v>41</v>
      </c>
      <c r="G49" s="52" t="s">
        <v>41</v>
      </c>
      <c r="H49" s="52" t="s">
        <v>41</v>
      </c>
      <c r="I49" s="62"/>
    </row>
    <row r="50" spans="1:9" s="48" customFormat="1" ht="171.6">
      <c r="A50" s="62">
        <f t="shared" ca="1" si="1"/>
        <v>28</v>
      </c>
      <c r="B50" s="52" t="s">
        <v>221</v>
      </c>
      <c r="C50" s="52" t="s">
        <v>222</v>
      </c>
      <c r="D50" s="54" t="s">
        <v>199</v>
      </c>
      <c r="E50" s="54" t="s">
        <v>223</v>
      </c>
      <c r="F50" s="52" t="s">
        <v>41</v>
      </c>
      <c r="G50" s="52" t="s">
        <v>41</v>
      </c>
      <c r="H50" s="52" t="s">
        <v>41</v>
      </c>
      <c r="I50" s="62"/>
    </row>
    <row r="51" spans="1:9" s="48" customFormat="1" ht="105.6">
      <c r="A51" s="62">
        <f t="shared" ca="1" si="1"/>
        <v>29</v>
      </c>
      <c r="B51" s="52" t="s">
        <v>224</v>
      </c>
      <c r="C51" s="52" t="s">
        <v>225</v>
      </c>
      <c r="D51" s="54" t="s">
        <v>226</v>
      </c>
      <c r="E51" s="54" t="s">
        <v>227</v>
      </c>
      <c r="F51" s="52" t="s">
        <v>41</v>
      </c>
      <c r="G51" s="52" t="s">
        <v>41</v>
      </c>
      <c r="H51" s="52" t="s">
        <v>41</v>
      </c>
      <c r="I51" s="62"/>
    </row>
    <row r="52" spans="1:9" s="48" customFormat="1" ht="13.8">
      <c r="A52" s="77"/>
      <c r="B52" s="222" t="s">
        <v>228</v>
      </c>
      <c r="C52" s="223"/>
      <c r="D52" s="224"/>
      <c r="E52" s="69"/>
      <c r="F52" s="66"/>
      <c r="G52" s="66"/>
      <c r="H52" s="66"/>
      <c r="I52" s="69"/>
    </row>
    <row r="53" spans="1:9" s="48" customFormat="1" ht="66">
      <c r="A53" s="62">
        <f t="shared" ca="1" si="1"/>
        <v>30</v>
      </c>
      <c r="B53" s="52" t="s">
        <v>229</v>
      </c>
      <c r="C53" s="52" t="s">
        <v>230</v>
      </c>
      <c r="D53" s="53" t="s">
        <v>231</v>
      </c>
      <c r="E53" s="54" t="s">
        <v>118</v>
      </c>
      <c r="F53" s="52" t="s">
        <v>41</v>
      </c>
      <c r="G53" s="52" t="s">
        <v>41</v>
      </c>
      <c r="H53" s="52" t="s">
        <v>41</v>
      </c>
      <c r="I53" s="62"/>
    </row>
    <row r="54" spans="1:9" s="48" customFormat="1" ht="105.6">
      <c r="A54" s="62">
        <f t="shared" ca="1" si="1"/>
        <v>31</v>
      </c>
      <c r="B54" s="52" t="s">
        <v>232</v>
      </c>
      <c r="C54" s="52" t="s">
        <v>233</v>
      </c>
      <c r="D54" s="54" t="s">
        <v>234</v>
      </c>
      <c r="E54" s="60" t="s">
        <v>235</v>
      </c>
      <c r="F54" s="52" t="s">
        <v>41</v>
      </c>
      <c r="G54" s="52" t="s">
        <v>41</v>
      </c>
      <c r="H54" s="52" t="s">
        <v>41</v>
      </c>
      <c r="I54" s="62"/>
    </row>
    <row r="55" spans="1:9" s="48" customFormat="1" ht="79.2">
      <c r="A55" s="62">
        <f t="shared" ca="1" si="1"/>
        <v>32</v>
      </c>
      <c r="B55" s="52" t="s">
        <v>236</v>
      </c>
      <c r="C55" s="52" t="s">
        <v>237</v>
      </c>
      <c r="D55" s="60" t="s">
        <v>238</v>
      </c>
      <c r="E55" s="54" t="s">
        <v>239</v>
      </c>
      <c r="F55" s="52" t="s">
        <v>41</v>
      </c>
      <c r="G55" s="52" t="s">
        <v>41</v>
      </c>
      <c r="H55" s="52" t="s">
        <v>41</v>
      </c>
      <c r="I55" s="62"/>
    </row>
    <row r="56" spans="1:9" s="48" customFormat="1" ht="13.8">
      <c r="A56" s="77"/>
      <c r="B56" s="222" t="s">
        <v>240</v>
      </c>
      <c r="C56" s="223"/>
      <c r="D56" s="224"/>
      <c r="E56" s="69"/>
      <c r="F56" s="66"/>
      <c r="G56" s="66"/>
      <c r="H56" s="66"/>
      <c r="I56" s="69"/>
    </row>
    <row r="57" spans="1:9" s="48" customFormat="1" ht="66">
      <c r="A57" s="62">
        <f t="shared" ca="1" si="1"/>
        <v>33</v>
      </c>
      <c r="B57" s="52" t="s">
        <v>241</v>
      </c>
      <c r="C57" s="52" t="s">
        <v>242</v>
      </c>
      <c r="D57" s="53" t="s">
        <v>243</v>
      </c>
      <c r="E57" s="54" t="s">
        <v>118</v>
      </c>
      <c r="F57" s="52" t="s">
        <v>41</v>
      </c>
      <c r="G57" s="52" t="s">
        <v>41</v>
      </c>
      <c r="H57" s="52" t="s">
        <v>41</v>
      </c>
      <c r="I57" s="62"/>
    </row>
    <row r="58" spans="1:9" s="48" customFormat="1" ht="118.8">
      <c r="A58" s="62">
        <f t="shared" ca="1" si="1"/>
        <v>34</v>
      </c>
      <c r="B58" s="52" t="s">
        <v>244</v>
      </c>
      <c r="C58" s="52" t="s">
        <v>245</v>
      </c>
      <c r="D58" s="54" t="s">
        <v>246</v>
      </c>
      <c r="E58" s="60" t="s">
        <v>247</v>
      </c>
      <c r="F58" s="52" t="s">
        <v>43</v>
      </c>
      <c r="G58" s="52" t="s">
        <v>43</v>
      </c>
      <c r="H58" s="52" t="s">
        <v>41</v>
      </c>
      <c r="I58" s="62"/>
    </row>
    <row r="59" spans="1:9" s="48" customFormat="1" ht="158.4">
      <c r="A59" s="62">
        <f t="shared" ca="1" si="1"/>
        <v>35</v>
      </c>
      <c r="B59" s="52" t="s">
        <v>248</v>
      </c>
      <c r="C59" s="52" t="s">
        <v>249</v>
      </c>
      <c r="D59" s="54" t="s">
        <v>250</v>
      </c>
      <c r="E59" s="60" t="s">
        <v>122</v>
      </c>
      <c r="F59" s="52" t="s">
        <v>43</v>
      </c>
      <c r="G59" s="52" t="s">
        <v>43</v>
      </c>
      <c r="H59" s="52" t="s">
        <v>41</v>
      </c>
      <c r="I59" s="62"/>
    </row>
    <row r="60" spans="1:9" s="48" customFormat="1" ht="118.8">
      <c r="A60" s="62">
        <f t="shared" ca="1" si="1"/>
        <v>36</v>
      </c>
      <c r="B60" s="52" t="s">
        <v>251</v>
      </c>
      <c r="C60" s="52" t="s">
        <v>252</v>
      </c>
      <c r="D60" s="54" t="s">
        <v>253</v>
      </c>
      <c r="E60" s="60" t="s">
        <v>254</v>
      </c>
      <c r="F60" s="52" t="s">
        <v>41</v>
      </c>
      <c r="G60" s="52" t="s">
        <v>41</v>
      </c>
      <c r="H60" s="52" t="s">
        <v>41</v>
      </c>
      <c r="I60" s="62"/>
    </row>
    <row r="61" spans="1:9" s="48" customFormat="1" ht="105.6">
      <c r="A61" s="62">
        <f t="shared" ca="1" si="1"/>
        <v>37</v>
      </c>
      <c r="B61" s="52" t="s">
        <v>255</v>
      </c>
      <c r="C61" s="52" t="s">
        <v>256</v>
      </c>
      <c r="D61" s="54" t="s">
        <v>257</v>
      </c>
      <c r="E61" s="54" t="s">
        <v>258</v>
      </c>
      <c r="F61" s="52" t="s">
        <v>41</v>
      </c>
      <c r="G61" s="52" t="s">
        <v>41</v>
      </c>
      <c r="H61" s="52" t="s">
        <v>41</v>
      </c>
      <c r="I61" s="62"/>
    </row>
    <row r="62" spans="1:9" s="48" customFormat="1" ht="105.6">
      <c r="A62" s="62">
        <f t="shared" ca="1" si="1"/>
        <v>38</v>
      </c>
      <c r="B62" s="52" t="s">
        <v>259</v>
      </c>
      <c r="C62" s="52" t="s">
        <v>260</v>
      </c>
      <c r="D62" s="54" t="s">
        <v>261</v>
      </c>
      <c r="E62" s="54" t="s">
        <v>262</v>
      </c>
      <c r="F62" s="52" t="s">
        <v>41</v>
      </c>
      <c r="G62" s="52" t="s">
        <v>41</v>
      </c>
      <c r="H62" s="52" t="s">
        <v>41</v>
      </c>
      <c r="I62" s="62"/>
    </row>
    <row r="63" spans="1:9" s="48" customFormat="1" ht="105.6">
      <c r="A63" s="62">
        <f t="shared" ca="1" si="1"/>
        <v>39</v>
      </c>
      <c r="B63" s="52" t="s">
        <v>263</v>
      </c>
      <c r="C63" s="52" t="s">
        <v>264</v>
      </c>
      <c r="D63" s="60" t="s">
        <v>265</v>
      </c>
      <c r="E63" s="54" t="s">
        <v>266</v>
      </c>
      <c r="F63" s="52" t="s">
        <v>41</v>
      </c>
      <c r="G63" s="52" t="s">
        <v>41</v>
      </c>
      <c r="H63" s="52" t="s">
        <v>41</v>
      </c>
      <c r="I63" s="62"/>
    </row>
    <row r="64" spans="1:9" s="48" customFormat="1" ht="79.2">
      <c r="A64" s="62">
        <f t="shared" ca="1" si="1"/>
        <v>40</v>
      </c>
      <c r="B64" s="52" t="s">
        <v>267</v>
      </c>
      <c r="C64" s="52" t="s">
        <v>268</v>
      </c>
      <c r="D64" s="60" t="s">
        <v>269</v>
      </c>
      <c r="E64" s="54" t="s">
        <v>270</v>
      </c>
      <c r="F64" s="52" t="s">
        <v>43</v>
      </c>
      <c r="G64" s="52" t="s">
        <v>43</v>
      </c>
      <c r="H64" s="52" t="s">
        <v>41</v>
      </c>
      <c r="I64" s="62"/>
    </row>
    <row r="65" spans="1:9" s="48" customFormat="1" ht="105.6">
      <c r="A65" s="62">
        <f t="shared" ca="1" si="1"/>
        <v>41</v>
      </c>
      <c r="B65" s="52" t="s">
        <v>271</v>
      </c>
      <c r="C65" s="52" t="s">
        <v>272</v>
      </c>
      <c r="D65" s="60" t="s">
        <v>273</v>
      </c>
      <c r="E65" s="54" t="s">
        <v>274</v>
      </c>
      <c r="F65" s="52" t="s">
        <v>41</v>
      </c>
      <c r="G65" s="52" t="s">
        <v>41</v>
      </c>
      <c r="H65" s="52" t="s">
        <v>41</v>
      </c>
      <c r="I65" s="62"/>
    </row>
    <row r="66" spans="1:9" s="48" customFormat="1" ht="118.8">
      <c r="A66" s="62">
        <f t="shared" ca="1" si="1"/>
        <v>42</v>
      </c>
      <c r="B66" s="52" t="s">
        <v>275</v>
      </c>
      <c r="C66" s="52" t="s">
        <v>276</v>
      </c>
      <c r="D66" s="54" t="s">
        <v>277</v>
      </c>
      <c r="E66" s="60" t="s">
        <v>278</v>
      </c>
      <c r="F66" s="52" t="s">
        <v>41</v>
      </c>
      <c r="G66" s="52" t="s">
        <v>41</v>
      </c>
      <c r="H66" s="52" t="s">
        <v>41</v>
      </c>
      <c r="I66" s="62"/>
    </row>
    <row r="67" spans="1:9" s="48" customFormat="1" ht="118.8">
      <c r="A67" s="62">
        <f t="shared" ca="1" si="1"/>
        <v>43</v>
      </c>
      <c r="B67" s="52" t="s">
        <v>279</v>
      </c>
      <c r="C67" s="52" t="s">
        <v>280</v>
      </c>
      <c r="D67" s="54" t="s">
        <v>281</v>
      </c>
      <c r="E67" s="60" t="s">
        <v>278</v>
      </c>
      <c r="F67" s="52" t="s">
        <v>43</v>
      </c>
      <c r="G67" s="52" t="s">
        <v>41</v>
      </c>
      <c r="H67" s="52" t="s">
        <v>41</v>
      </c>
      <c r="I67" s="62"/>
    </row>
    <row r="68" spans="1:9" s="48" customFormat="1" ht="13.8">
      <c r="A68" s="77"/>
      <c r="B68" s="222" t="s">
        <v>282</v>
      </c>
      <c r="C68" s="223"/>
      <c r="D68" s="224"/>
      <c r="E68" s="69"/>
      <c r="F68" s="66"/>
      <c r="G68" s="66"/>
      <c r="H68" s="66"/>
      <c r="I68" s="69"/>
    </row>
    <row r="69" spans="1:9" s="48" customFormat="1" ht="79.2">
      <c r="A69" s="62">
        <f t="shared" ca="1" si="1"/>
        <v>44</v>
      </c>
      <c r="B69" s="52" t="s">
        <v>283</v>
      </c>
      <c r="C69" s="52" t="s">
        <v>284</v>
      </c>
      <c r="D69" s="53" t="s">
        <v>285</v>
      </c>
      <c r="E69" s="54" t="s">
        <v>118</v>
      </c>
      <c r="F69" s="52" t="s">
        <v>41</v>
      </c>
      <c r="G69" s="52" t="s">
        <v>41</v>
      </c>
      <c r="H69" s="52" t="s">
        <v>41</v>
      </c>
      <c r="I69" s="62"/>
    </row>
    <row r="70" spans="1:9" s="48" customFormat="1" ht="92.4">
      <c r="A70" s="62">
        <f t="shared" ca="1" si="1"/>
        <v>45</v>
      </c>
      <c r="B70" s="52" t="s">
        <v>286</v>
      </c>
      <c r="C70" s="52" t="s">
        <v>287</v>
      </c>
      <c r="D70" s="60" t="s">
        <v>288</v>
      </c>
      <c r="E70" s="60" t="s">
        <v>122</v>
      </c>
      <c r="F70" s="52" t="s">
        <v>41</v>
      </c>
      <c r="G70" s="52" t="s">
        <v>41</v>
      </c>
      <c r="H70" s="52" t="s">
        <v>41</v>
      </c>
      <c r="I70" s="62"/>
    </row>
    <row r="71" spans="1:9" s="48" customFormat="1" ht="92.4">
      <c r="A71" s="62">
        <f t="shared" ca="1" si="1"/>
        <v>46</v>
      </c>
      <c r="B71" s="52" t="s">
        <v>289</v>
      </c>
      <c r="C71" s="52" t="s">
        <v>290</v>
      </c>
      <c r="D71" s="60" t="s">
        <v>291</v>
      </c>
      <c r="E71" s="60" t="s">
        <v>122</v>
      </c>
      <c r="F71" s="52" t="s">
        <v>41</v>
      </c>
      <c r="G71" s="52" t="s">
        <v>41</v>
      </c>
      <c r="H71" s="52" t="s">
        <v>41</v>
      </c>
      <c r="I71" s="62"/>
    </row>
    <row r="72" spans="1:9" s="48" customFormat="1" ht="13.8">
      <c r="A72" s="77"/>
      <c r="B72" s="222" t="s">
        <v>292</v>
      </c>
      <c r="C72" s="223"/>
      <c r="D72" s="224"/>
      <c r="E72" s="69"/>
      <c r="F72" s="66"/>
      <c r="G72" s="66"/>
      <c r="H72" s="66"/>
      <c r="I72" s="69"/>
    </row>
    <row r="73" spans="1:9" s="48" customFormat="1" ht="118.8">
      <c r="A73" s="62">
        <f t="shared" ca="1" si="1"/>
        <v>47</v>
      </c>
      <c r="B73" s="52" t="s">
        <v>293</v>
      </c>
      <c r="C73" s="52" t="s">
        <v>294</v>
      </c>
      <c r="D73" s="54" t="s">
        <v>295</v>
      </c>
      <c r="E73" s="54" t="s">
        <v>296</v>
      </c>
      <c r="F73" s="52" t="s">
        <v>41</v>
      </c>
      <c r="G73" s="52" t="s">
        <v>41</v>
      </c>
      <c r="H73" s="52" t="s">
        <v>41</v>
      </c>
      <c r="I73" s="62"/>
    </row>
    <row r="74" spans="1:9" s="48" customFormat="1" ht="158.4">
      <c r="A74" s="62">
        <f t="shared" ca="1" si="1"/>
        <v>48</v>
      </c>
      <c r="B74" s="52" t="s">
        <v>297</v>
      </c>
      <c r="C74" s="52" t="s">
        <v>294</v>
      </c>
      <c r="D74" s="54" t="s">
        <v>298</v>
      </c>
      <c r="E74" s="54" t="s">
        <v>299</v>
      </c>
      <c r="F74" s="52" t="s">
        <v>41</v>
      </c>
      <c r="G74" s="52" t="s">
        <v>41</v>
      </c>
      <c r="H74" s="52" t="s">
        <v>41</v>
      </c>
      <c r="I74" s="62"/>
    </row>
    <row r="75" spans="1:9" s="48" customFormat="1" ht="118.8">
      <c r="A75" s="62">
        <f t="shared" ca="1" si="1"/>
        <v>49</v>
      </c>
      <c r="B75" s="52" t="s">
        <v>300</v>
      </c>
      <c r="C75" s="52" t="s">
        <v>294</v>
      </c>
      <c r="D75" s="54" t="s">
        <v>301</v>
      </c>
      <c r="E75" s="54" t="s">
        <v>302</v>
      </c>
      <c r="F75" s="52" t="s">
        <v>41</v>
      </c>
      <c r="G75" s="52" t="s">
        <v>41</v>
      </c>
      <c r="H75" s="52" t="s">
        <v>41</v>
      </c>
      <c r="I75" s="62"/>
    </row>
    <row r="76" spans="1:9" s="48" customFormat="1" ht="14.25" customHeight="1">
      <c r="A76" s="77"/>
      <c r="B76" s="222" t="s">
        <v>303</v>
      </c>
      <c r="C76" s="223"/>
      <c r="D76" s="224"/>
      <c r="E76" s="69"/>
      <c r="F76" s="66"/>
      <c r="G76" s="66"/>
      <c r="H76" s="66"/>
      <c r="I76" s="69"/>
    </row>
    <row r="77" spans="1:9" s="48" customFormat="1" ht="198">
      <c r="A77" s="62">
        <f t="shared" ca="1" si="1"/>
        <v>50</v>
      </c>
      <c r="B77" s="52" t="s">
        <v>304</v>
      </c>
      <c r="C77" s="52" t="s">
        <v>305</v>
      </c>
      <c r="D77" s="54" t="s">
        <v>306</v>
      </c>
      <c r="E77" s="60" t="s">
        <v>307</v>
      </c>
      <c r="F77" s="52" t="s">
        <v>41</v>
      </c>
      <c r="G77" s="52" t="s">
        <v>41</v>
      </c>
      <c r="H77" s="52" t="s">
        <v>41</v>
      </c>
      <c r="I77" s="62"/>
    </row>
    <row r="78" spans="1:9" s="48" customFormat="1" ht="79.2">
      <c r="A78" s="62">
        <f t="shared" ca="1" si="1"/>
        <v>51</v>
      </c>
      <c r="B78" s="52" t="s">
        <v>308</v>
      </c>
      <c r="C78" s="52" t="s">
        <v>305</v>
      </c>
      <c r="D78" s="60" t="s">
        <v>309</v>
      </c>
      <c r="E78" s="60" t="s">
        <v>310</v>
      </c>
      <c r="F78" s="52" t="s">
        <v>41</v>
      </c>
      <c r="G78" s="52" t="s">
        <v>41</v>
      </c>
      <c r="H78" s="52" t="s">
        <v>41</v>
      </c>
      <c r="I78" s="62"/>
    </row>
    <row r="79" spans="1:9" s="48" customFormat="1" ht="14.25" customHeight="1">
      <c r="A79" s="77"/>
      <c r="B79" s="222" t="s">
        <v>311</v>
      </c>
      <c r="C79" s="223"/>
      <c r="D79" s="224"/>
      <c r="E79" s="69"/>
      <c r="F79" s="66"/>
      <c r="G79" s="66"/>
      <c r="H79" s="66"/>
      <c r="I79" s="69"/>
    </row>
    <row r="80" spans="1:9" s="48" customFormat="1" ht="92.4">
      <c r="A80" s="62">
        <f t="shared" ca="1" si="1"/>
        <v>52</v>
      </c>
      <c r="B80" s="52" t="s">
        <v>312</v>
      </c>
      <c r="C80" s="52" t="s">
        <v>313</v>
      </c>
      <c r="D80" s="53" t="s">
        <v>314</v>
      </c>
      <c r="E80" s="54" t="s">
        <v>118</v>
      </c>
      <c r="F80" s="52" t="s">
        <v>41</v>
      </c>
      <c r="G80" s="52" t="s">
        <v>41</v>
      </c>
      <c r="H80" s="52" t="s">
        <v>41</v>
      </c>
      <c r="I80" s="62"/>
    </row>
    <row r="81" spans="1:9" s="48" customFormat="1" ht="118.8">
      <c r="A81" s="62">
        <f t="shared" ca="1" si="1"/>
        <v>53</v>
      </c>
      <c r="B81" s="52" t="s">
        <v>315</v>
      </c>
      <c r="C81" s="52" t="s">
        <v>316</v>
      </c>
      <c r="D81" s="60" t="s">
        <v>317</v>
      </c>
      <c r="E81" s="54" t="s">
        <v>318</v>
      </c>
      <c r="F81" s="52" t="s">
        <v>41</v>
      </c>
      <c r="G81" s="52" t="s">
        <v>41</v>
      </c>
      <c r="H81" s="52" t="s">
        <v>41</v>
      </c>
      <c r="I81" s="62"/>
    </row>
    <row r="82" spans="1:9" s="48" customFormat="1" ht="79.2">
      <c r="A82" s="62">
        <f t="shared" ca="1" si="1"/>
        <v>54</v>
      </c>
      <c r="B82" s="52" t="s">
        <v>319</v>
      </c>
      <c r="C82" s="52" t="s">
        <v>320</v>
      </c>
      <c r="D82" s="60" t="s">
        <v>321</v>
      </c>
      <c r="E82" s="54" t="s">
        <v>322</v>
      </c>
      <c r="F82" s="52" t="s">
        <v>43</v>
      </c>
      <c r="G82" s="52" t="s">
        <v>41</v>
      </c>
      <c r="H82" s="52" t="s">
        <v>41</v>
      </c>
      <c r="I82" s="62"/>
    </row>
    <row r="83" spans="1:9" s="48" customFormat="1" ht="105.6">
      <c r="A83" s="62">
        <f t="shared" ca="1" si="1"/>
        <v>55</v>
      </c>
      <c r="B83" s="52" t="s">
        <v>323</v>
      </c>
      <c r="C83" s="52" t="s">
        <v>324</v>
      </c>
      <c r="D83" s="60" t="s">
        <v>325</v>
      </c>
      <c r="E83" s="54" t="s">
        <v>326</v>
      </c>
      <c r="F83" s="52" t="s">
        <v>41</v>
      </c>
      <c r="G83" s="52" t="s">
        <v>41</v>
      </c>
      <c r="H83" s="52" t="s">
        <v>41</v>
      </c>
      <c r="I83" s="62"/>
    </row>
    <row r="84" spans="1:9" s="48" customFormat="1" ht="105.6">
      <c r="A84" s="62">
        <f t="shared" ca="1" si="1"/>
        <v>56</v>
      </c>
      <c r="B84" s="52" t="s">
        <v>327</v>
      </c>
      <c r="C84" s="52" t="s">
        <v>328</v>
      </c>
      <c r="D84" s="60" t="s">
        <v>329</v>
      </c>
      <c r="E84" s="54" t="s">
        <v>326</v>
      </c>
      <c r="F84" s="52" t="s">
        <v>43</v>
      </c>
      <c r="G84" s="52" t="s">
        <v>41</v>
      </c>
      <c r="H84" s="52" t="s">
        <v>41</v>
      </c>
      <c r="I84" s="62"/>
    </row>
  </sheetData>
  <mergeCells count="21">
    <mergeCell ref="A1:D1"/>
    <mergeCell ref="A2:D2"/>
    <mergeCell ref="C3:D3"/>
    <mergeCell ref="B4:D4"/>
    <mergeCell ref="F16:H16"/>
    <mergeCell ref="E2:E3"/>
    <mergeCell ref="B18:D18"/>
    <mergeCell ref="B5:D5"/>
    <mergeCell ref="B6:D6"/>
    <mergeCell ref="B7:D7"/>
    <mergeCell ref="B8:D8"/>
    <mergeCell ref="B29:D29"/>
    <mergeCell ref="B72:D72"/>
    <mergeCell ref="B76:D76"/>
    <mergeCell ref="B79:D79"/>
    <mergeCell ref="B35:D35"/>
    <mergeCell ref="B37:D37"/>
    <mergeCell ref="B47:D47"/>
    <mergeCell ref="B52:D52"/>
    <mergeCell ref="B56:D56"/>
    <mergeCell ref="B68:D68"/>
  </mergeCells>
  <dataValidations count="4">
    <dataValidation type="list" allowBlank="1" showErrorMessage="1" sqref="F85:H142" xr:uid="{00000000-0002-0000-0600-000000000000}">
      <formula1>#REF!</formula1>
      <formula2>0</formula2>
    </dataValidation>
    <dataValidation allowBlank="1" showInputMessage="1" showErrorMessage="1" sqref="F18:H18" xr:uid="{00000000-0002-0000-0600-000001000000}"/>
    <dataValidation showDropDown="1" showErrorMessage="1" sqref="F16:H17" xr:uid="{00000000-0002-0000-0600-000002000000}"/>
    <dataValidation type="list" allowBlank="1" sqref="F19:H84" xr:uid="{00000000-0002-0000-0600-000003000000}">
      <formula1>$A$11:$A$15</formula1>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84"/>
  <sheetViews>
    <sheetView showGridLines="0" topLeftCell="A13" zoomScaleNormal="100" workbookViewId="0">
      <selection activeCell="A20" sqref="A20"/>
    </sheetView>
  </sheetViews>
  <sheetFormatPr defaultColWidth="9.109375" defaultRowHeight="13.2"/>
  <cols>
    <col min="1" max="1" width="12.441406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16"/>
      <c r="B1" s="216"/>
      <c r="C1" s="216"/>
      <c r="D1" s="216"/>
      <c r="E1" s="34"/>
      <c r="F1" s="34"/>
      <c r="G1" s="34"/>
      <c r="H1" s="34"/>
      <c r="I1" s="34"/>
      <c r="J1" s="34"/>
    </row>
    <row r="2" spans="1:24" s="1" customFormat="1" ht="31.5" customHeight="1">
      <c r="A2" s="217" t="s">
        <v>70</v>
      </c>
      <c r="B2" s="217"/>
      <c r="C2" s="217"/>
      <c r="D2" s="217"/>
      <c r="E2" s="218"/>
      <c r="F2" s="23"/>
      <c r="G2" s="23"/>
      <c r="H2" s="23"/>
      <c r="I2" s="23"/>
      <c r="J2" s="23"/>
    </row>
    <row r="3" spans="1:24" s="1" customFormat="1" ht="31.5" customHeight="1">
      <c r="A3" s="47"/>
      <c r="C3" s="251"/>
      <c r="D3" s="251"/>
      <c r="E3" s="218"/>
      <c r="F3" s="23"/>
      <c r="G3" s="23"/>
      <c r="H3" s="23"/>
      <c r="I3" s="23"/>
      <c r="J3" s="23"/>
    </row>
    <row r="4" spans="1:24" s="38" customFormat="1">
      <c r="A4" s="139" t="s">
        <v>67</v>
      </c>
      <c r="B4" s="207" t="s">
        <v>330</v>
      </c>
      <c r="C4" s="207"/>
      <c r="D4" s="207"/>
      <c r="E4" s="39"/>
      <c r="F4" s="39"/>
      <c r="G4" s="39"/>
      <c r="H4" s="40"/>
      <c r="I4" s="40"/>
      <c r="X4" s="38" t="s">
        <v>93</v>
      </c>
    </row>
    <row r="5" spans="1:24" s="38" customFormat="1" ht="144.75" customHeight="1">
      <c r="A5" s="139" t="s">
        <v>62</v>
      </c>
      <c r="B5" s="206" t="s">
        <v>94</v>
      </c>
      <c r="C5" s="207"/>
      <c r="D5" s="207"/>
      <c r="E5" s="39"/>
      <c r="F5" s="39"/>
      <c r="G5" s="39"/>
      <c r="H5" s="40"/>
      <c r="I5" s="40"/>
      <c r="X5" s="38" t="s">
        <v>95</v>
      </c>
    </row>
    <row r="6" spans="1:24" s="38" customFormat="1" ht="26.4">
      <c r="A6" s="139" t="s">
        <v>96</v>
      </c>
      <c r="B6" s="206" t="s">
        <v>97</v>
      </c>
      <c r="C6" s="207"/>
      <c r="D6" s="207"/>
      <c r="E6" s="39"/>
      <c r="F6" s="39"/>
      <c r="G6" s="39"/>
      <c r="H6" s="40"/>
      <c r="I6" s="40"/>
    </row>
    <row r="7" spans="1:24" s="38" customFormat="1">
      <c r="A7" s="139" t="s">
        <v>98</v>
      </c>
      <c r="B7" s="207" t="s">
        <v>99</v>
      </c>
      <c r="C7" s="207"/>
      <c r="D7" s="207"/>
      <c r="E7" s="39"/>
      <c r="F7" s="39"/>
      <c r="G7" s="39"/>
      <c r="H7" s="41"/>
      <c r="I7" s="40"/>
      <c r="X7" s="42"/>
    </row>
    <row r="8" spans="1:24" s="43" customFormat="1">
      <c r="A8" s="139" t="s">
        <v>100</v>
      </c>
      <c r="B8" s="208">
        <v>40850</v>
      </c>
      <c r="C8" s="208"/>
      <c r="D8" s="208"/>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56</v>
      </c>
      <c r="C10" s="74">
        <f>SUM(C11:C14)</f>
        <v>55</v>
      </c>
      <c r="D10" s="74">
        <f>SUM(D11:D14)</f>
        <v>56</v>
      </c>
    </row>
    <row r="11" spans="1:24" s="43" customFormat="1">
      <c r="A11" s="141" t="s">
        <v>41</v>
      </c>
      <c r="B11" s="75">
        <f>COUNTIF($F$18:$F$49636,"*Passed")</f>
        <v>46</v>
      </c>
      <c r="C11" s="75">
        <f>COUNTIF($G$18:$G$49636,"*Passed")</f>
        <v>52</v>
      </c>
      <c r="D11" s="75">
        <f>COUNTIF($H$18:$H$49636,"*Passed")</f>
        <v>55</v>
      </c>
    </row>
    <row r="12" spans="1:24" s="43" customFormat="1">
      <c r="A12" s="141" t="s">
        <v>43</v>
      </c>
      <c r="B12" s="75">
        <f>COUNTIF($F$18:$F$49356,"*Failed*")</f>
        <v>10</v>
      </c>
      <c r="C12" s="75">
        <f>COUNTIF($G$18:$G$49356,"*Failed*")</f>
        <v>3</v>
      </c>
      <c r="D12" s="75">
        <f>COUNTIF($H$18:$H$49356,"*Failed*")</f>
        <v>1</v>
      </c>
    </row>
    <row r="13" spans="1:24" s="43" customFormat="1">
      <c r="A13" s="141" t="s">
        <v>45</v>
      </c>
      <c r="B13" s="75">
        <f>COUNTIF($F$18:$F$49356,"*Not Run*")</f>
        <v>0</v>
      </c>
      <c r="C13" s="75">
        <f>COUNTIF($G$18:$G$49356,"*Not Run*")</f>
        <v>0</v>
      </c>
      <c r="D13" s="75">
        <f>COUNTIF($H$18:$H$49356,"*Not Run*")</f>
        <v>0</v>
      </c>
      <c r="E13" s="1"/>
      <c r="F13" s="1"/>
      <c r="G13" s="1"/>
      <c r="H13" s="1"/>
      <c r="I13" s="1"/>
    </row>
    <row r="14" spans="1:24" s="43" customFormat="1">
      <c r="A14" s="141" t="s">
        <v>103</v>
      </c>
      <c r="B14" s="75">
        <f>COUNTIF($F$18:$F$49356,"*NA*")</f>
        <v>0</v>
      </c>
      <c r="C14" s="75">
        <f>COUNTIF($G$18:$G$49356,"*NA*")</f>
        <v>0</v>
      </c>
      <c r="D14" s="75">
        <f>COUNTIF($H$18:$H$49356,"*NA*")</f>
        <v>0</v>
      </c>
      <c r="E14" s="64"/>
      <c r="F14" s="1"/>
      <c r="G14" s="1"/>
      <c r="H14" s="1"/>
      <c r="I14" s="1"/>
    </row>
    <row r="15" spans="1:24" s="43" customFormat="1" ht="39.6">
      <c r="A15" s="141" t="s">
        <v>104</v>
      </c>
      <c r="B15" s="75">
        <f>COUNTIF($F$18:$F$49356,"*Passed in previous build*")</f>
        <v>0</v>
      </c>
      <c r="C15" s="75">
        <f>COUNTIF($G$18:$G$49356,"*Passed in previous build*")</f>
        <v>1</v>
      </c>
      <c r="D15" s="75">
        <f>COUNTIF($H$18:$H$49356,"*Passed in previous build*")</f>
        <v>0</v>
      </c>
      <c r="E15" s="1"/>
      <c r="F15" s="1"/>
      <c r="G15" s="1"/>
      <c r="H15" s="1"/>
      <c r="I15" s="1"/>
    </row>
    <row r="16" spans="1:24" s="44" customFormat="1" ht="15" customHeight="1">
      <c r="A16" s="76"/>
      <c r="B16" s="50"/>
      <c r="C16" s="50"/>
      <c r="D16" s="51"/>
      <c r="E16" s="65"/>
      <c r="F16" s="252" t="s">
        <v>101</v>
      </c>
      <c r="G16" s="253"/>
      <c r="H16" s="254"/>
      <c r="I16" s="65"/>
    </row>
    <row r="17" spans="1:9" s="44" customFormat="1" ht="39.6">
      <c r="A17" s="142" t="s">
        <v>105</v>
      </c>
      <c r="B17" s="143" t="s">
        <v>106</v>
      </c>
      <c r="C17" s="143" t="s">
        <v>107</v>
      </c>
      <c r="D17" s="143" t="s">
        <v>108</v>
      </c>
      <c r="E17" s="144" t="s">
        <v>109</v>
      </c>
      <c r="F17" s="143" t="s">
        <v>110</v>
      </c>
      <c r="G17" s="143" t="s">
        <v>111</v>
      </c>
      <c r="H17" s="143" t="s">
        <v>112</v>
      </c>
      <c r="I17" s="143" t="s">
        <v>113</v>
      </c>
    </row>
    <row r="18" spans="1:9" s="44" customFormat="1" ht="15.75" customHeight="1">
      <c r="A18" s="67"/>
      <c r="B18" s="222" t="s">
        <v>114</v>
      </c>
      <c r="C18" s="223"/>
      <c r="D18" s="224"/>
      <c r="E18" s="67"/>
      <c r="F18" s="68"/>
      <c r="G18" s="68"/>
      <c r="H18" s="68"/>
      <c r="I18" s="67"/>
    </row>
    <row r="19" spans="1:9" s="45" customFormat="1" ht="66">
      <c r="A19" s="52"/>
      <c r="B19" s="52" t="s">
        <v>115</v>
      </c>
      <c r="C19" s="52" t="s">
        <v>116</v>
      </c>
      <c r="D19" s="53" t="s">
        <v>117</v>
      </c>
      <c r="E19" s="54" t="s">
        <v>118</v>
      </c>
      <c r="F19" s="52" t="s">
        <v>41</v>
      </c>
      <c r="G19" s="52" t="s">
        <v>41</v>
      </c>
      <c r="H19" s="52" t="s">
        <v>41</v>
      </c>
      <c r="I19" s="55"/>
    </row>
    <row r="20" spans="1:9" s="45" customFormat="1" ht="39.6">
      <c r="A20" s="58">
        <v>2</v>
      </c>
      <c r="B20" s="52" t="s">
        <v>119</v>
      </c>
      <c r="C20" s="52" t="s">
        <v>120</v>
      </c>
      <c r="D20" s="59" t="s">
        <v>121</v>
      </c>
      <c r="E20" s="54" t="s">
        <v>122</v>
      </c>
      <c r="F20" s="52" t="s">
        <v>41</v>
      </c>
      <c r="G20" s="52" t="s">
        <v>104</v>
      </c>
      <c r="H20" s="52" t="s">
        <v>41</v>
      </c>
      <c r="I20" s="55"/>
    </row>
    <row r="21" spans="1:9" s="45" customFormat="1" ht="52.8">
      <c r="A21" s="58">
        <v>3</v>
      </c>
      <c r="B21" s="52" t="s">
        <v>123</v>
      </c>
      <c r="C21" s="52" t="s">
        <v>124</v>
      </c>
      <c r="D21" s="60" t="s">
        <v>125</v>
      </c>
      <c r="E21" s="54" t="s">
        <v>122</v>
      </c>
      <c r="F21" s="52" t="s">
        <v>41</v>
      </c>
      <c r="G21" s="52" t="s">
        <v>41</v>
      </c>
      <c r="H21" s="52" t="s">
        <v>41</v>
      </c>
      <c r="I21" s="55"/>
    </row>
    <row r="22" spans="1:9" s="48" customFormat="1" ht="105.6">
      <c r="A22" s="58">
        <v>4</v>
      </c>
      <c r="B22" s="52" t="s">
        <v>126</v>
      </c>
      <c r="C22" s="52" t="s">
        <v>127</v>
      </c>
      <c r="D22" s="54" t="s">
        <v>128</v>
      </c>
      <c r="E22" s="54" t="s">
        <v>129</v>
      </c>
      <c r="F22" s="52" t="s">
        <v>41</v>
      </c>
      <c r="G22" s="52" t="s">
        <v>41</v>
      </c>
      <c r="H22" s="52" t="s">
        <v>41</v>
      </c>
      <c r="I22" s="61"/>
    </row>
    <row r="23" spans="1:9" s="48" customFormat="1" ht="118.8">
      <c r="A23" s="58"/>
      <c r="B23" s="52" t="s">
        <v>130</v>
      </c>
      <c r="C23" s="52" t="s">
        <v>131</v>
      </c>
      <c r="D23" s="54" t="s">
        <v>132</v>
      </c>
      <c r="E23" s="54" t="s">
        <v>133</v>
      </c>
      <c r="F23" s="52" t="s">
        <v>41</v>
      </c>
      <c r="G23" s="52" t="s">
        <v>41</v>
      </c>
      <c r="H23" s="52" t="s">
        <v>43</v>
      </c>
      <c r="I23" s="61" t="s">
        <v>331</v>
      </c>
    </row>
    <row r="24" spans="1:9" s="48" customFormat="1" ht="79.2">
      <c r="A24" s="58">
        <v>6</v>
      </c>
      <c r="B24" s="52" t="s">
        <v>134</v>
      </c>
      <c r="C24" s="52" t="s">
        <v>135</v>
      </c>
      <c r="D24" s="60" t="s">
        <v>136</v>
      </c>
      <c r="E24" s="54" t="s">
        <v>137</v>
      </c>
      <c r="F24" s="52" t="s">
        <v>41</v>
      </c>
      <c r="G24" s="52" t="s">
        <v>41</v>
      </c>
      <c r="H24" s="52" t="s">
        <v>41</v>
      </c>
      <c r="I24" s="61"/>
    </row>
    <row r="25" spans="1:9" s="48" customFormat="1" ht="145.19999999999999">
      <c r="A25" s="58">
        <v>7</v>
      </c>
      <c r="B25" s="52" t="s">
        <v>138</v>
      </c>
      <c r="C25" s="52" t="s">
        <v>139</v>
      </c>
      <c r="D25" s="54" t="s">
        <v>140</v>
      </c>
      <c r="E25" s="54" t="s">
        <v>141</v>
      </c>
      <c r="F25" s="52" t="s">
        <v>41</v>
      </c>
      <c r="G25" s="52" t="s">
        <v>41</v>
      </c>
      <c r="H25" s="52" t="s">
        <v>41</v>
      </c>
      <c r="I25" s="61"/>
    </row>
    <row r="26" spans="1:9" s="48" customFormat="1" ht="132">
      <c r="A26" s="58">
        <v>8</v>
      </c>
      <c r="B26" s="52" t="s">
        <v>142</v>
      </c>
      <c r="C26" s="52" t="s">
        <v>143</v>
      </c>
      <c r="D26" s="54" t="s">
        <v>144</v>
      </c>
      <c r="E26" s="54" t="s">
        <v>145</v>
      </c>
      <c r="F26" s="52" t="s">
        <v>41</v>
      </c>
      <c r="G26" s="52" t="s">
        <v>41</v>
      </c>
      <c r="H26" s="52" t="s">
        <v>41</v>
      </c>
      <c r="I26" s="61"/>
    </row>
    <row r="27" spans="1:9" s="48" customFormat="1" ht="79.2">
      <c r="A27" s="58">
        <v>9</v>
      </c>
      <c r="B27" s="52" t="s">
        <v>147</v>
      </c>
      <c r="C27" s="52" t="s">
        <v>148</v>
      </c>
      <c r="D27" s="54" t="s">
        <v>149</v>
      </c>
      <c r="E27" s="54" t="s">
        <v>122</v>
      </c>
      <c r="F27" s="52" t="s">
        <v>41</v>
      </c>
      <c r="G27" s="52" t="s">
        <v>41</v>
      </c>
      <c r="H27" s="52" t="s">
        <v>41</v>
      </c>
      <c r="I27" s="61"/>
    </row>
    <row r="28" spans="1:9" s="48" customFormat="1" ht="105.6">
      <c r="A28" s="58">
        <v>10</v>
      </c>
      <c r="B28" s="52" t="s">
        <v>150</v>
      </c>
      <c r="C28" s="52" t="s">
        <v>151</v>
      </c>
      <c r="D28" s="54" t="s">
        <v>152</v>
      </c>
      <c r="E28" s="54" t="s">
        <v>153</v>
      </c>
      <c r="F28" s="52" t="s">
        <v>41</v>
      </c>
      <c r="G28" s="52" t="s">
        <v>41</v>
      </c>
      <c r="H28" s="52" t="s">
        <v>41</v>
      </c>
      <c r="I28" s="61"/>
    </row>
    <row r="29" spans="1:9" s="48" customFormat="1" ht="13.8">
      <c r="A29" s="77"/>
      <c r="B29" s="222" t="s">
        <v>154</v>
      </c>
      <c r="C29" s="223"/>
      <c r="D29" s="224"/>
      <c r="E29" s="69"/>
      <c r="F29" s="66"/>
      <c r="G29" s="66"/>
      <c r="H29" s="66"/>
      <c r="I29" s="69"/>
    </row>
    <row r="30" spans="1:9" s="48" customFormat="1" ht="171.6">
      <c r="A30" s="62">
        <f t="shared" ref="A30:A34" ca="1" si="0">IF(OFFSET(A30,-1,0) ="",OFFSET(A30,-2,0)+1,OFFSET(A30,-1,0)+1 )</f>
        <v>11</v>
      </c>
      <c r="B30" s="52" t="s">
        <v>155</v>
      </c>
      <c r="C30" s="52" t="s">
        <v>156</v>
      </c>
      <c r="D30" s="53" t="s">
        <v>157</v>
      </c>
      <c r="E30" s="54" t="s">
        <v>118</v>
      </c>
      <c r="F30" s="52" t="s">
        <v>41</v>
      </c>
      <c r="G30" s="52" t="s">
        <v>41</v>
      </c>
      <c r="H30" s="52" t="s">
        <v>41</v>
      </c>
      <c r="I30" s="62"/>
    </row>
    <row r="31" spans="1:9" s="48" customFormat="1" ht="94.5" customHeight="1">
      <c r="A31" s="62">
        <f t="shared" ca="1" si="0"/>
        <v>12</v>
      </c>
      <c r="B31" s="52" t="s">
        <v>158</v>
      </c>
      <c r="C31" s="52" t="s">
        <v>159</v>
      </c>
      <c r="D31" s="59" t="s">
        <v>160</v>
      </c>
      <c r="E31" s="54" t="s">
        <v>161</v>
      </c>
      <c r="F31" s="52" t="s">
        <v>43</v>
      </c>
      <c r="G31" s="52" t="s">
        <v>41</v>
      </c>
      <c r="H31" s="52" t="s">
        <v>41</v>
      </c>
      <c r="I31" s="62"/>
    </row>
    <row r="32" spans="1:9" s="48" customFormat="1" ht="79.2">
      <c r="A32" s="62">
        <f t="shared" ca="1" si="0"/>
        <v>13</v>
      </c>
      <c r="B32" s="52" t="s">
        <v>162</v>
      </c>
      <c r="C32" s="52" t="s">
        <v>163</v>
      </c>
      <c r="D32" s="53" t="s">
        <v>164</v>
      </c>
      <c r="E32" s="54" t="s">
        <v>122</v>
      </c>
      <c r="F32" s="52" t="s">
        <v>41</v>
      </c>
      <c r="G32" s="52" t="s">
        <v>41</v>
      </c>
      <c r="H32" s="52" t="s">
        <v>41</v>
      </c>
      <c r="I32" s="62"/>
    </row>
    <row r="33" spans="1:9" s="48" customFormat="1" ht="145.19999999999999">
      <c r="A33" s="62">
        <f t="shared" ca="1" si="0"/>
        <v>14</v>
      </c>
      <c r="B33" s="52" t="s">
        <v>165</v>
      </c>
      <c r="C33" s="52" t="s">
        <v>166</v>
      </c>
      <c r="D33" s="60" t="s">
        <v>167</v>
      </c>
      <c r="E33" s="54" t="s">
        <v>168</v>
      </c>
      <c r="F33" s="52" t="s">
        <v>41</v>
      </c>
      <c r="G33" s="52" t="s">
        <v>41</v>
      </c>
      <c r="H33" s="52" t="s">
        <v>41</v>
      </c>
      <c r="I33" s="62"/>
    </row>
    <row r="34" spans="1:9" s="48" customFormat="1" ht="171.6">
      <c r="A34" s="62">
        <f t="shared" ca="1" si="0"/>
        <v>15</v>
      </c>
      <c r="B34" s="52" t="s">
        <v>169</v>
      </c>
      <c r="C34" s="52" t="s">
        <v>170</v>
      </c>
      <c r="D34" s="54" t="s">
        <v>171</v>
      </c>
      <c r="E34" s="54" t="s">
        <v>172</v>
      </c>
      <c r="F34" s="52" t="s">
        <v>41</v>
      </c>
      <c r="G34" s="52" t="s">
        <v>41</v>
      </c>
      <c r="H34" s="52" t="s">
        <v>41</v>
      </c>
      <c r="I34" s="62"/>
    </row>
    <row r="35" spans="1:9" s="48" customFormat="1" ht="13.8">
      <c r="A35" s="77"/>
      <c r="B35" s="222" t="s">
        <v>173</v>
      </c>
      <c r="C35" s="223"/>
      <c r="D35" s="224"/>
      <c r="E35" s="69"/>
      <c r="F35" s="66"/>
      <c r="G35" s="66"/>
      <c r="H35" s="66"/>
      <c r="I35" s="69"/>
    </row>
    <row r="36" spans="1:9" s="48" customFormat="1" ht="92.4">
      <c r="A36" s="62">
        <f t="shared" ref="A36:A84" ca="1" si="1">IF(OFFSET(A36,-1,0) ="",OFFSET(A36,-2,0)+1,OFFSET(A36,-1,0)+1 )</f>
        <v>16</v>
      </c>
      <c r="B36" s="52" t="s">
        <v>174</v>
      </c>
      <c r="C36" s="52" t="s">
        <v>175</v>
      </c>
      <c r="D36" s="53" t="s">
        <v>176</v>
      </c>
      <c r="E36" s="54" t="s">
        <v>118</v>
      </c>
      <c r="F36" s="52" t="s">
        <v>41</v>
      </c>
      <c r="G36" s="52" t="s">
        <v>41</v>
      </c>
      <c r="H36" s="52" t="s">
        <v>41</v>
      </c>
      <c r="I36" s="62"/>
    </row>
    <row r="37" spans="1:9" s="48" customFormat="1" ht="13.8">
      <c r="A37" s="77"/>
      <c r="B37" s="222" t="s">
        <v>177</v>
      </c>
      <c r="C37" s="223"/>
      <c r="D37" s="224"/>
      <c r="E37" s="69"/>
      <c r="F37" s="66"/>
      <c r="G37" s="66"/>
      <c r="H37" s="66"/>
      <c r="I37" s="69"/>
    </row>
    <row r="38" spans="1:9" s="49" customFormat="1" ht="66">
      <c r="A38" s="63">
        <f t="shared" ca="1" si="1"/>
        <v>17</v>
      </c>
      <c r="B38" s="52" t="s">
        <v>178</v>
      </c>
      <c r="C38" s="52" t="s">
        <v>179</v>
      </c>
      <c r="D38" s="53" t="s">
        <v>180</v>
      </c>
      <c r="E38" s="54" t="s">
        <v>118</v>
      </c>
      <c r="F38" s="52" t="s">
        <v>41</v>
      </c>
      <c r="G38" s="52" t="s">
        <v>41</v>
      </c>
      <c r="H38" s="52" t="s">
        <v>41</v>
      </c>
      <c r="I38" s="63"/>
    </row>
    <row r="39" spans="1:9" s="48" customFormat="1" ht="105.6">
      <c r="A39" s="62">
        <f t="shared" ca="1" si="1"/>
        <v>18</v>
      </c>
      <c r="B39" s="52" t="s">
        <v>181</v>
      </c>
      <c r="C39" s="52" t="s">
        <v>182</v>
      </c>
      <c r="D39" s="54" t="s">
        <v>183</v>
      </c>
      <c r="E39" s="54" t="s">
        <v>184</v>
      </c>
      <c r="F39" s="52" t="s">
        <v>41</v>
      </c>
      <c r="G39" s="52" t="s">
        <v>41</v>
      </c>
      <c r="H39" s="52" t="s">
        <v>41</v>
      </c>
      <c r="I39" s="62"/>
    </row>
    <row r="40" spans="1:9" s="48" customFormat="1" ht="79.2">
      <c r="A40" s="62">
        <f t="shared" ca="1" si="1"/>
        <v>19</v>
      </c>
      <c r="B40" s="52" t="s">
        <v>185</v>
      </c>
      <c r="C40" s="52" t="s">
        <v>186</v>
      </c>
      <c r="D40" s="54" t="s">
        <v>187</v>
      </c>
      <c r="E40" s="54" t="s">
        <v>188</v>
      </c>
      <c r="F40" s="52" t="s">
        <v>41</v>
      </c>
      <c r="G40" s="52" t="s">
        <v>41</v>
      </c>
      <c r="H40" s="52" t="s">
        <v>41</v>
      </c>
      <c r="I40" s="62"/>
    </row>
    <row r="41" spans="1:9" s="48" customFormat="1" ht="79.2">
      <c r="A41" s="62">
        <f t="shared" ca="1" si="1"/>
        <v>20</v>
      </c>
      <c r="B41" s="52" t="s">
        <v>189</v>
      </c>
      <c r="C41" s="52" t="s">
        <v>190</v>
      </c>
      <c r="D41" s="54" t="s">
        <v>191</v>
      </c>
      <c r="E41" s="60" t="s">
        <v>192</v>
      </c>
      <c r="F41" s="52" t="s">
        <v>41</v>
      </c>
      <c r="G41" s="52" t="s">
        <v>41</v>
      </c>
      <c r="H41" s="52" t="s">
        <v>41</v>
      </c>
      <c r="I41" s="62"/>
    </row>
    <row r="42" spans="1:9" s="48" customFormat="1" ht="184.8">
      <c r="A42" s="62">
        <f t="shared" ca="1" si="1"/>
        <v>21</v>
      </c>
      <c r="B42" s="52" t="s">
        <v>193</v>
      </c>
      <c r="C42" s="52" t="s">
        <v>194</v>
      </c>
      <c r="D42" s="54" t="s">
        <v>195</v>
      </c>
      <c r="E42" s="54" t="s">
        <v>196</v>
      </c>
      <c r="F42" s="52" t="s">
        <v>43</v>
      </c>
      <c r="G42" s="52" t="s">
        <v>41</v>
      </c>
      <c r="H42" s="52" t="s">
        <v>41</v>
      </c>
      <c r="I42" s="62"/>
    </row>
    <row r="43" spans="1:9" s="48" customFormat="1" ht="198">
      <c r="A43" s="62">
        <f t="shared" ca="1" si="1"/>
        <v>22</v>
      </c>
      <c r="B43" s="52" t="s">
        <v>197</v>
      </c>
      <c r="C43" s="52" t="s">
        <v>198</v>
      </c>
      <c r="D43" s="54" t="s">
        <v>199</v>
      </c>
      <c r="E43" s="54" t="s">
        <v>200</v>
      </c>
      <c r="F43" s="52" t="s">
        <v>43</v>
      </c>
      <c r="G43" s="52" t="s">
        <v>41</v>
      </c>
      <c r="H43" s="52" t="s">
        <v>41</v>
      </c>
      <c r="I43" s="62"/>
    </row>
    <row r="44" spans="1:9" s="48" customFormat="1" ht="184.8">
      <c r="A44" s="62">
        <f t="shared" ca="1" si="1"/>
        <v>23</v>
      </c>
      <c r="B44" s="52" t="s">
        <v>201</v>
      </c>
      <c r="C44" s="52" t="s">
        <v>202</v>
      </c>
      <c r="D44" s="54" t="s">
        <v>203</v>
      </c>
      <c r="E44" s="54" t="s">
        <v>204</v>
      </c>
      <c r="F44" s="52" t="s">
        <v>41</v>
      </c>
      <c r="G44" s="52" t="s">
        <v>41</v>
      </c>
      <c r="H44" s="52" t="s">
        <v>41</v>
      </c>
      <c r="I44" s="62"/>
    </row>
    <row r="45" spans="1:9" s="48" customFormat="1" ht="118.8">
      <c r="A45" s="62">
        <f ca="1">IF(OFFSET(A45,-1,0) ="",OFFSET(A45,-2,0)+1,OFFSET(A45,-1,0)+1 )</f>
        <v>24</v>
      </c>
      <c r="B45" s="52" t="s">
        <v>205</v>
      </c>
      <c r="C45" s="52" t="s">
        <v>206</v>
      </c>
      <c r="D45" s="54" t="s">
        <v>207</v>
      </c>
      <c r="E45" s="54" t="s">
        <v>208</v>
      </c>
      <c r="F45" s="52" t="s">
        <v>43</v>
      </c>
      <c r="G45" s="52" t="s">
        <v>41</v>
      </c>
      <c r="H45" s="52" t="s">
        <v>41</v>
      </c>
      <c r="I45" s="62"/>
    </row>
    <row r="46" spans="1:9" s="48" customFormat="1" ht="79.2">
      <c r="A46" s="62">
        <f t="shared" ca="1" si="1"/>
        <v>25</v>
      </c>
      <c r="B46" s="52" t="s">
        <v>209</v>
      </c>
      <c r="C46" s="52" t="s">
        <v>210</v>
      </c>
      <c r="D46" s="60" t="s">
        <v>211</v>
      </c>
      <c r="E46" s="54" t="s">
        <v>212</v>
      </c>
      <c r="F46" s="52" t="s">
        <v>41</v>
      </c>
      <c r="G46" s="52" t="s">
        <v>41</v>
      </c>
      <c r="H46" s="52" t="s">
        <v>41</v>
      </c>
      <c r="I46" s="62"/>
    </row>
    <row r="47" spans="1:9" s="48" customFormat="1" ht="13.8">
      <c r="A47" s="77"/>
      <c r="B47" s="222" t="s">
        <v>213</v>
      </c>
      <c r="C47" s="223"/>
      <c r="D47" s="224"/>
      <c r="E47" s="69"/>
      <c r="F47" s="66"/>
      <c r="G47" s="66"/>
      <c r="H47" s="66"/>
      <c r="I47" s="69"/>
    </row>
    <row r="48" spans="1:9" s="48" customFormat="1" ht="92.4">
      <c r="A48" s="62">
        <f t="shared" ca="1" si="1"/>
        <v>26</v>
      </c>
      <c r="B48" s="52" t="s">
        <v>214</v>
      </c>
      <c r="C48" s="52" t="s">
        <v>215</v>
      </c>
      <c r="D48" s="53" t="s">
        <v>216</v>
      </c>
      <c r="E48" s="54" t="s">
        <v>118</v>
      </c>
      <c r="F48" s="52" t="s">
        <v>41</v>
      </c>
      <c r="G48" s="52" t="s">
        <v>41</v>
      </c>
      <c r="H48" s="52" t="s">
        <v>41</v>
      </c>
      <c r="I48" s="62"/>
    </row>
    <row r="49" spans="1:9" s="48" customFormat="1" ht="171.6">
      <c r="A49" s="62">
        <f t="shared" ca="1" si="1"/>
        <v>27</v>
      </c>
      <c r="B49" s="52" t="s">
        <v>217</v>
      </c>
      <c r="C49" s="52" t="s">
        <v>218</v>
      </c>
      <c r="D49" s="54" t="s">
        <v>219</v>
      </c>
      <c r="E49" s="54" t="s">
        <v>220</v>
      </c>
      <c r="F49" s="52" t="s">
        <v>41</v>
      </c>
      <c r="G49" s="52" t="s">
        <v>41</v>
      </c>
      <c r="H49" s="52" t="s">
        <v>41</v>
      </c>
      <c r="I49" s="62"/>
    </row>
    <row r="50" spans="1:9" s="48" customFormat="1" ht="171.6">
      <c r="A50" s="62">
        <f t="shared" ca="1" si="1"/>
        <v>28</v>
      </c>
      <c r="B50" s="52" t="s">
        <v>221</v>
      </c>
      <c r="C50" s="52" t="s">
        <v>222</v>
      </c>
      <c r="D50" s="54" t="s">
        <v>199</v>
      </c>
      <c r="E50" s="54" t="s">
        <v>223</v>
      </c>
      <c r="F50" s="52" t="s">
        <v>41</v>
      </c>
      <c r="G50" s="52" t="s">
        <v>41</v>
      </c>
      <c r="H50" s="52" t="s">
        <v>41</v>
      </c>
      <c r="I50" s="62"/>
    </row>
    <row r="51" spans="1:9" s="48" customFormat="1" ht="105.6">
      <c r="A51" s="62">
        <f t="shared" ca="1" si="1"/>
        <v>29</v>
      </c>
      <c r="B51" s="52" t="s">
        <v>224</v>
      </c>
      <c r="C51" s="52" t="s">
        <v>225</v>
      </c>
      <c r="D51" s="54" t="s">
        <v>226</v>
      </c>
      <c r="E51" s="54" t="s">
        <v>227</v>
      </c>
      <c r="F51" s="52" t="s">
        <v>41</v>
      </c>
      <c r="G51" s="52" t="s">
        <v>41</v>
      </c>
      <c r="H51" s="52" t="s">
        <v>41</v>
      </c>
      <c r="I51" s="62"/>
    </row>
    <row r="52" spans="1:9" s="48" customFormat="1" ht="13.8">
      <c r="A52" s="77"/>
      <c r="B52" s="222" t="s">
        <v>228</v>
      </c>
      <c r="C52" s="223"/>
      <c r="D52" s="224"/>
      <c r="E52" s="69"/>
      <c r="F52" s="66"/>
      <c r="G52" s="66"/>
      <c r="H52" s="66"/>
      <c r="I52" s="69"/>
    </row>
    <row r="53" spans="1:9" s="48" customFormat="1" ht="66">
      <c r="A53" s="62">
        <f t="shared" ca="1" si="1"/>
        <v>30</v>
      </c>
      <c r="B53" s="52" t="s">
        <v>229</v>
      </c>
      <c r="C53" s="52" t="s">
        <v>230</v>
      </c>
      <c r="D53" s="53" t="s">
        <v>231</v>
      </c>
      <c r="E53" s="54" t="s">
        <v>118</v>
      </c>
      <c r="F53" s="52" t="s">
        <v>41</v>
      </c>
      <c r="G53" s="52" t="s">
        <v>41</v>
      </c>
      <c r="H53" s="52" t="s">
        <v>41</v>
      </c>
      <c r="I53" s="62"/>
    </row>
    <row r="54" spans="1:9" s="48" customFormat="1" ht="105.6">
      <c r="A54" s="62">
        <f t="shared" ca="1" si="1"/>
        <v>31</v>
      </c>
      <c r="B54" s="52" t="s">
        <v>232</v>
      </c>
      <c r="C54" s="52" t="s">
        <v>233</v>
      </c>
      <c r="D54" s="54" t="s">
        <v>234</v>
      </c>
      <c r="E54" s="60" t="s">
        <v>235</v>
      </c>
      <c r="F54" s="52" t="s">
        <v>41</v>
      </c>
      <c r="G54" s="52" t="s">
        <v>41</v>
      </c>
      <c r="H54" s="52" t="s">
        <v>41</v>
      </c>
      <c r="I54" s="62"/>
    </row>
    <row r="55" spans="1:9" s="48" customFormat="1" ht="79.2">
      <c r="A55" s="62">
        <f t="shared" ca="1" si="1"/>
        <v>32</v>
      </c>
      <c r="B55" s="52" t="s">
        <v>236</v>
      </c>
      <c r="C55" s="52" t="s">
        <v>237</v>
      </c>
      <c r="D55" s="60" t="s">
        <v>238</v>
      </c>
      <c r="E55" s="54" t="s">
        <v>239</v>
      </c>
      <c r="F55" s="52" t="s">
        <v>41</v>
      </c>
      <c r="G55" s="52" t="s">
        <v>41</v>
      </c>
      <c r="H55" s="52" t="s">
        <v>41</v>
      </c>
      <c r="I55" s="62"/>
    </row>
    <row r="56" spans="1:9" s="48" customFormat="1" ht="13.8">
      <c r="A56" s="77"/>
      <c r="B56" s="222" t="s">
        <v>240</v>
      </c>
      <c r="C56" s="223"/>
      <c r="D56" s="224"/>
      <c r="E56" s="69"/>
      <c r="F56" s="66"/>
      <c r="G56" s="66"/>
      <c r="H56" s="66"/>
      <c r="I56" s="69"/>
    </row>
    <row r="57" spans="1:9" s="48" customFormat="1" ht="66">
      <c r="A57" s="62">
        <f t="shared" ca="1" si="1"/>
        <v>33</v>
      </c>
      <c r="B57" s="52" t="s">
        <v>241</v>
      </c>
      <c r="C57" s="52" t="s">
        <v>242</v>
      </c>
      <c r="D57" s="53" t="s">
        <v>243</v>
      </c>
      <c r="E57" s="54" t="s">
        <v>118</v>
      </c>
      <c r="F57" s="52" t="s">
        <v>41</v>
      </c>
      <c r="G57" s="52" t="s">
        <v>41</v>
      </c>
      <c r="H57" s="52" t="s">
        <v>41</v>
      </c>
      <c r="I57" s="62"/>
    </row>
    <row r="58" spans="1:9" s="48" customFormat="1" ht="118.8">
      <c r="A58" s="62">
        <f t="shared" ca="1" si="1"/>
        <v>34</v>
      </c>
      <c r="B58" s="52" t="s">
        <v>244</v>
      </c>
      <c r="C58" s="52" t="s">
        <v>245</v>
      </c>
      <c r="D58" s="54" t="s">
        <v>246</v>
      </c>
      <c r="E58" s="60" t="s">
        <v>247</v>
      </c>
      <c r="F58" s="52" t="s">
        <v>43</v>
      </c>
      <c r="G58" s="52" t="s">
        <v>43</v>
      </c>
      <c r="H58" s="52" t="s">
        <v>41</v>
      </c>
      <c r="I58" s="62"/>
    </row>
    <row r="59" spans="1:9" s="48" customFormat="1" ht="158.4">
      <c r="A59" s="62">
        <f t="shared" ca="1" si="1"/>
        <v>35</v>
      </c>
      <c r="B59" s="52" t="s">
        <v>248</v>
      </c>
      <c r="C59" s="52" t="s">
        <v>249</v>
      </c>
      <c r="D59" s="54" t="s">
        <v>250</v>
      </c>
      <c r="E59" s="60" t="s">
        <v>122</v>
      </c>
      <c r="F59" s="52" t="s">
        <v>43</v>
      </c>
      <c r="G59" s="52" t="s">
        <v>43</v>
      </c>
      <c r="H59" s="52" t="s">
        <v>41</v>
      </c>
      <c r="I59" s="62"/>
    </row>
    <row r="60" spans="1:9" s="48" customFormat="1" ht="118.8">
      <c r="A60" s="62">
        <f t="shared" ca="1" si="1"/>
        <v>36</v>
      </c>
      <c r="B60" s="52" t="s">
        <v>251</v>
      </c>
      <c r="C60" s="52" t="s">
        <v>252</v>
      </c>
      <c r="D60" s="54" t="s">
        <v>253</v>
      </c>
      <c r="E60" s="60" t="s">
        <v>254</v>
      </c>
      <c r="F60" s="52" t="s">
        <v>41</v>
      </c>
      <c r="G60" s="52" t="s">
        <v>41</v>
      </c>
      <c r="H60" s="52" t="s">
        <v>41</v>
      </c>
      <c r="I60" s="62"/>
    </row>
    <row r="61" spans="1:9" s="48" customFormat="1" ht="105.6">
      <c r="A61" s="62">
        <f t="shared" ca="1" si="1"/>
        <v>37</v>
      </c>
      <c r="B61" s="52" t="s">
        <v>255</v>
      </c>
      <c r="C61" s="52" t="s">
        <v>256</v>
      </c>
      <c r="D61" s="54" t="s">
        <v>257</v>
      </c>
      <c r="E61" s="54" t="s">
        <v>258</v>
      </c>
      <c r="F61" s="52" t="s">
        <v>41</v>
      </c>
      <c r="G61" s="52" t="s">
        <v>41</v>
      </c>
      <c r="H61" s="52" t="s">
        <v>41</v>
      </c>
      <c r="I61" s="62"/>
    </row>
    <row r="62" spans="1:9" s="48" customFormat="1" ht="105.6">
      <c r="A62" s="62">
        <f t="shared" ca="1" si="1"/>
        <v>38</v>
      </c>
      <c r="B62" s="52" t="s">
        <v>259</v>
      </c>
      <c r="C62" s="52" t="s">
        <v>260</v>
      </c>
      <c r="D62" s="54" t="s">
        <v>261</v>
      </c>
      <c r="E62" s="54" t="s">
        <v>262</v>
      </c>
      <c r="F62" s="52" t="s">
        <v>41</v>
      </c>
      <c r="G62" s="52" t="s">
        <v>41</v>
      </c>
      <c r="H62" s="52" t="s">
        <v>41</v>
      </c>
      <c r="I62" s="62"/>
    </row>
    <row r="63" spans="1:9" s="48" customFormat="1" ht="105.6">
      <c r="A63" s="62">
        <f t="shared" ca="1" si="1"/>
        <v>39</v>
      </c>
      <c r="B63" s="52" t="s">
        <v>263</v>
      </c>
      <c r="C63" s="52" t="s">
        <v>264</v>
      </c>
      <c r="D63" s="60" t="s">
        <v>265</v>
      </c>
      <c r="E63" s="54" t="s">
        <v>266</v>
      </c>
      <c r="F63" s="52" t="s">
        <v>41</v>
      </c>
      <c r="G63" s="52" t="s">
        <v>41</v>
      </c>
      <c r="H63" s="52" t="s">
        <v>41</v>
      </c>
      <c r="I63" s="62"/>
    </row>
    <row r="64" spans="1:9" s="48" customFormat="1" ht="79.2">
      <c r="A64" s="62">
        <f t="shared" ca="1" si="1"/>
        <v>40</v>
      </c>
      <c r="B64" s="52" t="s">
        <v>267</v>
      </c>
      <c r="C64" s="52" t="s">
        <v>268</v>
      </c>
      <c r="D64" s="60" t="s">
        <v>269</v>
      </c>
      <c r="E64" s="54" t="s">
        <v>270</v>
      </c>
      <c r="F64" s="52" t="s">
        <v>43</v>
      </c>
      <c r="G64" s="52" t="s">
        <v>43</v>
      </c>
      <c r="H64" s="52" t="s">
        <v>41</v>
      </c>
      <c r="I64" s="62"/>
    </row>
    <row r="65" spans="1:9" s="48" customFormat="1" ht="105.6">
      <c r="A65" s="62">
        <f t="shared" ca="1" si="1"/>
        <v>41</v>
      </c>
      <c r="B65" s="52" t="s">
        <v>271</v>
      </c>
      <c r="C65" s="52" t="s">
        <v>272</v>
      </c>
      <c r="D65" s="60" t="s">
        <v>273</v>
      </c>
      <c r="E65" s="54" t="s">
        <v>274</v>
      </c>
      <c r="F65" s="52" t="s">
        <v>41</v>
      </c>
      <c r="G65" s="52" t="s">
        <v>41</v>
      </c>
      <c r="H65" s="52" t="s">
        <v>41</v>
      </c>
      <c r="I65" s="62"/>
    </row>
    <row r="66" spans="1:9" s="48" customFormat="1" ht="118.8">
      <c r="A66" s="62">
        <f t="shared" ca="1" si="1"/>
        <v>42</v>
      </c>
      <c r="B66" s="52" t="s">
        <v>275</v>
      </c>
      <c r="C66" s="52" t="s">
        <v>276</v>
      </c>
      <c r="D66" s="54" t="s">
        <v>277</v>
      </c>
      <c r="E66" s="60" t="s">
        <v>278</v>
      </c>
      <c r="F66" s="52" t="s">
        <v>41</v>
      </c>
      <c r="G66" s="52" t="s">
        <v>41</v>
      </c>
      <c r="H66" s="52" t="s">
        <v>41</v>
      </c>
      <c r="I66" s="62"/>
    </row>
    <row r="67" spans="1:9" s="48" customFormat="1" ht="118.8">
      <c r="A67" s="62">
        <f t="shared" ca="1" si="1"/>
        <v>43</v>
      </c>
      <c r="B67" s="52" t="s">
        <v>279</v>
      </c>
      <c r="C67" s="52" t="s">
        <v>280</v>
      </c>
      <c r="D67" s="54" t="s">
        <v>281</v>
      </c>
      <c r="E67" s="60" t="s">
        <v>278</v>
      </c>
      <c r="F67" s="52" t="s">
        <v>43</v>
      </c>
      <c r="G67" s="52" t="s">
        <v>41</v>
      </c>
      <c r="H67" s="52" t="s">
        <v>41</v>
      </c>
      <c r="I67" s="62"/>
    </row>
    <row r="68" spans="1:9" s="48" customFormat="1" ht="13.8">
      <c r="A68" s="77"/>
      <c r="B68" s="222" t="s">
        <v>282</v>
      </c>
      <c r="C68" s="223"/>
      <c r="D68" s="224"/>
      <c r="E68" s="69"/>
      <c r="F68" s="66"/>
      <c r="G68" s="66"/>
      <c r="H68" s="66"/>
      <c r="I68" s="69"/>
    </row>
    <row r="69" spans="1:9" s="48" customFormat="1" ht="79.2">
      <c r="A69" s="62">
        <f t="shared" ca="1" si="1"/>
        <v>44</v>
      </c>
      <c r="B69" s="52" t="s">
        <v>283</v>
      </c>
      <c r="C69" s="52" t="s">
        <v>284</v>
      </c>
      <c r="D69" s="53" t="s">
        <v>285</v>
      </c>
      <c r="E69" s="54" t="s">
        <v>118</v>
      </c>
      <c r="F69" s="52" t="s">
        <v>41</v>
      </c>
      <c r="G69" s="52" t="s">
        <v>41</v>
      </c>
      <c r="H69" s="52" t="s">
        <v>41</v>
      </c>
      <c r="I69" s="62"/>
    </row>
    <row r="70" spans="1:9" s="48" customFormat="1" ht="92.4">
      <c r="A70" s="62">
        <f t="shared" ca="1" si="1"/>
        <v>45</v>
      </c>
      <c r="B70" s="52" t="s">
        <v>286</v>
      </c>
      <c r="C70" s="52" t="s">
        <v>287</v>
      </c>
      <c r="D70" s="60" t="s">
        <v>288</v>
      </c>
      <c r="E70" s="60" t="s">
        <v>122</v>
      </c>
      <c r="F70" s="52" t="s">
        <v>41</v>
      </c>
      <c r="G70" s="52" t="s">
        <v>41</v>
      </c>
      <c r="H70" s="52" t="s">
        <v>41</v>
      </c>
      <c r="I70" s="62"/>
    </row>
    <row r="71" spans="1:9" s="48" customFormat="1" ht="92.4">
      <c r="A71" s="62">
        <f t="shared" ca="1" si="1"/>
        <v>46</v>
      </c>
      <c r="B71" s="52" t="s">
        <v>289</v>
      </c>
      <c r="C71" s="52" t="s">
        <v>290</v>
      </c>
      <c r="D71" s="60" t="s">
        <v>291</v>
      </c>
      <c r="E71" s="60" t="s">
        <v>122</v>
      </c>
      <c r="F71" s="52" t="s">
        <v>41</v>
      </c>
      <c r="G71" s="52" t="s">
        <v>41</v>
      </c>
      <c r="H71" s="52" t="s">
        <v>41</v>
      </c>
      <c r="I71" s="62"/>
    </row>
    <row r="72" spans="1:9" s="48" customFormat="1" ht="13.8">
      <c r="A72" s="77"/>
      <c r="B72" s="222" t="s">
        <v>292</v>
      </c>
      <c r="C72" s="223"/>
      <c r="D72" s="224"/>
      <c r="E72" s="69"/>
      <c r="F72" s="66"/>
      <c r="G72" s="66"/>
      <c r="H72" s="66"/>
      <c r="I72" s="69"/>
    </row>
    <row r="73" spans="1:9" s="48" customFormat="1" ht="118.8">
      <c r="A73" s="62">
        <f t="shared" ca="1" si="1"/>
        <v>47</v>
      </c>
      <c r="B73" s="52" t="s">
        <v>293</v>
      </c>
      <c r="C73" s="52" t="s">
        <v>294</v>
      </c>
      <c r="D73" s="54" t="s">
        <v>295</v>
      </c>
      <c r="E73" s="54" t="s">
        <v>296</v>
      </c>
      <c r="F73" s="52" t="s">
        <v>41</v>
      </c>
      <c r="G73" s="52" t="s">
        <v>41</v>
      </c>
      <c r="H73" s="52" t="s">
        <v>41</v>
      </c>
      <c r="I73" s="62"/>
    </row>
    <row r="74" spans="1:9" s="48" customFormat="1" ht="158.4">
      <c r="A74" s="62">
        <f t="shared" ca="1" si="1"/>
        <v>48</v>
      </c>
      <c r="B74" s="52" t="s">
        <v>297</v>
      </c>
      <c r="C74" s="52" t="s">
        <v>294</v>
      </c>
      <c r="D74" s="54" t="s">
        <v>298</v>
      </c>
      <c r="E74" s="54" t="s">
        <v>299</v>
      </c>
      <c r="F74" s="52" t="s">
        <v>41</v>
      </c>
      <c r="G74" s="52" t="s">
        <v>41</v>
      </c>
      <c r="H74" s="52" t="s">
        <v>41</v>
      </c>
      <c r="I74" s="62"/>
    </row>
    <row r="75" spans="1:9" s="48" customFormat="1" ht="118.8">
      <c r="A75" s="62">
        <f t="shared" ca="1" si="1"/>
        <v>49</v>
      </c>
      <c r="B75" s="52" t="s">
        <v>300</v>
      </c>
      <c r="C75" s="52" t="s">
        <v>294</v>
      </c>
      <c r="D75" s="54" t="s">
        <v>301</v>
      </c>
      <c r="E75" s="54" t="s">
        <v>302</v>
      </c>
      <c r="F75" s="52" t="s">
        <v>41</v>
      </c>
      <c r="G75" s="52" t="s">
        <v>41</v>
      </c>
      <c r="H75" s="52" t="s">
        <v>41</v>
      </c>
      <c r="I75" s="62"/>
    </row>
    <row r="76" spans="1:9" s="48" customFormat="1" ht="14.25" customHeight="1">
      <c r="A76" s="77"/>
      <c r="B76" s="222" t="s">
        <v>303</v>
      </c>
      <c r="C76" s="223"/>
      <c r="D76" s="224"/>
      <c r="E76" s="69"/>
      <c r="F76" s="66"/>
      <c r="G76" s="66"/>
      <c r="H76" s="66"/>
      <c r="I76" s="69"/>
    </row>
    <row r="77" spans="1:9" s="48" customFormat="1" ht="198">
      <c r="A77" s="62">
        <f t="shared" ca="1" si="1"/>
        <v>50</v>
      </c>
      <c r="B77" s="52" t="s">
        <v>304</v>
      </c>
      <c r="C77" s="52" t="s">
        <v>305</v>
      </c>
      <c r="D77" s="54" t="s">
        <v>306</v>
      </c>
      <c r="E77" s="60" t="s">
        <v>307</v>
      </c>
      <c r="F77" s="52" t="s">
        <v>41</v>
      </c>
      <c r="G77" s="52" t="s">
        <v>41</v>
      </c>
      <c r="H77" s="52" t="s">
        <v>41</v>
      </c>
      <c r="I77" s="62"/>
    </row>
    <row r="78" spans="1:9" s="48" customFormat="1" ht="79.2">
      <c r="A78" s="62">
        <f t="shared" ca="1" si="1"/>
        <v>51</v>
      </c>
      <c r="B78" s="52" t="s">
        <v>308</v>
      </c>
      <c r="C78" s="52" t="s">
        <v>305</v>
      </c>
      <c r="D78" s="60" t="s">
        <v>309</v>
      </c>
      <c r="E78" s="60" t="s">
        <v>310</v>
      </c>
      <c r="F78" s="52" t="s">
        <v>41</v>
      </c>
      <c r="G78" s="52" t="s">
        <v>41</v>
      </c>
      <c r="H78" s="52" t="s">
        <v>41</v>
      </c>
      <c r="I78" s="62"/>
    </row>
    <row r="79" spans="1:9" s="48" customFormat="1" ht="14.25" customHeight="1">
      <c r="A79" s="77"/>
      <c r="B79" s="222" t="s">
        <v>311</v>
      </c>
      <c r="C79" s="223"/>
      <c r="D79" s="224"/>
      <c r="E79" s="69"/>
      <c r="F79" s="66"/>
      <c r="G79" s="66"/>
      <c r="H79" s="66"/>
      <c r="I79" s="69"/>
    </row>
    <row r="80" spans="1:9" s="48" customFormat="1" ht="92.4">
      <c r="A80" s="62">
        <f t="shared" ca="1" si="1"/>
        <v>52</v>
      </c>
      <c r="B80" s="52" t="s">
        <v>312</v>
      </c>
      <c r="C80" s="52" t="s">
        <v>313</v>
      </c>
      <c r="D80" s="53" t="s">
        <v>314</v>
      </c>
      <c r="E80" s="54" t="s">
        <v>118</v>
      </c>
      <c r="F80" s="52" t="s">
        <v>41</v>
      </c>
      <c r="G80" s="52" t="s">
        <v>41</v>
      </c>
      <c r="H80" s="52" t="s">
        <v>41</v>
      </c>
      <c r="I80" s="62"/>
    </row>
    <row r="81" spans="1:9" s="48" customFormat="1" ht="118.8">
      <c r="A81" s="62">
        <f t="shared" ca="1" si="1"/>
        <v>53</v>
      </c>
      <c r="B81" s="52" t="s">
        <v>315</v>
      </c>
      <c r="C81" s="52" t="s">
        <v>316</v>
      </c>
      <c r="D81" s="60" t="s">
        <v>317</v>
      </c>
      <c r="E81" s="54" t="s">
        <v>318</v>
      </c>
      <c r="F81" s="52" t="s">
        <v>41</v>
      </c>
      <c r="G81" s="52" t="s">
        <v>41</v>
      </c>
      <c r="H81" s="52" t="s">
        <v>41</v>
      </c>
      <c r="I81" s="62"/>
    </row>
    <row r="82" spans="1:9" s="48" customFormat="1" ht="79.2">
      <c r="A82" s="62">
        <f t="shared" ca="1" si="1"/>
        <v>54</v>
      </c>
      <c r="B82" s="52" t="s">
        <v>319</v>
      </c>
      <c r="C82" s="52" t="s">
        <v>320</v>
      </c>
      <c r="D82" s="60" t="s">
        <v>321</v>
      </c>
      <c r="E82" s="54" t="s">
        <v>322</v>
      </c>
      <c r="F82" s="52" t="s">
        <v>43</v>
      </c>
      <c r="G82" s="52" t="s">
        <v>41</v>
      </c>
      <c r="H82" s="52" t="s">
        <v>41</v>
      </c>
      <c r="I82" s="62"/>
    </row>
    <row r="83" spans="1:9" s="48" customFormat="1" ht="105.6">
      <c r="A83" s="62">
        <f t="shared" ca="1" si="1"/>
        <v>55</v>
      </c>
      <c r="B83" s="52" t="s">
        <v>323</v>
      </c>
      <c r="C83" s="52" t="s">
        <v>324</v>
      </c>
      <c r="D83" s="60" t="s">
        <v>325</v>
      </c>
      <c r="E83" s="54" t="s">
        <v>326</v>
      </c>
      <c r="F83" s="52" t="s">
        <v>41</v>
      </c>
      <c r="G83" s="52" t="s">
        <v>41</v>
      </c>
      <c r="H83" s="52" t="s">
        <v>41</v>
      </c>
      <c r="I83" s="62"/>
    </row>
    <row r="84" spans="1:9" s="48" customFormat="1" ht="105.6">
      <c r="A84" s="62">
        <f t="shared" ca="1" si="1"/>
        <v>56</v>
      </c>
      <c r="B84" s="52" t="s">
        <v>327</v>
      </c>
      <c r="C84" s="52" t="s">
        <v>328</v>
      </c>
      <c r="D84" s="60" t="s">
        <v>329</v>
      </c>
      <c r="E84" s="54" t="s">
        <v>326</v>
      </c>
      <c r="F84" s="52" t="s">
        <v>43</v>
      </c>
      <c r="G84" s="52" t="s">
        <v>41</v>
      </c>
      <c r="H84" s="52" t="s">
        <v>41</v>
      </c>
      <c r="I84" s="62"/>
    </row>
  </sheetData>
  <mergeCells count="21">
    <mergeCell ref="B29:D29"/>
    <mergeCell ref="B72:D72"/>
    <mergeCell ref="B76:D76"/>
    <mergeCell ref="B79:D79"/>
    <mergeCell ref="B35:D35"/>
    <mergeCell ref="B37:D37"/>
    <mergeCell ref="B47:D47"/>
    <mergeCell ref="B52:D52"/>
    <mergeCell ref="B56:D56"/>
    <mergeCell ref="B68:D68"/>
    <mergeCell ref="F16:H16"/>
    <mergeCell ref="B18:D18"/>
    <mergeCell ref="B5:D5"/>
    <mergeCell ref="B6:D6"/>
    <mergeCell ref="B7:D7"/>
    <mergeCell ref="B8:D8"/>
    <mergeCell ref="A1:D1"/>
    <mergeCell ref="A2:D2"/>
    <mergeCell ref="E2:E3"/>
    <mergeCell ref="C3:D3"/>
    <mergeCell ref="B4:D4"/>
  </mergeCells>
  <dataValidations count="4">
    <dataValidation type="list" allowBlank="1" sqref="F19:H84" xr:uid="{00000000-0002-0000-0700-000000000000}">
      <formula1>$A$11:$A$15</formula1>
    </dataValidation>
    <dataValidation showDropDown="1" showErrorMessage="1" sqref="F16:H17" xr:uid="{00000000-0002-0000-0700-000001000000}"/>
    <dataValidation allowBlank="1" showInputMessage="1" showErrorMessage="1" sqref="F18:H18" xr:uid="{00000000-0002-0000-0700-000002000000}"/>
    <dataValidation type="list" allowBlank="1" showErrorMessage="1" sqref="F85:H142" xr:uid="{00000000-0002-0000-0700-000003000000}">
      <formula1>#REF!</formula1>
      <formula2>0</formula2>
    </dataValidation>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L61"/>
  <sheetViews>
    <sheetView showGridLines="0" topLeftCell="A13" zoomScaleNormal="100" workbookViewId="0">
      <selection activeCell="C27" sqref="C27"/>
    </sheetView>
  </sheetViews>
  <sheetFormatPr defaultColWidth="9.109375" defaultRowHeight="13.8"/>
  <cols>
    <col min="1" max="1" width="4" style="79" customWidth="1"/>
    <col min="2" max="2" width="16.109375" style="80" customWidth="1"/>
    <col min="3" max="3" width="19" style="80" customWidth="1"/>
    <col min="4" max="4" width="20.44140625" style="80" customWidth="1"/>
    <col min="5" max="5" width="16.33203125" style="80" customWidth="1"/>
    <col min="6" max="6" width="19" style="80" customWidth="1"/>
    <col min="7" max="7" width="15" style="82" customWidth="1"/>
    <col min="8" max="8" width="23.5546875" style="82" customWidth="1"/>
    <col min="9" max="9" width="25.44140625" style="82" customWidth="1"/>
    <col min="10" max="10" width="21" style="82" customWidth="1"/>
    <col min="11" max="11" width="11.44140625" style="82" customWidth="1"/>
    <col min="12" max="12" width="17.33203125" style="82" customWidth="1"/>
    <col min="13" max="13" width="17.33203125" style="80" customWidth="1"/>
    <col min="14" max="14" width="14.109375" style="80" customWidth="1"/>
    <col min="15" max="15" width="18.44140625" style="80" customWidth="1"/>
    <col min="16" max="16384" width="9.109375" style="80"/>
  </cols>
  <sheetData>
    <row r="1" spans="1:12">
      <c r="G1" s="81" t="s">
        <v>332</v>
      </c>
    </row>
    <row r="2" spans="1:12" s="84" customFormat="1" ht="24.6">
      <c r="A2" s="83"/>
      <c r="C2" s="257" t="s">
        <v>333</v>
      </c>
      <c r="D2" s="257"/>
      <c r="E2" s="257"/>
      <c r="F2" s="257"/>
      <c r="G2" s="257"/>
      <c r="H2" s="85" t="s">
        <v>334</v>
      </c>
      <c r="I2" s="86"/>
      <c r="J2" s="86"/>
      <c r="K2" s="86"/>
      <c r="L2" s="86"/>
    </row>
    <row r="3" spans="1:12" s="84" customFormat="1" ht="22.8">
      <c r="A3" s="83"/>
      <c r="C3" s="258" t="s">
        <v>335</v>
      </c>
      <c r="D3" s="258"/>
      <c r="E3" s="157"/>
      <c r="F3" s="259" t="s">
        <v>336</v>
      </c>
      <c r="G3" s="259"/>
      <c r="H3" s="86"/>
      <c r="I3" s="86"/>
      <c r="J3" s="87"/>
      <c r="K3" s="86"/>
      <c r="L3" s="86"/>
    </row>
    <row r="4" spans="1:12">
      <c r="A4" s="83"/>
      <c r="D4" s="88"/>
      <c r="E4" s="88"/>
      <c r="H4" s="89"/>
    </row>
    <row r="5" spans="1:12" s="90" customFormat="1" ht="14.4">
      <c r="A5" s="83"/>
      <c r="D5" s="91"/>
      <c r="E5" s="91"/>
      <c r="G5" s="92"/>
      <c r="H5" s="93"/>
      <c r="I5" s="92"/>
      <c r="J5" s="92"/>
      <c r="K5" s="92"/>
      <c r="L5" s="92"/>
    </row>
    <row r="6" spans="1:12" ht="21.75" customHeight="1">
      <c r="B6" s="260" t="s">
        <v>337</v>
      </c>
      <c r="C6" s="260"/>
      <c r="D6" s="94"/>
      <c r="E6" s="94"/>
      <c r="F6" s="94"/>
      <c r="G6" s="95"/>
      <c r="H6" s="95"/>
    </row>
    <row r="7" spans="1:12">
      <c r="B7" s="96" t="s">
        <v>338</v>
      </c>
      <c r="C7" s="97"/>
      <c r="D7" s="97"/>
      <c r="E7" s="97"/>
      <c r="F7" s="97"/>
      <c r="G7" s="98"/>
    </row>
    <row r="8" spans="1:12">
      <c r="A8" s="99" t="s">
        <v>58</v>
      </c>
      <c r="B8" s="160" t="s">
        <v>339</v>
      </c>
      <c r="C8" s="160" t="s">
        <v>340</v>
      </c>
      <c r="D8" s="160" t="s">
        <v>341</v>
      </c>
      <c r="E8" s="160" t="s">
        <v>342</v>
      </c>
      <c r="F8" s="160" t="s">
        <v>343</v>
      </c>
      <c r="G8" s="160" t="s">
        <v>344</v>
      </c>
      <c r="H8" s="160" t="s">
        <v>345</v>
      </c>
      <c r="I8" s="159" t="s">
        <v>346</v>
      </c>
      <c r="L8" s="80"/>
    </row>
    <row r="9" spans="1:12" s="125" customFormat="1" ht="14.4">
      <c r="A9" s="121"/>
      <c r="B9" s="122" t="s">
        <v>347</v>
      </c>
      <c r="C9" s="122" t="s">
        <v>348</v>
      </c>
      <c r="D9" s="122" t="s">
        <v>349</v>
      </c>
      <c r="E9" s="122" t="s">
        <v>350</v>
      </c>
      <c r="F9" s="122" t="s">
        <v>351</v>
      </c>
      <c r="G9" s="122" t="s">
        <v>352</v>
      </c>
      <c r="H9" s="122" t="s">
        <v>353</v>
      </c>
      <c r="I9" s="123"/>
      <c r="J9" s="124"/>
      <c r="K9" s="124"/>
    </row>
    <row r="10" spans="1:12">
      <c r="A10" s="100">
        <v>1</v>
      </c>
      <c r="B10" s="101" t="s">
        <v>66</v>
      </c>
      <c r="C10" s="101" t="s">
        <v>354</v>
      </c>
      <c r="D10" s="101" t="s">
        <v>355</v>
      </c>
      <c r="E10" s="101" t="s">
        <v>356</v>
      </c>
      <c r="F10" s="101" t="s">
        <v>357</v>
      </c>
      <c r="G10" s="101" t="s">
        <v>358</v>
      </c>
      <c r="H10" s="101" t="s">
        <v>358</v>
      </c>
      <c r="I10" s="102"/>
      <c r="L10" s="80"/>
    </row>
    <row r="11" spans="1:12" ht="20.25" customHeight="1">
      <c r="A11" s="100">
        <v>2</v>
      </c>
      <c r="B11" s="101" t="s">
        <v>67</v>
      </c>
      <c r="C11" s="101" t="s">
        <v>359</v>
      </c>
      <c r="D11" s="101" t="s">
        <v>360</v>
      </c>
      <c r="E11" s="101" t="s">
        <v>361</v>
      </c>
      <c r="F11" s="101" t="s">
        <v>357</v>
      </c>
      <c r="G11" s="101" t="s">
        <v>358</v>
      </c>
      <c r="H11" s="101" t="s">
        <v>362</v>
      </c>
      <c r="I11" s="102" t="s">
        <v>363</v>
      </c>
      <c r="L11" s="80"/>
    </row>
    <row r="12" spans="1:12" ht="20.25" customHeight="1">
      <c r="A12" s="100">
        <v>3</v>
      </c>
      <c r="B12" s="101" t="s">
        <v>364</v>
      </c>
      <c r="C12" s="101" t="s">
        <v>365</v>
      </c>
      <c r="D12" s="101" t="s">
        <v>360</v>
      </c>
      <c r="E12" s="101" t="s">
        <v>356</v>
      </c>
      <c r="F12" s="101" t="s">
        <v>366</v>
      </c>
      <c r="G12" s="101" t="s">
        <v>358</v>
      </c>
      <c r="H12" s="101" t="s">
        <v>358</v>
      </c>
      <c r="I12" s="102"/>
      <c r="L12" s="80"/>
    </row>
    <row r="13" spans="1:12" ht="15" customHeight="1">
      <c r="B13" s="103"/>
      <c r="C13" s="97"/>
      <c r="D13" s="97"/>
      <c r="E13" s="97"/>
      <c r="F13" s="97"/>
      <c r="G13" s="98"/>
    </row>
    <row r="14" spans="1:12" ht="21.75" customHeight="1">
      <c r="B14" s="260" t="s">
        <v>367</v>
      </c>
      <c r="C14" s="260"/>
      <c r="D14" s="260"/>
      <c r="E14" s="94"/>
      <c r="F14" s="94"/>
      <c r="G14" s="95"/>
      <c r="H14" s="95"/>
    </row>
    <row r="15" spans="1:12">
      <c r="B15" s="96" t="s">
        <v>368</v>
      </c>
      <c r="C15" s="97"/>
      <c r="D15" s="97"/>
      <c r="E15" s="97"/>
      <c r="F15" s="97"/>
      <c r="G15" s="98"/>
    </row>
    <row r="16" spans="1:12" ht="31.5" customHeight="1">
      <c r="A16" s="99" t="s">
        <v>58</v>
      </c>
      <c r="B16" s="160" t="s">
        <v>369</v>
      </c>
      <c r="C16" s="160" t="s">
        <v>41</v>
      </c>
      <c r="D16" s="160" t="s">
        <v>43</v>
      </c>
      <c r="E16" s="160" t="s">
        <v>362</v>
      </c>
      <c r="F16" s="160" t="s">
        <v>45</v>
      </c>
      <c r="G16" s="160" t="s">
        <v>370</v>
      </c>
      <c r="L16" s="80"/>
    </row>
    <row r="17" spans="1:12" s="125" customFormat="1" ht="52.8">
      <c r="A17" s="121"/>
      <c r="B17" s="122" t="s">
        <v>347</v>
      </c>
      <c r="C17" s="126" t="s">
        <v>371</v>
      </c>
      <c r="D17" s="126" t="s">
        <v>372</v>
      </c>
      <c r="E17" s="126" t="s">
        <v>373</v>
      </c>
      <c r="F17" s="126" t="s">
        <v>374</v>
      </c>
      <c r="G17" s="126" t="s">
        <v>375</v>
      </c>
      <c r="H17" s="124"/>
      <c r="I17" s="124"/>
      <c r="J17" s="124"/>
      <c r="K17" s="124"/>
    </row>
    <row r="18" spans="1:12">
      <c r="A18" s="100">
        <v>1</v>
      </c>
      <c r="B18" s="101" t="s">
        <v>66</v>
      </c>
      <c r="C18" s="104">
        <f>'Assignment 1.1'!D11</f>
        <v>0</v>
      </c>
      <c r="D18" s="104">
        <f>'Assignment 1.1'!D12</f>
        <v>0</v>
      </c>
      <c r="E18" s="104">
        <f>'Assignment 1.1'!D14</f>
        <v>0</v>
      </c>
      <c r="F18" s="104">
        <f>'Assignment 1.1'!D13</f>
        <v>0</v>
      </c>
      <c r="G18" s="104">
        <f>'Assignment 1.1'!D15</f>
        <v>0</v>
      </c>
      <c r="L18" s="80"/>
    </row>
    <row r="19" spans="1:12" ht="20.25" customHeight="1">
      <c r="A19" s="100">
        <v>2</v>
      </c>
      <c r="B19" s="101" t="s">
        <v>364</v>
      </c>
      <c r="C19" s="104">
        <f>'User Story 3'!D11</f>
        <v>55</v>
      </c>
      <c r="D19" s="104">
        <f>'User Story 3'!D12</f>
        <v>1</v>
      </c>
      <c r="E19" s="104">
        <f>'User Story 3'!D14</f>
        <v>0</v>
      </c>
      <c r="F19" s="104">
        <f>'User Story 3'!D13</f>
        <v>0</v>
      </c>
      <c r="G19" s="104">
        <f>'User Story 3'!D15</f>
        <v>0</v>
      </c>
      <c r="L19" s="80"/>
    </row>
    <row r="20" spans="1:12" ht="20.25" customHeight="1">
      <c r="A20" s="100">
        <v>3</v>
      </c>
      <c r="B20" s="101" t="s">
        <v>102</v>
      </c>
      <c r="C20" s="104">
        <f>SUM(C18:C19)</f>
        <v>55</v>
      </c>
      <c r="D20" s="104">
        <f t="shared" ref="D20:G20" si="0">SUM(D18:D19)</f>
        <v>1</v>
      </c>
      <c r="E20" s="104">
        <f t="shared" si="0"/>
        <v>0</v>
      </c>
      <c r="F20" s="104">
        <f t="shared" si="0"/>
        <v>0</v>
      </c>
      <c r="G20" s="104">
        <f t="shared" si="0"/>
        <v>0</v>
      </c>
      <c r="L20" s="80"/>
    </row>
    <row r="21" spans="1:12" ht="20.25" customHeight="1">
      <c r="A21" s="106"/>
      <c r="B21" s="107"/>
      <c r="C21" s="120" t="s">
        <v>376</v>
      </c>
      <c r="D21" s="119">
        <f>SUM(C20,D20,G20)/SUM(C20:G20)</f>
        <v>1</v>
      </c>
      <c r="E21" s="108"/>
      <c r="F21" s="108"/>
      <c r="G21" s="108"/>
      <c r="L21" s="80"/>
    </row>
    <row r="22" spans="1:12">
      <c r="B22" s="103"/>
      <c r="C22" s="97"/>
      <c r="D22" s="97"/>
      <c r="E22" s="97"/>
      <c r="F22" s="97"/>
      <c r="G22" s="98"/>
    </row>
    <row r="23" spans="1:12" ht="21.75" customHeight="1">
      <c r="B23" s="260" t="s">
        <v>377</v>
      </c>
      <c r="C23" s="260"/>
      <c r="D23" s="260"/>
      <c r="E23" s="94"/>
      <c r="F23" s="94"/>
      <c r="G23" s="95"/>
      <c r="H23" s="95"/>
    </row>
    <row r="24" spans="1:12" ht="21.75" customHeight="1">
      <c r="B24" s="96" t="s">
        <v>378</v>
      </c>
      <c r="C24" s="158"/>
      <c r="D24" s="158"/>
      <c r="E24" s="94"/>
      <c r="F24" s="94"/>
      <c r="G24" s="95"/>
      <c r="H24" s="95"/>
    </row>
    <row r="25" spans="1:12" ht="14.4">
      <c r="B25" s="105" t="s">
        <v>379</v>
      </c>
      <c r="C25" s="97"/>
      <c r="D25" s="97"/>
      <c r="E25" s="97"/>
      <c r="F25" s="97"/>
      <c r="G25" s="98"/>
    </row>
    <row r="26" spans="1:12" ht="18.75" customHeight="1">
      <c r="A26" s="99" t="s">
        <v>58</v>
      </c>
      <c r="B26" s="160" t="s">
        <v>380</v>
      </c>
      <c r="C26" s="160" t="s">
        <v>381</v>
      </c>
      <c r="D26" s="160" t="s">
        <v>382</v>
      </c>
      <c r="E26" s="160" t="s">
        <v>383</v>
      </c>
      <c r="F26" s="160" t="s">
        <v>384</v>
      </c>
      <c r="G26" s="261" t="s">
        <v>113</v>
      </c>
      <c r="H26" s="262"/>
    </row>
    <row r="27" spans="1:12">
      <c r="A27" s="100">
        <v>1</v>
      </c>
      <c r="B27" s="101" t="s">
        <v>385</v>
      </c>
      <c r="C27" s="104" t="e">
        <f>COUNTIFS(#REF!, "*Critical*",#REF!,"*Open*")</f>
        <v>#REF!</v>
      </c>
      <c r="D27" s="104" t="e">
        <f>COUNTIFS(#REF!, "*Critical*",#REF!,"*Resolved*")</f>
        <v>#REF!</v>
      </c>
      <c r="E27" s="104" t="e">
        <f>COUNTIFS(#REF!, "*Critical*",#REF!,"*Reopened*")</f>
        <v>#REF!</v>
      </c>
      <c r="F27" s="104" t="e">
        <f>COUNTIFS(#REF!, "*Critical*",#REF!,"*Closed*") + COUNTIFS(#REF!, "*Critical*",#REF!,"*Ready for client test*")</f>
        <v>#REF!</v>
      </c>
      <c r="G27" s="255"/>
      <c r="H27" s="256"/>
    </row>
    <row r="28" spans="1:12" ht="20.25" customHeight="1">
      <c r="A28" s="100">
        <v>2</v>
      </c>
      <c r="B28" s="101" t="s">
        <v>386</v>
      </c>
      <c r="C28" s="104" t="e">
        <f>COUNTIFS(#REF!, "*Major*",#REF!,"*Open*")</f>
        <v>#REF!</v>
      </c>
      <c r="D28" s="104" t="e">
        <f>COUNTIFS(#REF!, "*Major*",#REF!,"*Resolved*")</f>
        <v>#REF!</v>
      </c>
      <c r="E28" s="104" t="e">
        <f>COUNTIFS(#REF!, "*Major*",#REF!,"*Reopened*")</f>
        <v>#REF!</v>
      </c>
      <c r="F28" s="104" t="e">
        <f>COUNTIFS(#REF!, "*Major*",#REF!,"*Closed*") + COUNTIFS(#REF!, "*Major*",#REF!,"*Ready for client test*")</f>
        <v>#REF!</v>
      </c>
      <c r="G28" s="255"/>
      <c r="H28" s="256"/>
    </row>
    <row r="29" spans="1:12" ht="20.25" customHeight="1">
      <c r="A29" s="100">
        <v>3</v>
      </c>
      <c r="B29" s="101" t="s">
        <v>387</v>
      </c>
      <c r="C29" s="104" t="e">
        <f>COUNTIFS(#REF!, "*Normal*",#REF!,"*Open*")</f>
        <v>#REF!</v>
      </c>
      <c r="D29" s="104" t="e">
        <f>COUNTIFS(#REF!, "*Normal*",#REF!,"*Resolved*")</f>
        <v>#REF!</v>
      </c>
      <c r="E29" s="104" t="e">
        <f>COUNTIFS(#REF!, "*Normal*",#REF!,"*Reopened*")</f>
        <v>#REF!</v>
      </c>
      <c r="F29" s="104" t="e">
        <f>COUNTIFS(#REF!, "*Normal*",#REF!,"*Closed*") + COUNTIFS(#REF!, "*Normal*",#REF!,"*Ready for client test*")</f>
        <v>#REF!</v>
      </c>
      <c r="G29" s="255"/>
      <c r="H29" s="256"/>
    </row>
    <row r="30" spans="1:12" ht="20.25" customHeight="1">
      <c r="A30" s="100">
        <v>4</v>
      </c>
      <c r="B30" s="101" t="s">
        <v>388</v>
      </c>
      <c r="C30" s="104" t="e">
        <f>COUNTIFS(#REF!, "*Minor*",#REF!,"*Open*")</f>
        <v>#REF!</v>
      </c>
      <c r="D30" s="104" t="e">
        <f>COUNTIFS(#REF!, "*Minor*",#REF!,"*Resolved*")</f>
        <v>#REF!</v>
      </c>
      <c r="E30" s="104" t="e">
        <f>COUNTIFS(#REF!, "*Minor*",#REF!,"*Reopened*")</f>
        <v>#REF!</v>
      </c>
      <c r="F30" s="104" t="e">
        <f>COUNTIFS(#REF!, "*Minor*",#REF!,"*Closed*") + COUNTIFS(#REF!, "*Minor*",#REF!,"*Ready for client test*")</f>
        <v>#REF!</v>
      </c>
      <c r="G30" s="255"/>
      <c r="H30" s="256"/>
    </row>
    <row r="31" spans="1:12" ht="20.25" customHeight="1">
      <c r="A31" s="100"/>
      <c r="B31" s="99" t="s">
        <v>102</v>
      </c>
      <c r="C31" s="99" t="e">
        <f>SUM(C27:C30)</f>
        <v>#REF!</v>
      </c>
      <c r="D31" s="99">
        <v>0</v>
      </c>
      <c r="E31" s="99">
        <v>0</v>
      </c>
      <c r="F31" s="99" t="e">
        <f>SUM(F27:F30)</f>
        <v>#REF!</v>
      </c>
      <c r="G31" s="255"/>
      <c r="H31" s="256"/>
    </row>
    <row r="32" spans="1:12" ht="20.25" customHeight="1">
      <c r="A32" s="106"/>
      <c r="B32" s="107"/>
      <c r="C32" s="108"/>
      <c r="D32" s="108"/>
      <c r="E32" s="108"/>
      <c r="F32" s="108"/>
      <c r="G32" s="108"/>
      <c r="H32" s="108"/>
    </row>
    <row r="33" spans="1:12" ht="14.4">
      <c r="B33" s="105" t="s">
        <v>389</v>
      </c>
      <c r="C33" s="97"/>
      <c r="D33" s="97"/>
      <c r="E33" s="97"/>
      <c r="F33" s="97"/>
      <c r="G33" s="98"/>
    </row>
    <row r="34" spans="1:12" ht="18.75" customHeight="1">
      <c r="A34" s="99" t="s">
        <v>58</v>
      </c>
      <c r="B34" s="160" t="s">
        <v>390</v>
      </c>
      <c r="C34" s="160" t="s">
        <v>391</v>
      </c>
      <c r="D34" s="160" t="s">
        <v>392</v>
      </c>
      <c r="E34" s="160" t="s">
        <v>343</v>
      </c>
      <c r="F34" s="263" t="s">
        <v>346</v>
      </c>
      <c r="G34" s="264"/>
    </row>
    <row r="35" spans="1:12" s="125" customFormat="1" ht="14.4">
      <c r="A35" s="121"/>
      <c r="B35" s="122" t="s">
        <v>393</v>
      </c>
      <c r="C35" s="126" t="s">
        <v>394</v>
      </c>
      <c r="D35" s="126" t="s">
        <v>395</v>
      </c>
      <c r="E35" s="126" t="s">
        <v>351</v>
      </c>
      <c r="F35" s="266"/>
      <c r="G35" s="267"/>
      <c r="H35" s="124"/>
      <c r="I35" s="124"/>
      <c r="J35" s="124"/>
      <c r="K35" s="124"/>
      <c r="L35" s="124"/>
    </row>
    <row r="36" spans="1:12">
      <c r="A36" s="100">
        <v>1</v>
      </c>
      <c r="B36" s="101" t="s">
        <v>331</v>
      </c>
      <c r="C36" s="104" t="s">
        <v>396</v>
      </c>
      <c r="D36" s="104" t="s">
        <v>388</v>
      </c>
      <c r="E36" s="104" t="s">
        <v>357</v>
      </c>
      <c r="F36" s="255"/>
      <c r="G36" s="256"/>
    </row>
    <row r="37" spans="1:12" ht="20.25" customHeight="1">
      <c r="A37" s="100">
        <v>2</v>
      </c>
      <c r="B37" s="101" t="s">
        <v>146</v>
      </c>
      <c r="C37" s="104" t="s">
        <v>397</v>
      </c>
      <c r="D37" s="104" t="s">
        <v>388</v>
      </c>
      <c r="E37" s="104" t="s">
        <v>357</v>
      </c>
      <c r="F37" s="255"/>
      <c r="G37" s="256"/>
    </row>
    <row r="38" spans="1:12" ht="20.25" customHeight="1">
      <c r="A38" s="106"/>
      <c r="B38" s="107"/>
      <c r="C38" s="108"/>
      <c r="D38" s="108"/>
      <c r="E38" s="108"/>
      <c r="F38" s="108"/>
      <c r="G38" s="108"/>
      <c r="H38" s="108"/>
    </row>
    <row r="39" spans="1:12" ht="21.75" customHeight="1">
      <c r="B39" s="260" t="s">
        <v>398</v>
      </c>
      <c r="C39" s="260"/>
      <c r="D39" s="94"/>
      <c r="E39" s="94"/>
      <c r="F39" s="94"/>
      <c r="G39" s="95"/>
      <c r="H39" s="95"/>
    </row>
    <row r="40" spans="1:12">
      <c r="B40" s="96" t="s">
        <v>399</v>
      </c>
      <c r="C40" s="97"/>
      <c r="D40" s="97"/>
      <c r="E40" s="97"/>
      <c r="F40" s="97"/>
      <c r="G40" s="98"/>
    </row>
    <row r="41" spans="1:12" ht="18.75" customHeight="1">
      <c r="A41" s="99" t="s">
        <v>58</v>
      </c>
      <c r="B41" s="160" t="s">
        <v>62</v>
      </c>
      <c r="C41" s="265" t="s">
        <v>400</v>
      </c>
      <c r="D41" s="265"/>
      <c r="E41" s="265" t="s">
        <v>401</v>
      </c>
      <c r="F41" s="265"/>
      <c r="G41" s="265"/>
      <c r="H41" s="99" t="s">
        <v>402</v>
      </c>
    </row>
    <row r="42" spans="1:12" ht="34.5" customHeight="1">
      <c r="A42" s="100">
        <v>1</v>
      </c>
      <c r="B42" s="161" t="s">
        <v>403</v>
      </c>
      <c r="C42" s="268" t="s">
        <v>404</v>
      </c>
      <c r="D42" s="268"/>
      <c r="E42" s="268" t="s">
        <v>405</v>
      </c>
      <c r="F42" s="268"/>
      <c r="G42" s="268"/>
      <c r="H42" s="109"/>
    </row>
    <row r="43" spans="1:12" ht="34.5" customHeight="1">
      <c r="A43" s="100">
        <v>2</v>
      </c>
      <c r="B43" s="161" t="s">
        <v>403</v>
      </c>
      <c r="C43" s="268" t="s">
        <v>404</v>
      </c>
      <c r="D43" s="268"/>
      <c r="E43" s="268" t="s">
        <v>405</v>
      </c>
      <c r="F43" s="268"/>
      <c r="G43" s="268"/>
      <c r="H43" s="109"/>
    </row>
    <row r="44" spans="1:12" ht="34.5" customHeight="1">
      <c r="A44" s="100">
        <v>3</v>
      </c>
      <c r="B44" s="161" t="s">
        <v>403</v>
      </c>
      <c r="C44" s="268" t="s">
        <v>404</v>
      </c>
      <c r="D44" s="268"/>
      <c r="E44" s="268" t="s">
        <v>405</v>
      </c>
      <c r="F44" s="268"/>
      <c r="G44" s="268"/>
      <c r="H44" s="109"/>
    </row>
    <row r="45" spans="1:12">
      <c r="B45" s="110"/>
      <c r="C45" s="110"/>
      <c r="D45" s="110"/>
      <c r="E45" s="111"/>
      <c r="F45" s="97"/>
      <c r="G45" s="98"/>
    </row>
    <row r="46" spans="1:12" ht="21.75" customHeight="1">
      <c r="B46" s="260" t="s">
        <v>406</v>
      </c>
      <c r="C46" s="260"/>
      <c r="D46" s="94"/>
      <c r="E46" s="94"/>
      <c r="F46" s="94"/>
      <c r="G46" s="95"/>
      <c r="H46" s="95"/>
    </row>
    <row r="47" spans="1:12">
      <c r="B47" s="96" t="s">
        <v>407</v>
      </c>
      <c r="C47" s="110"/>
      <c r="D47" s="110"/>
      <c r="E47" s="111"/>
      <c r="F47" s="97"/>
      <c r="G47" s="98"/>
    </row>
    <row r="48" spans="1:12" s="113" customFormat="1" ht="21" customHeight="1">
      <c r="A48" s="271" t="s">
        <v>58</v>
      </c>
      <c r="B48" s="273" t="s">
        <v>408</v>
      </c>
      <c r="C48" s="263" t="s">
        <v>409</v>
      </c>
      <c r="D48" s="275"/>
      <c r="E48" s="275"/>
      <c r="F48" s="264"/>
      <c r="G48" s="276" t="s">
        <v>376</v>
      </c>
      <c r="H48" s="276" t="s">
        <v>408</v>
      </c>
      <c r="I48" s="269" t="s">
        <v>410</v>
      </c>
      <c r="J48" s="112"/>
      <c r="K48" s="112"/>
      <c r="L48" s="112"/>
    </row>
    <row r="49" spans="1:9">
      <c r="A49" s="272"/>
      <c r="B49" s="274"/>
      <c r="C49" s="114" t="s">
        <v>385</v>
      </c>
      <c r="D49" s="114" t="s">
        <v>386</v>
      </c>
      <c r="E49" s="115" t="s">
        <v>387</v>
      </c>
      <c r="F49" s="115" t="s">
        <v>388</v>
      </c>
      <c r="G49" s="277"/>
      <c r="H49" s="277"/>
      <c r="I49" s="270"/>
    </row>
    <row r="50" spans="1:9" ht="39.6">
      <c r="A50" s="272"/>
      <c r="B50" s="274"/>
      <c r="C50" s="128" t="s">
        <v>411</v>
      </c>
      <c r="D50" s="128" t="s">
        <v>412</v>
      </c>
      <c r="E50" s="128" t="s">
        <v>413</v>
      </c>
      <c r="F50" s="128" t="s">
        <v>414</v>
      </c>
      <c r="G50" s="127" t="s">
        <v>415</v>
      </c>
      <c r="H50" s="127" t="s">
        <v>416</v>
      </c>
      <c r="I50" s="127" t="s">
        <v>416</v>
      </c>
    </row>
    <row r="51" spans="1:9" ht="39.6">
      <c r="A51" s="100">
        <v>1</v>
      </c>
      <c r="B51" s="121" t="s">
        <v>417</v>
      </c>
      <c r="C51" s="128" t="s">
        <v>411</v>
      </c>
      <c r="D51" s="128" t="s">
        <v>412</v>
      </c>
      <c r="E51" s="128" t="s">
        <v>413</v>
      </c>
      <c r="F51" s="128" t="s">
        <v>414</v>
      </c>
      <c r="G51" s="116" t="s">
        <v>415</v>
      </c>
      <c r="H51" s="116" t="s">
        <v>416</v>
      </c>
      <c r="I51" s="116" t="s">
        <v>416</v>
      </c>
    </row>
    <row r="52" spans="1:9">
      <c r="A52" s="100">
        <v>2</v>
      </c>
      <c r="B52" s="100" t="s">
        <v>65</v>
      </c>
      <c r="C52" s="116">
        <v>0</v>
      </c>
      <c r="D52" s="116">
        <v>0</v>
      </c>
      <c r="E52" s="116">
        <v>0</v>
      </c>
      <c r="F52" s="116" t="e">
        <f>SUM(C31:E31)</f>
        <v>#REF!</v>
      </c>
      <c r="G52" s="129">
        <f>D21</f>
        <v>1</v>
      </c>
      <c r="H52" s="116" t="s">
        <v>416</v>
      </c>
      <c r="I52" s="116" t="s">
        <v>416</v>
      </c>
    </row>
    <row r="53" spans="1:9" ht="18.75" customHeight="1">
      <c r="B53" s="117"/>
    </row>
    <row r="54" spans="1:9">
      <c r="B54" s="118"/>
    </row>
    <row r="55" spans="1:9">
      <c r="B55" s="118"/>
    </row>
    <row r="56" spans="1:9">
      <c r="B56" s="118"/>
    </row>
    <row r="57" spans="1:9">
      <c r="B57" s="118"/>
    </row>
    <row r="58" spans="1:9">
      <c r="B58" s="118"/>
    </row>
    <row r="59" spans="1:9">
      <c r="B59" s="118"/>
    </row>
    <row r="60" spans="1:9">
      <c r="B60" s="118"/>
    </row>
    <row r="61" spans="1:9">
      <c r="B61" s="118"/>
    </row>
  </sheetData>
  <mergeCells count="32">
    <mergeCell ref="I48:I49"/>
    <mergeCell ref="B46:C46"/>
    <mergeCell ref="A48:A50"/>
    <mergeCell ref="B48:B50"/>
    <mergeCell ref="C48:F48"/>
    <mergeCell ref="G48:G49"/>
    <mergeCell ref="H48:H49"/>
    <mergeCell ref="C42:D42"/>
    <mergeCell ref="E42:G42"/>
    <mergeCell ref="C43:D43"/>
    <mergeCell ref="E43:G43"/>
    <mergeCell ref="C44:D44"/>
    <mergeCell ref="E44:G44"/>
    <mergeCell ref="F34:G34"/>
    <mergeCell ref="F36:G36"/>
    <mergeCell ref="F37:G37"/>
    <mergeCell ref="B39:C39"/>
    <mergeCell ref="C41:D41"/>
    <mergeCell ref="E41:G41"/>
    <mergeCell ref="F35:G35"/>
    <mergeCell ref="G31:H31"/>
    <mergeCell ref="C2:G2"/>
    <mergeCell ref="C3:D3"/>
    <mergeCell ref="F3:G3"/>
    <mergeCell ref="B6:C6"/>
    <mergeCell ref="B14:D14"/>
    <mergeCell ref="B23:D23"/>
    <mergeCell ref="G26:H26"/>
    <mergeCell ref="G27:H27"/>
    <mergeCell ref="G28:H28"/>
    <mergeCell ref="G29:H29"/>
    <mergeCell ref="G30:H30"/>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xr:uid="{00000000-0002-0000-0800-000000000000}">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8C6C6D-E626-49D4-9BA8-E27B2B9C9191}">
  <ds:schemaRefs>
    <ds:schemaRef ds:uri="http://schemas.microsoft.com/sharepoint/v3/contenttype/forms"/>
  </ds:schemaRefs>
</ds:datastoreItem>
</file>

<file path=customXml/itemProps2.xml><?xml version="1.0" encoding="utf-8"?>
<ds:datastoreItem xmlns:ds="http://schemas.openxmlformats.org/officeDocument/2006/customXml" ds:itemID="{06E3E4FA-795A-4742-A021-9CDC3210C50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Assignment 3</vt:lpstr>
      <vt:lpstr>Assignment 2</vt:lpstr>
      <vt:lpstr>Assignment 1.2 </vt:lpstr>
      <vt:lpstr>Record of Change</vt:lpstr>
      <vt:lpstr>Instruction</vt:lpstr>
      <vt:lpstr>Cover</vt:lpstr>
      <vt:lpstr>Common checklist</vt:lpstr>
      <vt:lpstr>Assignment 1.1</vt:lpstr>
      <vt:lpstr>User Story 2</vt:lpstr>
      <vt:lpstr>User Story 3</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lih lê</cp:lastModifiedBy>
  <cp:revision/>
  <dcterms:created xsi:type="dcterms:W3CDTF">2016-08-15T09:08:57Z</dcterms:created>
  <dcterms:modified xsi:type="dcterms:W3CDTF">2022-10-22T03:13:12Z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