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6355def0f6793a80/Tài liệu/nashtech the rookies/"/>
    </mc:Choice>
  </mc:AlternateContent>
  <xr:revisionPtr revIDLastSave="37" documentId="8_{F7B59034-4C6A-43F4-A22B-556FC20106F7}" xr6:coauthVersionLast="47" xr6:coauthVersionMax="47" xr10:uidLastSave="{7356E2FA-3D4D-4834-B1E4-7D290BD2F41C}"/>
  <bookViews>
    <workbookView xWindow="-108" yWindow="-108" windowWidth="23256" windowHeight="12456" tabRatio="840" activeTab="2" xr2:uid="{00000000-000D-0000-FFFF-FFFF00000000}"/>
  </bookViews>
  <sheets>
    <sheet name="Assignment 5" sheetId="21" r:id="rId1"/>
    <sheet name="Assignment 4" sheetId="20" r:id="rId2"/>
    <sheet name="Assignment 3" sheetId="19" r:id="rId3"/>
    <sheet name="Assignment 2" sheetId="18" r:id="rId4"/>
    <sheet name="Assignment 1.2 " sheetId="16" r:id="rId5"/>
    <sheet name="Record of Change" sheetId="4" state="hidden" r:id="rId6"/>
    <sheet name="Instruction" sheetId="5" state="hidden" r:id="rId7"/>
    <sheet name="Cover" sheetId="6" state="hidden" r:id="rId8"/>
    <sheet name="Common checklist" sheetId="7" state="hidden" r:id="rId9"/>
    <sheet name="Assignment 1.1" sheetId="8" r:id="rId10"/>
    <sheet name="User Story 2" sheetId="9" state="hidden" r:id="rId11"/>
    <sheet name="User Story 3" sheetId="15" state="hidden" r:id="rId12"/>
    <sheet name="Test report" sheetId="10" r:id="rId13"/>
  </sheets>
  <externalReferences>
    <externalReference r:id="rId14"/>
  </externalReferences>
  <definedNames>
    <definedName name="abc" localSheetId="11">#REF!</definedName>
    <definedName name="abc">#REF!</definedName>
    <definedName name="Check_inputed_mail_address" localSheetId="11">#REF!</definedName>
    <definedName name="Check_inputed_mail_address">#REF!</definedName>
    <definedName name="CS_IT_1.1_001" localSheetId="11">#REF!</definedName>
    <definedName name="CS_IT_1.1_001">#REF!</definedName>
    <definedName name="CS_IT_1.1_002" localSheetId="11">#REF!</definedName>
    <definedName name="CS_IT_1.1_002">#REF!</definedName>
    <definedName name="CS_IT_1.1_003" localSheetId="11">#REF!</definedName>
    <definedName name="CS_IT_1.1_003">#REF!</definedName>
    <definedName name="CS_IT_1.1_004" localSheetId="11">#REF!</definedName>
    <definedName name="CS_IT_1.1_004">#REF!</definedName>
    <definedName name="Evaluation" localSheetId="11">#REF!</definedName>
    <definedName name="Evaluation">#REF!</definedName>
    <definedName name="JaEnNickname" localSheetId="11">#REF!</definedName>
    <definedName name="JaEnNickname">#REF!</definedName>
    <definedName name="Mail_Magazine" localSheetId="11">#REF!</definedName>
    <definedName name="Mail_Magazine">#REF!</definedName>
    <definedName name="project_code" localSheetId="11">#REF!</definedName>
    <definedName name="project_code">#REF!</definedName>
    <definedName name="ProjectName" localSheetId="11">'[1]Version 1'!#REF!</definedName>
    <definedName name="ProjectName">'[1]Version 1'!#REF!</definedName>
    <definedName name="Result_CS_IT_1.1_001" localSheetId="11">#REF!</definedName>
    <definedName name="Result_CS_IT_1.1_001">#REF!</definedName>
    <definedName name="Result_CS_IT_1.1_002" localSheetId="11">#REF!</definedName>
    <definedName name="Result_CS_IT_1.1_002">#REF!</definedName>
    <definedName name="Result_CS_IT_1.1_003" localSheetId="11">#REF!</definedName>
    <definedName name="Result_CS_IT_1.1_003">#REF!</definedName>
    <definedName name="Result_CS_IT_1.1_004" localSheetId="11">#REF!</definedName>
    <definedName name="Result_CS_IT_1.1_004">#REF!</definedName>
    <definedName name="safa" localSheetId="11">#REF!</definedName>
    <definedName name="safa">#REF!</definedName>
    <definedName name="SUM">#REF!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2" i="21" l="1"/>
  <c r="A23" i="21" s="1"/>
  <c r="A24" i="21" s="1"/>
  <c r="A25" i="21" s="1"/>
  <c r="A26" i="21" s="1"/>
  <c r="A27" i="21" s="1"/>
  <c r="D15" i="21"/>
  <c r="C15" i="21"/>
  <c r="B15" i="21"/>
  <c r="D14" i="21"/>
  <c r="C14" i="21"/>
  <c r="B14" i="21"/>
  <c r="D13" i="21"/>
  <c r="C13" i="21"/>
  <c r="B13" i="21"/>
  <c r="D12" i="21"/>
  <c r="C12" i="21"/>
  <c r="B12" i="21"/>
  <c r="D11" i="21"/>
  <c r="C11" i="21"/>
  <c r="B11" i="21"/>
  <c r="D9" i="21"/>
  <c r="C9" i="21"/>
  <c r="B9" i="21"/>
  <c r="A22" i="20"/>
  <c r="A23" i="20" s="1"/>
  <c r="A24" i="20" s="1"/>
  <c r="A25" i="20" s="1"/>
  <c r="A26" i="20" s="1"/>
  <c r="A27" i="20" s="1"/>
  <c r="A28" i="20" s="1"/>
  <c r="A29" i="20" s="1"/>
  <c r="A30" i="20" s="1"/>
  <c r="A31" i="20" s="1"/>
  <c r="A32" i="20" s="1"/>
  <c r="A33" i="20" s="1"/>
  <c r="A34" i="20" s="1"/>
  <c r="A35" i="20" s="1"/>
  <c r="A36" i="20" s="1"/>
  <c r="A37" i="20" s="1"/>
  <c r="D15" i="20"/>
  <c r="C15" i="20"/>
  <c r="B15" i="20"/>
  <c r="D14" i="20"/>
  <c r="C14" i="20"/>
  <c r="B14" i="20"/>
  <c r="D13" i="20"/>
  <c r="C13" i="20"/>
  <c r="B13" i="20"/>
  <c r="D12" i="20"/>
  <c r="C12" i="20"/>
  <c r="B12" i="20"/>
  <c r="D11" i="20"/>
  <c r="C11" i="20"/>
  <c r="B11" i="20"/>
  <c r="D9" i="20"/>
  <c r="C9" i="20"/>
  <c r="B9" i="20"/>
  <c r="A22" i="19"/>
  <c r="A23" i="19" s="1"/>
  <c r="A24" i="19" s="1"/>
  <c r="A25" i="19" s="1"/>
  <c r="A26" i="19" s="1"/>
  <c r="A27" i="19" s="1"/>
  <c r="A28" i="19" s="1"/>
  <c r="A29" i="19" s="1"/>
  <c r="A30" i="19" s="1"/>
  <c r="D15" i="19"/>
  <c r="C15" i="19"/>
  <c r="B15" i="19"/>
  <c r="D14" i="19"/>
  <c r="C14" i="19"/>
  <c r="B14" i="19"/>
  <c r="D13" i="19"/>
  <c r="C13" i="19"/>
  <c r="B13" i="19"/>
  <c r="D12" i="19"/>
  <c r="C12" i="19"/>
  <c r="B12" i="19"/>
  <c r="D11" i="19"/>
  <c r="C11" i="19"/>
  <c r="B11" i="19"/>
  <c r="D9" i="19"/>
  <c r="C9" i="19"/>
  <c r="B9" i="19"/>
  <c r="A22" i="18"/>
  <c r="A23" i="18" s="1"/>
  <c r="A24" i="18" s="1"/>
  <c r="A25" i="18" s="1"/>
  <c r="A26" i="18" s="1"/>
  <c r="A27" i="18" s="1"/>
  <c r="A28" i="18" s="1"/>
  <c r="A29" i="18" s="1"/>
  <c r="D10" i="21" l="1"/>
  <c r="B10" i="21"/>
  <c r="C10" i="21"/>
  <c r="C10" i="20"/>
  <c r="D10" i="20"/>
  <c r="B10" i="20"/>
  <c r="A39" i="20"/>
  <c r="A40" i="20" s="1"/>
  <c r="A41" i="20" s="1"/>
  <c r="A42" i="20" s="1"/>
  <c r="A43" i="20" s="1"/>
  <c r="A44" i="20" s="1"/>
  <c r="XFD29" i="20"/>
  <c r="B10" i="19"/>
  <c r="C10" i="19"/>
  <c r="D10" i="19"/>
  <c r="A31" i="19"/>
  <c r="A32" i="19" s="1"/>
  <c r="A33" i="19" s="1"/>
  <c r="A34" i="19" s="1"/>
  <c r="A35" i="19" s="1"/>
  <c r="XFD30" i="19"/>
  <c r="XFD29" i="18"/>
  <c r="A30" i="18"/>
  <c r="A31" i="18" s="1"/>
  <c r="A45" i="20" l="1"/>
  <c r="A46" i="20" s="1"/>
  <c r="A47" i="20" s="1"/>
  <c r="A48" i="20" s="1"/>
  <c r="A49" i="20" s="1"/>
  <c r="A50" i="20" s="1"/>
  <c r="A51" i="20" s="1"/>
  <c r="A52" i="20" s="1"/>
  <c r="A54" i="20" s="1"/>
  <c r="A55" i="20" s="1"/>
  <c r="A56" i="20" s="1"/>
  <c r="A57" i="20" s="1"/>
  <c r="A58" i="20" s="1"/>
  <c r="A32" i="18"/>
  <c r="A33" i="18" s="1"/>
  <c r="A35" i="18" s="1"/>
  <c r="A36" i="18" s="1"/>
  <c r="A37" i="18" s="1"/>
  <c r="A38" i="18" s="1"/>
  <c r="A39" i="18" s="1"/>
  <c r="A40" i="18" s="1"/>
  <c r="A41" i="18" s="1"/>
  <c r="A42" i="18" s="1"/>
  <c r="A43" i="18" s="1"/>
  <c r="A44" i="18" s="1"/>
  <c r="A45" i="18" s="1"/>
  <c r="A46" i="18" s="1"/>
  <c r="A47" i="18" s="1"/>
  <c r="A48" i="18" s="1"/>
  <c r="A49" i="18" s="1"/>
  <c r="A37" i="19"/>
  <c r="D15" i="18"/>
  <c r="C15" i="18"/>
  <c r="B15" i="18"/>
  <c r="D14" i="18"/>
  <c r="C14" i="18"/>
  <c r="B14" i="18"/>
  <c r="D13" i="18"/>
  <c r="C13" i="18"/>
  <c r="B13" i="18"/>
  <c r="D12" i="18"/>
  <c r="C12" i="18"/>
  <c r="B12" i="18"/>
  <c r="D11" i="18"/>
  <c r="C11" i="18"/>
  <c r="B11" i="18"/>
  <c r="D9" i="18"/>
  <c r="C9" i="18"/>
  <c r="B9" i="18"/>
  <c r="A22" i="16"/>
  <c r="A23" i="16" s="1"/>
  <c r="A24" i="16" s="1"/>
  <c r="A25" i="16" s="1"/>
  <c r="A27" i="16" s="1"/>
  <c r="A28" i="16" s="1"/>
  <c r="A29" i="16" s="1"/>
  <c r="A31" i="16" s="1"/>
  <c r="A33" i="16" s="1"/>
  <c r="A34" i="16" s="1"/>
  <c r="A35" i="16" s="1"/>
  <c r="A36" i="16" s="1"/>
  <c r="A39" i="16" s="1"/>
  <c r="A40" i="16" s="1"/>
  <c r="A41" i="16" s="1"/>
  <c r="D15" i="16"/>
  <c r="C15" i="16"/>
  <c r="B15" i="16"/>
  <c r="D14" i="16"/>
  <c r="C14" i="16"/>
  <c r="B14" i="16"/>
  <c r="D13" i="16"/>
  <c r="C13" i="16"/>
  <c r="B13" i="16"/>
  <c r="D12" i="16"/>
  <c r="C12" i="16"/>
  <c r="B12" i="16"/>
  <c r="D11" i="16"/>
  <c r="C11" i="16"/>
  <c r="B11" i="16"/>
  <c r="D9" i="16"/>
  <c r="C9" i="16"/>
  <c r="B9" i="16"/>
  <c r="F30" i="10"/>
  <c r="F29" i="10"/>
  <c r="F28" i="10"/>
  <c r="F27" i="10"/>
  <c r="E30" i="10"/>
  <c r="E29" i="10"/>
  <c r="E28" i="10"/>
  <c r="E27" i="10"/>
  <c r="D30" i="10"/>
  <c r="D29" i="10"/>
  <c r="D28" i="10"/>
  <c r="D27" i="10"/>
  <c r="A59" i="20" l="1"/>
  <c r="A60" i="20" s="1"/>
  <c r="A61" i="20" s="1"/>
  <c r="A62" i="20" s="1"/>
  <c r="A63" i="20" s="1"/>
  <c r="A64" i="20" s="1"/>
  <c r="A65" i="20" s="1"/>
  <c r="A66" i="20" s="1"/>
  <c r="A67" i="20" s="1"/>
  <c r="A68" i="20" s="1"/>
  <c r="A69" i="20" s="1"/>
  <c r="A70" i="20" s="1"/>
  <c r="A50" i="18"/>
  <c r="A51" i="18" s="1"/>
  <c r="A53" i="18" s="1"/>
  <c r="A54" i="18" s="1"/>
  <c r="A55" i="18" s="1"/>
  <c r="A56" i="18" s="1"/>
  <c r="A57" i="18" s="1"/>
  <c r="A58" i="18" s="1"/>
  <c r="A59" i="18" s="1"/>
  <c r="A60" i="18" s="1"/>
  <c r="A61" i="18" s="1"/>
  <c r="A62" i="18" s="1"/>
  <c r="A63" i="18" s="1"/>
  <c r="A64" i="18" s="1"/>
  <c r="A65" i="18" s="1"/>
  <c r="A66" i="18" s="1"/>
  <c r="A67" i="18" s="1"/>
  <c r="C10" i="18"/>
  <c r="D10" i="18"/>
  <c r="B10" i="18"/>
  <c r="D10" i="16"/>
  <c r="C10" i="16"/>
  <c r="B10" i="16"/>
  <c r="C30" i="10"/>
  <c r="C29" i="10"/>
  <c r="C28" i="10"/>
  <c r="C27" i="10"/>
  <c r="A71" i="20" l="1"/>
  <c r="A73" i="20" s="1"/>
  <c r="A74" i="20" s="1"/>
  <c r="A75" i="20" s="1"/>
  <c r="A76" i="20" s="1"/>
  <c r="A77" i="20" s="1"/>
  <c r="A78" i="20" s="1"/>
  <c r="A79" i="20" s="1"/>
  <c r="A80" i="20" s="1"/>
  <c r="A82" i="20" s="1"/>
  <c r="A83" i="20" s="1"/>
  <c r="A84" i="20" s="1"/>
  <c r="A85" i="20" s="1"/>
  <c r="A86" i="20" s="1"/>
  <c r="A87" i="20" s="1"/>
  <c r="A88" i="20" s="1"/>
  <c r="A89" i="20" s="1"/>
  <c r="A90" i="20" s="1"/>
  <c r="A91" i="20" s="1"/>
  <c r="A92" i="20" s="1"/>
  <c r="A68" i="18"/>
  <c r="A69" i="18" s="1"/>
  <c r="A71" i="18" s="1"/>
  <c r="A72" i="18" s="1"/>
  <c r="A73" i="18" s="1"/>
  <c r="A74" i="18" s="1"/>
  <c r="A75" i="18" s="1"/>
  <c r="A76" i="18" s="1"/>
  <c r="A77" i="18" s="1"/>
  <c r="A78" i="18" s="1"/>
  <c r="A79" i="18" s="1"/>
  <c r="A80" i="18" s="1"/>
  <c r="A81" i="18" s="1"/>
  <c r="A82" i="18" s="1"/>
  <c r="A83" i="18" s="1"/>
  <c r="A84" i="18" s="1"/>
  <c r="A85" i="18" s="1"/>
  <c r="C31" i="10"/>
  <c r="F52" i="10" s="1"/>
  <c r="D11" i="15"/>
  <c r="C19" i="10" s="1"/>
  <c r="C11" i="15"/>
  <c r="B11" i="15"/>
  <c r="D11" i="9"/>
  <c r="C11" i="9"/>
  <c r="B11" i="9"/>
  <c r="C11" i="8"/>
  <c r="B11" i="8"/>
  <c r="D11" i="8"/>
  <c r="C18" i="10" s="1"/>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D15" i="8"/>
  <c r="G18" i="10" s="1"/>
  <c r="G20" i="10" s="1"/>
  <c r="C15" i="8"/>
  <c r="B15" i="8"/>
  <c r="A93" i="20" l="1"/>
  <c r="A94" i="20" s="1"/>
  <c r="A96" i="20" s="1"/>
  <c r="A97" i="20" s="1"/>
  <c r="A98" i="20" s="1"/>
  <c r="A99" i="20" s="1"/>
  <c r="A100" i="20" s="1"/>
  <c r="A101" i="20" s="1"/>
  <c r="A102" i="20" s="1"/>
  <c r="A103" i="20" s="1"/>
  <c r="A104" i="20" s="1"/>
  <c r="A105" i="20" s="1"/>
  <c r="A106" i="20" s="1"/>
  <c r="A107" i="20" s="1"/>
  <c r="A108" i="20" s="1"/>
  <c r="A109" i="20" s="1"/>
  <c r="A111" i="20" s="1"/>
  <c r="A112" i="20" s="1"/>
  <c r="A114" i="20" s="1"/>
  <c r="A115" i="20" s="1"/>
  <c r="A86" i="18"/>
  <c r="A87" i="18" s="1"/>
  <c r="A88" i="18" s="1"/>
  <c r="B10" i="15"/>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D14" i="8"/>
  <c r="E18" i="10" s="1"/>
  <c r="E20" i="10" s="1"/>
  <c r="C14" i="8"/>
  <c r="B14" i="8"/>
  <c r="D13" i="8"/>
  <c r="C13" i="8"/>
  <c r="B13" i="8"/>
  <c r="D12" i="8"/>
  <c r="D18" i="10" s="1"/>
  <c r="D20" i="10" s="1"/>
  <c r="C12" i="8"/>
  <c r="B12" i="8"/>
  <c r="D9" i="8"/>
  <c r="C9" i="8"/>
  <c r="B9" i="8"/>
  <c r="A116" i="20" l="1"/>
  <c r="B10" i="8"/>
  <c r="D10" i="8"/>
  <c r="F18" i="10"/>
  <c r="F20" i="10" s="1"/>
  <c r="D21" i="10" s="1"/>
  <c r="G52" i="10" s="1"/>
  <c r="D10" i="9"/>
  <c r="C10" i="9"/>
  <c r="B10" i="9"/>
  <c r="C10" i="8"/>
  <c r="A117" i="20" l="1"/>
  <c r="A119" i="20" s="1"/>
  <c r="A120" i="20" s="1"/>
  <c r="A121" i="20" s="1"/>
  <c r="A122" i="20" s="1"/>
  <c r="A90" i="18"/>
  <c r="A91" i="18" s="1"/>
  <c r="A92" i="18" s="1"/>
  <c r="A93" i="18" s="1"/>
  <c r="A94" i="18" s="1"/>
  <c r="A96" i="18" s="1"/>
  <c r="A97" i="18" l="1"/>
  <c r="A98" i="18" s="1"/>
  <c r="A99" i="18" s="1"/>
  <c r="A100" i="18" s="1"/>
  <c r="A101" i="18" s="1"/>
  <c r="A102" i="18" s="1"/>
  <c r="A103" i="18" s="1"/>
  <c r="A104" i="18" s="1"/>
  <c r="A105" i="18" s="1"/>
  <c r="A106" i="18" s="1"/>
  <c r="A107" i="18" s="1"/>
  <c r="A108" i="18" s="1"/>
  <c r="A109" i="18" s="1"/>
  <c r="A110" i="18" s="1"/>
  <c r="A111" i="18" s="1"/>
  <c r="A113" i="18" s="1"/>
  <c r="A114" i="18" l="1"/>
  <c r="A115" i="18" s="1"/>
  <c r="A121" i="18" l="1"/>
  <c r="A122" i="18" s="1"/>
  <c r="A123" i="18" l="1"/>
  <c r="A124" i="18" s="1"/>
  <c r="A125" i="18" s="1"/>
  <c r="A41" i="8"/>
  <c r="A42" i="8" s="1"/>
  <c r="A43" i="8" s="1"/>
  <c r="A44" i="8" s="1"/>
  <c r="A45" i="8" s="1"/>
  <c r="A46" i="8" s="1"/>
  <c r="A47" i="8" s="1"/>
  <c r="A23" i="8"/>
  <c r="A24" i="8" s="1"/>
  <c r="A25" i="8" s="1"/>
  <c r="A26" i="8" s="1"/>
  <c r="A27" i="8" s="1"/>
  <c r="A28" i="8" s="1"/>
  <c r="A29" i="8" s="1"/>
  <c r="A126" i="18" l="1"/>
  <c r="A128" i="18" s="1"/>
  <c r="A30" i="8"/>
  <c r="A31" i="8" s="1"/>
  <c r="A33" i="8" s="1"/>
  <c r="A34" i="8" s="1"/>
  <c r="A35" i="8" s="1"/>
  <c r="XFD29" i="8"/>
  <c r="A38" i="19"/>
  <c r="A39" i="19" s="1"/>
  <c r="A40" i="19" s="1"/>
  <c r="A41" i="19" s="1"/>
  <c r="A42" i="19" s="1"/>
  <c r="A43" i="19" s="1"/>
  <c r="A45" i="19" s="1"/>
  <c r="A46" i="19" s="1"/>
  <c r="A47" i="19" s="1"/>
  <c r="A48" i="19" s="1"/>
  <c r="A49" i="19" s="1"/>
  <c r="A50" i="19" s="1"/>
  <c r="A51" i="19" s="1"/>
  <c r="A53" i="19" s="1"/>
  <c r="A54" i="19" s="1"/>
  <c r="A55" i="19" s="1"/>
  <c r="A56" i="19" s="1"/>
  <c r="A57" i="19" s="1"/>
  <c r="A58" i="19" s="1"/>
  <c r="A59" i="19" s="1"/>
  <c r="A61" i="19" s="1"/>
  <c r="A62" i="19" s="1"/>
  <c r="A63" i="19" s="1"/>
  <c r="A64" i="19" s="1"/>
  <c r="A65" i="19" s="1"/>
  <c r="A67" i="19" s="1"/>
  <c r="A68" i="19" s="1"/>
  <c r="A69" i="19" s="1"/>
  <c r="A70" i="19" s="1"/>
  <c r="A71" i="19" s="1"/>
  <c r="A72" i="19" s="1"/>
  <c r="A73" i="19" s="1"/>
  <c r="A74" i="1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A98AAFE5-1E9F-42DA-B332-19E11E7B49A8}">
      <text>
        <r>
          <rPr>
            <b/>
            <sz val="8"/>
            <color indexed="8"/>
            <rFont val="Times New Roman"/>
            <family val="1"/>
          </rPr>
          <t xml:space="preserve">Pass
Fail
Untested
N/A
</t>
        </r>
      </text>
    </comment>
    <comment ref="G17" authorId="0" shapeId="0" xr:uid="{30EAE887-C684-4A94-82D4-705EBEDC0E13}">
      <text>
        <r>
          <rPr>
            <b/>
            <sz val="8"/>
            <color indexed="8"/>
            <rFont val="Times New Roman"/>
            <family val="1"/>
          </rPr>
          <t xml:space="preserve">Pass
Fail
Untested
N/A
</t>
        </r>
      </text>
    </comment>
    <comment ref="H17" authorId="0" shapeId="0" xr:uid="{6935A5A7-84E1-4644-B751-C235BD92E4D6}">
      <text>
        <r>
          <rPr>
            <b/>
            <sz val="8"/>
            <color indexed="8"/>
            <rFont val="Times New Roman"/>
            <family val="1"/>
          </rPr>
          <t xml:space="preserve">Pass
Fail
Untested
N/A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32137A50-8311-47D6-93A5-AD5C8C40B901}">
      <text>
        <r>
          <rPr>
            <b/>
            <sz val="8"/>
            <color indexed="8"/>
            <rFont val="Times New Roman"/>
            <family val="1"/>
          </rPr>
          <t xml:space="preserve">Pass
Fail
Untested
N/A
</t>
        </r>
      </text>
    </comment>
    <comment ref="G17" authorId="0" shapeId="0" xr:uid="{B28F5A95-861B-49CF-AAE1-1665ED738FB4}">
      <text>
        <r>
          <rPr>
            <b/>
            <sz val="8"/>
            <color indexed="8"/>
            <rFont val="Times New Roman"/>
            <family val="1"/>
          </rPr>
          <t xml:space="preserve">Pass
Fail
Untested
N/A
</t>
        </r>
      </text>
    </comment>
    <comment ref="H17" authorId="0" shapeId="0" xr:uid="{BC32173A-DFCC-40BB-AE7B-BB8A87FB1764}">
      <text>
        <r>
          <rPr>
            <b/>
            <sz val="8"/>
            <color indexed="8"/>
            <rFont val="Times New Roman"/>
            <family val="1"/>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000-000001000000}">
      <text>
        <r>
          <rPr>
            <b/>
            <sz val="8"/>
            <color indexed="8"/>
            <rFont val="Times New Roman"/>
            <family val="1"/>
          </rPr>
          <t xml:space="preserve">Pass
Fail
Untested
N/A
</t>
        </r>
      </text>
    </comment>
    <comment ref="G17" authorId="0" shapeId="0" xr:uid="{00000000-0006-0000-0000-000002000000}">
      <text>
        <r>
          <rPr>
            <b/>
            <sz val="8"/>
            <color indexed="8"/>
            <rFont val="Times New Roman"/>
            <family val="1"/>
          </rPr>
          <t xml:space="preserve">Pass
Fail
Untested
N/A
</t>
        </r>
      </text>
    </comment>
    <comment ref="H17" authorId="0" shapeId="0" xr:uid="{00000000-0006-0000-0000-000003000000}">
      <text>
        <r>
          <rPr>
            <b/>
            <sz val="8"/>
            <color indexed="8"/>
            <rFont val="Times New Roman"/>
            <family val="1"/>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100-000001000000}">
      <text>
        <r>
          <rPr>
            <b/>
            <sz val="8"/>
            <color indexed="8"/>
            <rFont val="Times New Roman"/>
            <family val="1"/>
          </rPr>
          <t xml:space="preserve">Pass
Fail
Untested
N/A
</t>
        </r>
      </text>
    </comment>
    <comment ref="G17" authorId="0" shapeId="0" xr:uid="{00000000-0006-0000-0100-000002000000}">
      <text>
        <r>
          <rPr>
            <b/>
            <sz val="8"/>
            <color indexed="8"/>
            <rFont val="Times New Roman"/>
            <family val="1"/>
          </rPr>
          <t xml:space="preserve">Pass
Fail
Untested
N/A
</t>
        </r>
      </text>
    </comment>
    <comment ref="H17" authorId="0" shapeId="0" xr:uid="{00000000-0006-0000-0100-000003000000}">
      <text>
        <r>
          <rPr>
            <b/>
            <sz val="8"/>
            <color indexed="8"/>
            <rFont val="Times New Roman"/>
            <family val="1"/>
          </rPr>
          <t xml:space="preserve">Pass
Fail
Untested
N/A
</t>
        </r>
      </text>
    </comment>
    <comment ref="F97" authorId="1" shapeId="0" xr:uid="{00000000-0006-0000-0100-000004000000}">
      <text>
        <r>
          <rPr>
            <b/>
            <sz val="9"/>
            <color indexed="81"/>
            <rFont val="Tahoma"/>
            <family val="2"/>
          </rPr>
          <t>Nguyen Dao Thi Binh:</t>
        </r>
        <r>
          <rPr>
            <sz val="9"/>
            <color indexed="81"/>
            <rFont val="Tahoma"/>
            <family val="2"/>
          </rPr>
          <t xml:space="preserve">
Bug ID: 13050</t>
        </r>
      </text>
    </comment>
    <comment ref="F107" authorId="1" shapeId="0" xr:uid="{00000000-0006-0000-0100-000005000000}">
      <text>
        <r>
          <rPr>
            <b/>
            <sz val="9"/>
            <color indexed="81"/>
            <rFont val="Tahoma"/>
            <family val="2"/>
          </rPr>
          <t>Nguyen Dao Thi Binh:</t>
        </r>
        <r>
          <rPr>
            <sz val="9"/>
            <color indexed="81"/>
            <rFont val="Tahoma"/>
            <family val="2"/>
          </rPr>
          <t xml:space="preserve">
Bug ID: 13057</t>
        </r>
      </text>
    </comment>
    <comment ref="F108" authorId="1" shapeId="0" xr:uid="{00000000-0006-0000-0100-000006000000}">
      <text>
        <r>
          <rPr>
            <b/>
            <sz val="9"/>
            <color indexed="81"/>
            <rFont val="Tahoma"/>
            <family val="2"/>
          </rPr>
          <t>Nguyen Dao Thi Binh:</t>
        </r>
        <r>
          <rPr>
            <sz val="9"/>
            <color indexed="81"/>
            <rFont val="Tahoma"/>
            <family val="2"/>
          </rPr>
          <t xml:space="preserve">
Bug ID: 13057</t>
        </r>
      </text>
    </comment>
    <comment ref="F110" authorId="1" shapeId="0" xr:uid="{00000000-0006-0000-0100-000007000000}">
      <text>
        <r>
          <rPr>
            <b/>
            <sz val="9"/>
            <color indexed="81"/>
            <rFont val="Tahoma"/>
            <family val="2"/>
          </rPr>
          <t>Nguyen Dao Thi Binh:</t>
        </r>
        <r>
          <rPr>
            <sz val="9"/>
            <color indexed="81"/>
            <rFont val="Tahoma"/>
            <family val="2"/>
          </rPr>
          <t xml:space="preserve">
Bug ID: 13057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200-000001000000}">
      <text>
        <r>
          <rPr>
            <b/>
            <sz val="8"/>
            <color indexed="8"/>
            <rFont val="Times New Roman"/>
            <family val="1"/>
          </rPr>
          <t xml:space="preserve">Pass
Fail
Untested
N/A
</t>
        </r>
      </text>
    </comment>
    <comment ref="G17" authorId="0" shapeId="0" xr:uid="{00000000-0006-0000-0200-000002000000}">
      <text>
        <r>
          <rPr>
            <b/>
            <sz val="8"/>
            <color indexed="8"/>
            <rFont val="Times New Roman"/>
            <family val="1"/>
          </rPr>
          <t xml:space="preserve">Pass
Fail
Untested
N/A
</t>
        </r>
      </text>
    </comment>
    <comment ref="H17" authorId="0" shapeId="0" xr:uid="{00000000-0006-0000-0200-000003000000}">
      <text>
        <r>
          <rPr>
            <b/>
            <sz val="8"/>
            <color indexed="8"/>
            <rFont val="Times New Roman"/>
            <family val="1"/>
          </rPr>
          <t xml:space="preserve">Pass
Fail
Untested
N/A
</t>
        </r>
      </text>
    </comment>
    <comment ref="F28" authorId="1" shapeId="0" xr:uid="{00000000-0006-0000-0200-000004000000}">
      <text>
        <r>
          <rPr>
            <b/>
            <sz val="9"/>
            <color indexed="81"/>
            <rFont val="Tahoma"/>
            <family val="2"/>
          </rPr>
          <t>Nguyen Dao Thi Binh:</t>
        </r>
        <r>
          <rPr>
            <sz val="9"/>
            <color indexed="81"/>
            <rFont val="Tahoma"/>
            <family val="2"/>
          </rPr>
          <t xml:space="preserve">
Bug ID: 13050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6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4" authorId="1" shapeId="0" xr:uid="{00000000-0006-0000-0700-000004000000}">
      <text>
        <r>
          <rPr>
            <b/>
            <sz val="9"/>
            <color indexed="81"/>
            <rFont val="Tahoma"/>
            <family val="2"/>
          </rPr>
          <t>Nguyen Dao Thi Binh:</t>
        </r>
        <r>
          <rPr>
            <sz val="9"/>
            <color indexed="81"/>
            <rFont val="Tahoma"/>
            <family val="2"/>
          </rPr>
          <t xml:space="preserve">
Bug ID: 13050</t>
        </r>
      </text>
    </comment>
    <comment ref="F47" authorId="1" shapeId="0" xr:uid="{00000000-0006-0000-0700-000005000000}">
      <text>
        <r>
          <rPr>
            <b/>
            <sz val="9"/>
            <color indexed="81"/>
            <rFont val="Tahoma"/>
            <family val="2"/>
          </rPr>
          <t>Nguyen Dao Thi Binh:</t>
        </r>
        <r>
          <rPr>
            <sz val="9"/>
            <color indexed="81"/>
            <rFont val="Tahoma"/>
            <family val="2"/>
          </rPr>
          <t xml:space="preserve">
Bug ID: 13057</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800-000001000000}">
      <text>
        <r>
          <rPr>
            <b/>
            <sz val="8"/>
            <color indexed="8"/>
            <rFont val="Times New Roman"/>
            <family val="1"/>
          </rPr>
          <t xml:space="preserve">Pass
Fail
Untested
N/A
</t>
        </r>
      </text>
    </comment>
    <comment ref="G17" authorId="0" shapeId="0" xr:uid="{00000000-0006-0000-0800-000002000000}">
      <text>
        <r>
          <rPr>
            <b/>
            <sz val="8"/>
            <color indexed="8"/>
            <rFont val="Times New Roman"/>
            <family val="1"/>
          </rPr>
          <t xml:space="preserve">Pass
Fail
Untested
N/A
</t>
        </r>
      </text>
    </comment>
    <comment ref="H17" authorId="0" shapeId="0" xr:uid="{00000000-0006-0000-0800-000003000000}">
      <text>
        <r>
          <rPr>
            <b/>
            <sz val="8"/>
            <color indexed="8"/>
            <rFont val="Times New Roman"/>
            <family val="1"/>
          </rPr>
          <t xml:space="preserve">Pass
Fail
Untested
N/A
</t>
        </r>
      </text>
    </comment>
    <comment ref="F31" authorId="1" shapeId="0" xr:uid="{00000000-0006-0000-0800-000004000000}">
      <text>
        <r>
          <rPr>
            <b/>
            <sz val="9"/>
            <color indexed="81"/>
            <rFont val="Tahoma"/>
            <family val="2"/>
          </rPr>
          <t>Nguyen Dao Thi Binh:</t>
        </r>
        <r>
          <rPr>
            <sz val="9"/>
            <color indexed="81"/>
            <rFont val="Tahoma"/>
            <family val="2"/>
          </rPr>
          <t xml:space="preserve">
Bug ID: 13050</t>
        </r>
      </text>
    </comment>
    <comment ref="F42" authorId="1" shapeId="0" xr:uid="{00000000-0006-0000-0800-000005000000}">
      <text>
        <r>
          <rPr>
            <b/>
            <sz val="9"/>
            <color indexed="81"/>
            <rFont val="Tahoma"/>
            <family val="2"/>
          </rPr>
          <t>Nguyen Dao Thi Binh:</t>
        </r>
        <r>
          <rPr>
            <sz val="9"/>
            <color indexed="81"/>
            <rFont val="Tahoma"/>
            <family val="2"/>
          </rPr>
          <t xml:space="preserve">
Bug ID: 13057</t>
        </r>
      </text>
    </comment>
    <comment ref="F43" authorId="1" shapeId="0" xr:uid="{00000000-0006-0000-0800-000006000000}">
      <text>
        <r>
          <rPr>
            <b/>
            <sz val="9"/>
            <color indexed="81"/>
            <rFont val="Tahoma"/>
            <family val="2"/>
          </rPr>
          <t>Nguyen Dao Thi Binh:</t>
        </r>
        <r>
          <rPr>
            <sz val="9"/>
            <color indexed="81"/>
            <rFont val="Tahoma"/>
            <family val="2"/>
          </rPr>
          <t xml:space="preserve">
Bug ID: 13057</t>
        </r>
      </text>
    </comment>
    <comment ref="F45" authorId="1" shapeId="0" xr:uid="{00000000-0006-0000-0800-000007000000}">
      <text>
        <r>
          <rPr>
            <b/>
            <sz val="9"/>
            <color indexed="81"/>
            <rFont val="Tahoma"/>
            <family val="2"/>
          </rPr>
          <t>Nguyen Dao Thi Binh:</t>
        </r>
        <r>
          <rPr>
            <sz val="9"/>
            <color indexed="81"/>
            <rFont val="Tahoma"/>
            <family val="2"/>
          </rPr>
          <t xml:space="preserve">
Bug ID: 13057</t>
        </r>
      </text>
    </comment>
    <comment ref="F58" authorId="1" shapeId="0" xr:uid="{00000000-0006-0000-0800-000008000000}">
      <text>
        <r>
          <rPr>
            <b/>
            <sz val="9"/>
            <color indexed="81"/>
            <rFont val="Tahoma"/>
            <family val="2"/>
          </rPr>
          <t>Nguyen Dao Thi Binh:</t>
        </r>
        <r>
          <rPr>
            <sz val="9"/>
            <color indexed="81"/>
            <rFont val="Tahoma"/>
            <family val="2"/>
          </rPr>
          <t xml:space="preserve">
Bug ID: 13051</t>
        </r>
      </text>
    </comment>
    <comment ref="G58" authorId="1" shapeId="0" xr:uid="{00000000-0006-0000-0800-000009000000}">
      <text>
        <r>
          <rPr>
            <b/>
            <sz val="9"/>
            <color indexed="81"/>
            <rFont val="Tahoma"/>
            <family val="2"/>
          </rPr>
          <t>Nguyen Dao Thi Binh:</t>
        </r>
        <r>
          <rPr>
            <sz val="9"/>
            <color indexed="81"/>
            <rFont val="Tahoma"/>
            <family val="2"/>
          </rPr>
          <t xml:space="preserve">
Bug ID: 13051</t>
        </r>
      </text>
    </comment>
    <comment ref="F59" authorId="1" shapeId="0" xr:uid="{00000000-0006-0000-0800-00000A000000}">
      <text>
        <r>
          <rPr>
            <b/>
            <sz val="9"/>
            <color indexed="81"/>
            <rFont val="Tahoma"/>
            <family val="2"/>
          </rPr>
          <t>Nguyen Dao Thi Binh:</t>
        </r>
        <r>
          <rPr>
            <sz val="9"/>
            <color indexed="81"/>
            <rFont val="Tahoma"/>
            <family val="2"/>
          </rPr>
          <t xml:space="preserve">
Bug ID: 13059</t>
        </r>
      </text>
    </comment>
    <comment ref="G59" authorId="1" shapeId="0" xr:uid="{00000000-0006-0000-0800-00000B000000}">
      <text>
        <r>
          <rPr>
            <b/>
            <sz val="9"/>
            <color indexed="81"/>
            <rFont val="Tahoma"/>
            <family val="2"/>
          </rPr>
          <t>Nguyen Dao Thi Binh:</t>
        </r>
        <r>
          <rPr>
            <sz val="9"/>
            <color indexed="81"/>
            <rFont val="Tahoma"/>
            <family val="2"/>
          </rPr>
          <t xml:space="preserve">
Bug ID: 13059</t>
        </r>
      </text>
    </comment>
    <comment ref="F64" authorId="1" shapeId="0" xr:uid="{00000000-0006-0000-0800-00000C000000}">
      <text>
        <r>
          <rPr>
            <b/>
            <sz val="9"/>
            <color indexed="81"/>
            <rFont val="Tahoma"/>
            <family val="2"/>
          </rPr>
          <t>Nguyen Dao Thi Binh:</t>
        </r>
        <r>
          <rPr>
            <sz val="9"/>
            <color indexed="81"/>
            <rFont val="Tahoma"/>
            <family val="2"/>
          </rPr>
          <t xml:space="preserve">
Bug ID: 13059</t>
        </r>
      </text>
    </comment>
    <comment ref="G64" authorId="1" shapeId="0" xr:uid="{00000000-0006-0000-0800-00000D000000}">
      <text>
        <r>
          <rPr>
            <b/>
            <sz val="9"/>
            <color indexed="81"/>
            <rFont val="Tahoma"/>
            <family val="2"/>
          </rPr>
          <t>Nguyen Dao Thi Binh:</t>
        </r>
        <r>
          <rPr>
            <sz val="9"/>
            <color indexed="81"/>
            <rFont val="Tahoma"/>
            <family val="2"/>
          </rPr>
          <t xml:space="preserve">
Bug ID: 13059</t>
        </r>
      </text>
    </comment>
    <comment ref="F67" authorId="1" shapeId="0" xr:uid="{00000000-0006-0000-0800-00000E000000}">
      <text>
        <r>
          <rPr>
            <b/>
            <sz val="9"/>
            <color indexed="81"/>
            <rFont val="Tahoma"/>
            <family val="2"/>
          </rPr>
          <t>Nguyen Dao Thi Binh:</t>
        </r>
        <r>
          <rPr>
            <sz val="9"/>
            <color indexed="81"/>
            <rFont val="Tahoma"/>
            <family val="2"/>
          </rPr>
          <t xml:space="preserve">
Bug ID: 13051</t>
        </r>
      </text>
    </comment>
    <comment ref="F82" authorId="1" shapeId="0" xr:uid="{00000000-0006-0000-0800-00000F000000}">
      <text>
        <r>
          <rPr>
            <b/>
            <sz val="9"/>
            <color indexed="81"/>
            <rFont val="Tahoma"/>
            <family val="2"/>
          </rPr>
          <t>Nguyen Dao Thi Binh:</t>
        </r>
        <r>
          <rPr>
            <sz val="9"/>
            <color indexed="81"/>
            <rFont val="Tahoma"/>
            <family val="2"/>
          </rPr>
          <t xml:space="preserve">
Bug ID: 13159</t>
        </r>
      </text>
    </comment>
    <comment ref="F84" authorId="1" shapeId="0" xr:uid="{00000000-0006-0000-0800-000010000000}">
      <text>
        <r>
          <rPr>
            <b/>
            <sz val="9"/>
            <color indexed="81"/>
            <rFont val="Tahoma"/>
            <family val="2"/>
          </rPr>
          <t>Nguyen Dao Thi Binh:</t>
        </r>
        <r>
          <rPr>
            <sz val="9"/>
            <color indexed="81"/>
            <rFont val="Tahoma"/>
            <family val="2"/>
          </rPr>
          <t xml:space="preserve">
Bug ID: 13159</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900-000001000000}">
      <text>
        <r>
          <rPr>
            <b/>
            <sz val="8"/>
            <color indexed="8"/>
            <rFont val="Times New Roman"/>
            <family val="1"/>
          </rPr>
          <t xml:space="preserve">Pass
Fail
Untested
N/A
</t>
        </r>
      </text>
    </comment>
    <comment ref="G17" authorId="0" shapeId="0" xr:uid="{00000000-0006-0000-0900-000002000000}">
      <text>
        <r>
          <rPr>
            <b/>
            <sz val="8"/>
            <color indexed="8"/>
            <rFont val="Times New Roman"/>
            <family val="1"/>
          </rPr>
          <t xml:space="preserve">Pass
Fail
Untested
N/A
</t>
        </r>
      </text>
    </comment>
    <comment ref="H17" authorId="0" shapeId="0" xr:uid="{00000000-0006-0000-0900-000003000000}">
      <text>
        <r>
          <rPr>
            <b/>
            <sz val="8"/>
            <color indexed="8"/>
            <rFont val="Times New Roman"/>
            <family val="1"/>
          </rPr>
          <t xml:space="preserve">Pass
Fail
Untested
N/A
</t>
        </r>
      </text>
    </comment>
    <comment ref="F31" authorId="1" shapeId="0" xr:uid="{00000000-0006-0000-0900-000004000000}">
      <text>
        <r>
          <rPr>
            <b/>
            <sz val="9"/>
            <color indexed="81"/>
            <rFont val="Tahoma"/>
            <family val="2"/>
          </rPr>
          <t>Nguyen Dao Thi Binh:</t>
        </r>
        <r>
          <rPr>
            <sz val="9"/>
            <color indexed="81"/>
            <rFont val="Tahoma"/>
            <family val="2"/>
          </rPr>
          <t xml:space="preserve">
Bug ID: 13050</t>
        </r>
      </text>
    </comment>
    <comment ref="F42" authorId="1" shapeId="0" xr:uid="{00000000-0006-0000-0900-000005000000}">
      <text>
        <r>
          <rPr>
            <b/>
            <sz val="9"/>
            <color indexed="81"/>
            <rFont val="Tahoma"/>
            <family val="2"/>
          </rPr>
          <t>Nguyen Dao Thi Binh:</t>
        </r>
        <r>
          <rPr>
            <sz val="9"/>
            <color indexed="81"/>
            <rFont val="Tahoma"/>
            <family val="2"/>
          </rPr>
          <t xml:space="preserve">
Bug ID: 13057</t>
        </r>
      </text>
    </comment>
    <comment ref="F43" authorId="1" shapeId="0" xr:uid="{00000000-0006-0000-0900-000006000000}">
      <text>
        <r>
          <rPr>
            <b/>
            <sz val="9"/>
            <color indexed="81"/>
            <rFont val="Tahoma"/>
            <family val="2"/>
          </rPr>
          <t>Nguyen Dao Thi Binh:</t>
        </r>
        <r>
          <rPr>
            <sz val="9"/>
            <color indexed="81"/>
            <rFont val="Tahoma"/>
            <family val="2"/>
          </rPr>
          <t xml:space="preserve">
Bug ID: 13057</t>
        </r>
      </text>
    </comment>
    <comment ref="F45" authorId="1" shapeId="0" xr:uid="{00000000-0006-0000-0900-000007000000}">
      <text>
        <r>
          <rPr>
            <b/>
            <sz val="9"/>
            <color indexed="81"/>
            <rFont val="Tahoma"/>
            <family val="2"/>
          </rPr>
          <t>Nguyen Dao Thi Binh:</t>
        </r>
        <r>
          <rPr>
            <sz val="9"/>
            <color indexed="81"/>
            <rFont val="Tahoma"/>
            <family val="2"/>
          </rPr>
          <t xml:space="preserve">
Bug ID: 13057</t>
        </r>
      </text>
    </comment>
    <comment ref="F58" authorId="1" shapeId="0" xr:uid="{00000000-0006-0000-0900-000008000000}">
      <text>
        <r>
          <rPr>
            <b/>
            <sz val="9"/>
            <color indexed="81"/>
            <rFont val="Tahoma"/>
            <family val="2"/>
          </rPr>
          <t>Nguyen Dao Thi Binh:</t>
        </r>
        <r>
          <rPr>
            <sz val="9"/>
            <color indexed="81"/>
            <rFont val="Tahoma"/>
            <family val="2"/>
          </rPr>
          <t xml:space="preserve">
Bug ID: 13051</t>
        </r>
      </text>
    </comment>
    <comment ref="G58" authorId="1" shapeId="0" xr:uid="{00000000-0006-0000-0900-000009000000}">
      <text>
        <r>
          <rPr>
            <b/>
            <sz val="9"/>
            <color indexed="81"/>
            <rFont val="Tahoma"/>
            <family val="2"/>
          </rPr>
          <t>Nguyen Dao Thi Binh:</t>
        </r>
        <r>
          <rPr>
            <sz val="9"/>
            <color indexed="81"/>
            <rFont val="Tahoma"/>
            <family val="2"/>
          </rPr>
          <t xml:space="preserve">
Bug ID: 13051</t>
        </r>
      </text>
    </comment>
    <comment ref="F59" authorId="1" shapeId="0" xr:uid="{00000000-0006-0000-0900-00000A000000}">
      <text>
        <r>
          <rPr>
            <b/>
            <sz val="9"/>
            <color indexed="81"/>
            <rFont val="Tahoma"/>
            <family val="2"/>
          </rPr>
          <t>Nguyen Dao Thi Binh:</t>
        </r>
        <r>
          <rPr>
            <sz val="9"/>
            <color indexed="81"/>
            <rFont val="Tahoma"/>
            <family val="2"/>
          </rPr>
          <t xml:space="preserve">
Bug ID: 13059</t>
        </r>
      </text>
    </comment>
    <comment ref="G59" authorId="1" shapeId="0" xr:uid="{00000000-0006-0000-0900-00000B000000}">
      <text>
        <r>
          <rPr>
            <b/>
            <sz val="9"/>
            <color indexed="81"/>
            <rFont val="Tahoma"/>
            <family val="2"/>
          </rPr>
          <t>Nguyen Dao Thi Binh:</t>
        </r>
        <r>
          <rPr>
            <sz val="9"/>
            <color indexed="81"/>
            <rFont val="Tahoma"/>
            <family val="2"/>
          </rPr>
          <t xml:space="preserve">
Bug ID: 13059</t>
        </r>
      </text>
    </comment>
    <comment ref="F64" authorId="1" shapeId="0" xr:uid="{00000000-0006-0000-0900-00000C000000}">
      <text>
        <r>
          <rPr>
            <b/>
            <sz val="9"/>
            <color indexed="81"/>
            <rFont val="Tahoma"/>
            <family val="2"/>
          </rPr>
          <t>Nguyen Dao Thi Binh:</t>
        </r>
        <r>
          <rPr>
            <sz val="9"/>
            <color indexed="81"/>
            <rFont val="Tahoma"/>
            <family val="2"/>
          </rPr>
          <t xml:space="preserve">
Bug ID: 13059</t>
        </r>
      </text>
    </comment>
    <comment ref="G64" authorId="1" shapeId="0" xr:uid="{00000000-0006-0000-0900-00000D000000}">
      <text>
        <r>
          <rPr>
            <b/>
            <sz val="9"/>
            <color indexed="81"/>
            <rFont val="Tahoma"/>
            <family val="2"/>
          </rPr>
          <t>Nguyen Dao Thi Binh:</t>
        </r>
        <r>
          <rPr>
            <sz val="9"/>
            <color indexed="81"/>
            <rFont val="Tahoma"/>
            <family val="2"/>
          </rPr>
          <t xml:space="preserve">
Bug ID: 13059</t>
        </r>
      </text>
    </comment>
    <comment ref="F67" authorId="1" shapeId="0" xr:uid="{00000000-0006-0000-0900-00000E000000}">
      <text>
        <r>
          <rPr>
            <b/>
            <sz val="9"/>
            <color indexed="81"/>
            <rFont val="Tahoma"/>
            <family val="2"/>
          </rPr>
          <t>Nguyen Dao Thi Binh:</t>
        </r>
        <r>
          <rPr>
            <sz val="9"/>
            <color indexed="81"/>
            <rFont val="Tahoma"/>
            <family val="2"/>
          </rPr>
          <t xml:space="preserve">
Bug ID: 13051</t>
        </r>
      </text>
    </comment>
    <comment ref="F82" authorId="1" shapeId="0" xr:uid="{00000000-0006-0000-0900-00000F000000}">
      <text>
        <r>
          <rPr>
            <b/>
            <sz val="9"/>
            <color indexed="81"/>
            <rFont val="Tahoma"/>
            <family val="2"/>
          </rPr>
          <t>Nguyen Dao Thi Binh:</t>
        </r>
        <r>
          <rPr>
            <sz val="9"/>
            <color indexed="81"/>
            <rFont val="Tahoma"/>
            <family val="2"/>
          </rPr>
          <t xml:space="preserve">
Bug ID: 13159</t>
        </r>
      </text>
    </comment>
    <comment ref="F84" authorId="1" shapeId="0" xr:uid="{00000000-0006-0000-09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<sst xmlns="http://schemas.openxmlformats.org/spreadsheetml/2006/main" count="2016" uniqueCount="1078">
  <si>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</si>
  <si>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</si>
  <si>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</si>
  <si>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</si>
  <si>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</si>
  <si>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</si>
  <si>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</si>
  <si>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</si>
  <si>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</si>
  <si>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</si>
  <si>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</si>
  <si>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</si>
  <si>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</si>
  <si>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</si>
  <si>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</si>
  <si>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</si>
  <si>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</si>
  <si>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</si>
  <si>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</si>
  <si>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</si>
  <si>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</si>
  <si>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</si>
  <si>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</si>
  <si>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</si>
  <si>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</si>
  <si>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</si>
  <si>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</si>
  <si>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</si>
  <si>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</si>
  <si>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</si>
  <si>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</si>
  <si>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</si>
  <si>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</si>
  <si>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</si>
  <si>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</si>
  <si>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</si>
  <si>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</si>
  <si>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</si>
  <si>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</si>
  <si>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</si>
  <si>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</si>
  <si>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</si>
  <si>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</si>
  <si>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</si>
  <si>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</si>
  <si>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</si>
  <si>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</si>
  <si>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</si>
  <si>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</si>
  <si>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</si>
  <si>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</si>
  <si>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</si>
  <si>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</si>
  <si>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</si>
  <si>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</si>
  <si>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</si>
  <si>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</si>
  <si>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</si>
  <si>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</si>
  <si>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</si>
  <si>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</si>
  <si>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</si>
  <si>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</si>
  <si>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</si>
  <si>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</si>
  <si>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</si>
  <si>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</si>
  <si>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</si>
  <si>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</si>
  <si>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</si>
  <si>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</si>
  <si>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</si>
  <si>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</si>
  <si>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</si>
  <si>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</si>
  <si>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</si>
  <si>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</si>
  <si>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</si>
  <si>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</si>
  <si>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</si>
  <si>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</si>
  <si>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</si>
  <si>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</si>
  <si>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</si>
  <si>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</si>
  <si>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</si>
  <si>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</si>
  <si>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</si>
  <si>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</si>
  <si>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</si>
  <si>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</si>
  <si>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</si>
  <si>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</si>
  <si>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</si>
  <si>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</si>
  <si>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</si>
  <si>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</si>
  <si>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</si>
  <si>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</si>
  <si>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</si>
  <si>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</si>
  <si>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</si>
  <si>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</si>
  <si>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</si>
  <si>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</si>
  <si>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</si>
  <si>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</si>
  <si>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</si>
  <si>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</si>
  <si>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</si>
  <si>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</si>
  <si>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</si>
  <si>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</si>
  <si>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</si>
  <si>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</si>
  <si>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</si>
  <si>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</si>
  <si>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</si>
  <si>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</si>
  <si>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</si>
  <si>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</si>
  <si>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</si>
  <si>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</si>
  <si>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</si>
  <si>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</si>
  <si>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</si>
  <si>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</si>
  <si>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</si>
  <si>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</si>
  <si>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</si>
  <si>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</si>
  <si>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</si>
  <si>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</si>
  <si>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</si>
  <si>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</si>
  <si>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</si>
  <si>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</si>
  <si>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</si>
  <si>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</si>
  <si>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</si>
  <si>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</si>
  <si>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</si>
  <si>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</si>
  <si>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</si>
  <si>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</si>
  <si>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</si>
  <si>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</si>
  <si>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</si>
  <si>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</si>
  <si>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</si>
  <si>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</si>
  <si>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</si>
  <si>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</si>
  <si>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</si>
  <si>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</si>
  <si>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</si>
  <si>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</si>
  <si>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</si>
  <si>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</si>
  <si>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</si>
  <si>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</si>
  <si>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</si>
  <si>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</si>
  <si>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</si>
  <si>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</si>
  <si>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</si>
  <si>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</si>
  <si>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</si>
  <si>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</si>
  <si>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</si>
  <si>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</si>
  <si>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</si>
  <si>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</si>
  <si>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</si>
  <si>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</si>
  <si>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</si>
  <si>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</si>
  <si>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</si>
  <si>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</si>
  <si>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</si>
  <si>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</si>
  <si>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</si>
  <si>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</si>
  <si>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</si>
  <si>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</si>
  <si>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</si>
  <si>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</si>
  <si>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</si>
  <si>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</si>
  <si>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</si>
  <si>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</si>
  <si>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</si>
  <si>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</si>
  <si>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</si>
  <si>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</si>
  <si>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</si>
  <si>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</si>
  <si>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</si>
  <si>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</si>
  <si>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</si>
  <si>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</si>
  <si>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</si>
  <si>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</si>
  <si>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</si>
  <si>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</si>
  <si>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</si>
  <si>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</si>
  <si>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</si>
  <si>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</si>
  <si>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</si>
  <si>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</si>
  <si>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</si>
  <si>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</si>
  <si>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</si>
  <si>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</si>
  <si>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</si>
  <si>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</si>
  <si>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</si>
  <si>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</si>
  <si>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</si>
  <si>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</si>
  <si>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</si>
  <si>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</si>
  <si>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</si>
  <si>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</si>
  <si>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</si>
  <si>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</si>
  <si>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</si>
  <si>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</si>
  <si>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</si>
  <si>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</si>
  <si>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</si>
  <si>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</si>
  <si>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</si>
  <si>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</si>
  <si>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</si>
  <si>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</si>
  <si>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</si>
  <si>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</si>
  <si>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</si>
  <si>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</si>
  <si>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</si>
  <si>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</si>
  <si>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</si>
  <si>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</si>
  <si>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</si>
  <si>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</si>
  <si>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</si>
  <si>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</si>
  <si>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</si>
  <si>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</si>
  <si>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</si>
  <si>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</si>
  <si>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</si>
  <si>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</si>
  <si>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</si>
  <si>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</si>
  <si>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</si>
  <si>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</si>
  <si>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</si>
  <si>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</si>
  <si>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</si>
  <si>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</si>
  <si>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</si>
  <si>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</si>
  <si>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</si>
  <si>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</si>
  <si>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</si>
  <si>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</si>
  <si>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</si>
  <si>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</si>
  <si>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</si>
  <si>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</si>
  <si>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</si>
  <si>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</si>
  <si>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</si>
  <si>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</si>
  <si>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</si>
  <si>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</si>
  <si>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</si>
  <si>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</si>
  <si>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</si>
  <si>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</si>
  <si>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</si>
  <si>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</si>
  <si>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</si>
  <si>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</si>
  <si>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</si>
  <si>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</si>
  <si>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</si>
  <si>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</si>
  <si>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</si>
  <si>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</si>
  <si>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</si>
  <si>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</si>
  <si>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</si>
  <si>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</si>
  <si>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</si>
  <si>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</si>
  <si>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</si>
  <si>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</si>
  <si>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</si>
  <si>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</si>
  <si>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</si>
  <si>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</si>
  <si>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</si>
  <si>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</si>
  <si>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</si>
  <si>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</si>
  <si>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</si>
  <si>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</si>
  <si>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</si>
  <si>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</si>
  <si>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</si>
  <si>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</si>
  <si>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</si>
  <si>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</si>
  <si>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</si>
  <si>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</si>
  <si>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</si>
  <si>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</si>
  <si>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</si>
  <si>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</si>
  <si>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</si>
  <si>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</si>
  <si>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</si>
  <si>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</si>
  <si>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</si>
  <si>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</si>
  <si>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</si>
  <si>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</si>
  <si>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</si>
  <si>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</si>
  <si>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</si>
  <si>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</si>
  <si>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</si>
  <si>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</si>
  <si>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</si>
  <si>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</si>
  <si>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</si>
  <si>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</si>
  <si>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</si>
  <si>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</si>
  <si>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</si>
  <si>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</si>
  <si>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</si>
  <si>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</si>
  <si>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</si>
  <si>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</si>
  <si>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</si>
  <si>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</si>
  <si>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</si>
  <si>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</si>
  <si>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</si>
  <si>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</si>
  <si>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</si>
  <si>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</si>
  <si>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</si>
  <si>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</si>
  <si>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</si>
  <si>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</si>
  <si>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</si>
  <si>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</si>
  <si>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</si>
  <si>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</si>
  <si>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</si>
  <si>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</si>
  <si>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</si>
  <si>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</si>
  <si>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</si>
  <si>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</si>
  <si>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</si>
  <si>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</si>
  <si>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</si>
  <si>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</si>
  <si>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</si>
  <si>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</si>
  <si>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</si>
  <si>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</si>
  <si>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</si>
  <si>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</si>
  <si>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</si>
  <si>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</si>
  <si>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</si>
  <si>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</si>
  <si>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</si>
  <si>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</si>
  <si>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</si>
  <si>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</si>
  <si>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</si>
  <si>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</si>
  <si>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</si>
  <si>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</si>
  <si>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</si>
  <si>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</si>
  <si>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</si>
  <si>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</si>
  <si>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</si>
  <si>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</si>
  <si>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</si>
  <si>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</si>
  <si>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</si>
  <si>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</si>
  <si>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</si>
  <si>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</si>
  <si>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</si>
  <si>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</si>
  <si>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</si>
  <si>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</si>
  <si>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</si>
  <si>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</si>
  <si>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</si>
  <si>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</si>
  <si>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</si>
  <si>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</si>
  <si>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</si>
  <si>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</si>
  <si>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</si>
  <si>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Original price</t>
  </si>
  <si>
    <t>Discounted price</t>
  </si>
  <si>
    <t xml:space="preserve">Verify that when the discounted price is less than 999, there is no comma to be used </t>
  </si>
  <si>
    <t xml:space="preserve">Verify that when the discounted price is 999; there is no comma to be used </t>
  </si>
  <si>
    <t xml:space="preserve">Verify that when the discounted price has a decimal more than 0.5, it will be rounded up to the nearest integer value </t>
  </si>
  <si>
    <t xml:space="preserve">Verify that when the discounted price has a decimal is 0.5, it will be rounded up to the nearest integer value </t>
  </si>
  <si>
    <t>Photo list</t>
  </si>
  <si>
    <t xml:space="preserve">Next button </t>
  </si>
  <si>
    <t xml:space="preserve">Verify that the next button is disabled when it displayed only one photo on the photo list </t>
  </si>
  <si>
    <t xml:space="preserve">Verify that the next button is hidden when no photo is displayed </t>
  </si>
  <si>
    <t>Previous button</t>
  </si>
  <si>
    <t xml:space="preserve">Verify that the previous button is hidden when no photo is displayed </t>
  </si>
  <si>
    <t xml:space="preserve">Big photo frame </t>
  </si>
  <si>
    <t xml:space="preserve">Verify that the main photo is displayed in big photo frame when it has photo on the photo list </t>
  </si>
  <si>
    <t xml:space="preserve">Verify that when the discounted price has a decimal is an integer, it will be remain and not be rounded </t>
  </si>
  <si>
    <t xml:space="preserve">Verify that when the original price is 1,000; there is one comma to be used </t>
  </si>
  <si>
    <t>Verify that when the original price is from 1,000 to 999,999; there is one comma to be used</t>
  </si>
  <si>
    <t xml:space="preserve">Verify that when the original price is 999,999; there is one comma to be used </t>
  </si>
  <si>
    <t xml:space="preserve">Verify that when the original price is 1,000,000; there are two commas to be used </t>
  </si>
  <si>
    <t xml:space="preserve">Verify that when the original price is from 1,000,000 to 999,999,999; there are two commas to be used  </t>
  </si>
  <si>
    <t>Verify that when the original price is 999; there is no comma to be used</t>
  </si>
  <si>
    <t>Verify that when the original price is less than 999, there is no comma to be used</t>
  </si>
  <si>
    <t xml:space="preserve">Verify that when the original price is 999,999,999; there are two commas to be used </t>
  </si>
  <si>
    <t xml:space="preserve">Verify that when the original price is 1,000,000,000; there are three commas to be used </t>
  </si>
  <si>
    <t>Verify that when the original price is more than 1,000,000,000; there are three commas to be used</t>
  </si>
  <si>
    <t xml:space="preserve">Verify that when the discounted price is 1,000; there is one comma to be used </t>
  </si>
  <si>
    <t xml:space="preserve">Verify that when the discounted price is from 1,000 to 999,999; there is one comma to be used </t>
  </si>
  <si>
    <t xml:space="preserve">Verify that when the discounted price is 999,999; there is one comma to be used </t>
  </si>
  <si>
    <t>Verify that when the discounted price is 1,000,000; there are two commas to be used</t>
  </si>
  <si>
    <t xml:space="preserve">Verify that when the discounted price is from 1,000,000 to 999,999,999; there are two commas to be used  </t>
  </si>
  <si>
    <t xml:space="preserve">Verify that when the discounted price is 999,999,999; there are two commas to be used </t>
  </si>
  <si>
    <t>Verify that when the discounted price is 1,000,000,000; there are three commas to be used</t>
  </si>
  <si>
    <t xml:space="preserve">Verify that when the discounted price is more than 1,000,000,000; there are three commas to be used </t>
  </si>
  <si>
    <t>Verify that when clicking on the next button, the image carousel will move to the previous fives photo</t>
  </si>
  <si>
    <t xml:space="preserve">There is no comma to be used at the original price of the product </t>
  </si>
  <si>
    <t>There is one comma to be used at the original price of the product</t>
  </si>
  <si>
    <t xml:space="preserve">There is one comma to be used at the original price of the product </t>
  </si>
  <si>
    <t xml:space="preserve">There are two commas to be used at the original price of the product </t>
  </si>
  <si>
    <t xml:space="preserve">There are three commas to be used at the original price of the product </t>
  </si>
  <si>
    <t>Verify that the currency of the original price is displayed at 'đ'</t>
  </si>
  <si>
    <t xml:space="preserve">1. Click on any product on the product list 
2. Observe the price </t>
  </si>
  <si>
    <t xml:space="preserve">  </t>
  </si>
  <si>
    <t xml:space="preserve">There is no comma to be used at the discounted price of the product </t>
  </si>
  <si>
    <t>There is no comma to be used at the discounted price of the product</t>
  </si>
  <si>
    <t>There is one comma to be used at the discounted price of the product</t>
  </si>
  <si>
    <t xml:space="preserve">There is one comma to be used at the discounted price of the product </t>
  </si>
  <si>
    <t xml:space="preserve">There are two commas to be used at the discounted price of the product </t>
  </si>
  <si>
    <t xml:space="preserve">There are three commas to be used at the discounted price of the product </t>
  </si>
  <si>
    <t xml:space="preserve">The discounted price should be rounded down to the nearest integer value </t>
  </si>
  <si>
    <t xml:space="preserve">The discounted price should be rounded up to the nearest integer value </t>
  </si>
  <si>
    <t xml:space="preserve">The discounted price will be remain </t>
  </si>
  <si>
    <t>Verify that the currency of the discounted price is displayed at 'đ'</t>
  </si>
  <si>
    <t xml:space="preserve">1. Select any product from the product list 
2. Observe the price </t>
  </si>
  <si>
    <t xml:space="preserve">1. The currency should be displayed as 'đ'
2. The currency should be displayed at the top of the price  </t>
  </si>
  <si>
    <t>Check UI</t>
  </si>
  <si>
    <t xml:space="preserve">Pre-condition: Have a product without a photo on the photo list 
1. Click on the product of the pre-condition
2. Observe the photo list of the product  </t>
  </si>
  <si>
    <t xml:space="preserve">The photo list of product will display blank </t>
  </si>
  <si>
    <t xml:space="preserve">Pre-condition: Have a product that has five photos on the photo list 
1. Click on the product of the pre-condition
2. Observe the photo list of the product  </t>
  </si>
  <si>
    <t xml:space="preserve">Pre-condition: Have a product that has one photo on the photo list 
1. Click on the product of the pre-condition
2. Observe the photo list of the product  </t>
  </si>
  <si>
    <t xml:space="preserve">Pre-condition: Have a product that has from one to five photos on the photo list 
1. Click on the product of the pre-condition
2. Observe the photo list of the product </t>
  </si>
  <si>
    <t>1. The photo list will display five photos on the photo list
2. All five photos will display on the same line and between the next button and the previous button</t>
  </si>
  <si>
    <t xml:space="preserve">The photo list will display one photo on the photo list </t>
  </si>
  <si>
    <t>1. The photo list will display from one to five photos 
2. All photos will display on the same line and between the previous button and the next button</t>
  </si>
  <si>
    <t xml:space="preserve">The next button should be disabled  </t>
  </si>
  <si>
    <t xml:space="preserve">The next button should be enable </t>
  </si>
  <si>
    <t>Pre-condition: The product has only one photo on the photo list 
1. Click on the product 
2. Observe the next button</t>
  </si>
  <si>
    <t>Pre-condition: The product has no photo on the photo list 
1. Click on the product
2. Observe the next button</t>
  </si>
  <si>
    <t>The next button should be hidden and disabled</t>
  </si>
  <si>
    <t>Verify that when clicking on the next button, the photo list will move to the next five photos</t>
  </si>
  <si>
    <t xml:space="preserve">The photo list will move to the next five photos </t>
  </si>
  <si>
    <t>1. Select any product 
2. Click on the first photo 
3. Observe the previous button</t>
  </si>
  <si>
    <t xml:space="preserve">The previous button should be disabled </t>
  </si>
  <si>
    <t xml:space="preserve">Pre-condition: The product has more than two photos
1. Click on the product 
2. Click on the second photo to upwards 
3. Observe the next button </t>
  </si>
  <si>
    <t>Verify that the next button is enabled from the second photo upwards</t>
  </si>
  <si>
    <t xml:space="preserve">The previous button should be enabled </t>
  </si>
  <si>
    <t>Pre-condition: The product has only one photo on the photo list 
1. Click on the product 
2. Observe the previous button</t>
  </si>
  <si>
    <t>Pre-condition: The product has no photo on the photo list 
1. Click on the product
2. Observe the previous button</t>
  </si>
  <si>
    <t xml:space="preserve">The previous button should be hidden </t>
  </si>
  <si>
    <t xml:space="preserve">Pre-condition: The product has more than five photos on the photo list 
1. Click on the product
2. Click on the next button in the photo list 
3. Click on the previous button in the photo list
3. Observe the photo list </t>
  </si>
  <si>
    <t xml:space="preserve">Pre-condition: The product has more than five photos on the photo list 
1. Click on the product
2. Click on the next button in the photo list 
3. Observe the photo list </t>
  </si>
  <si>
    <t>1. Click on any product 
2. Observe the main photo</t>
  </si>
  <si>
    <t xml:space="preserve">The main photo should be displayed in big photo frame </t>
  </si>
  <si>
    <t>Pre-condition: The product has no photo in the photo list
1. Click on the product 
2. Observe the main photo</t>
  </si>
  <si>
    <t>The main photo should be displayed blank</t>
  </si>
  <si>
    <t>Verify that the main photo display blank when it has no photo on the photo list</t>
  </si>
  <si>
    <t>1. Select any product 
2. Click on any photo in the photo list 
3. Observe the main photo</t>
  </si>
  <si>
    <t xml:space="preserve">The main photo should display exactly the photo that viewing on the photo list in big photo frame </t>
  </si>
  <si>
    <t>Follow the UI checklist</t>
  </si>
  <si>
    <t xml:space="preserve">Follow the UI checklist </t>
  </si>
  <si>
    <t xml:space="preserve">Pre-condition: There is a product that has a price is less than 999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</si>
  <si>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</si>
  <si>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</si>
  <si>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</si>
  <si>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Pre-condition: There is a product that has a price is 999,999 on the product list 
1. Click on the product 
2. Observe the price</t>
  </si>
  <si>
    <t xml:space="preserve">Pre-condition: There is a product that has a price is 1,000,000 on the product list 
1. Click on the product 
2. Observe the price </t>
  </si>
  <si>
    <t xml:space="preserve">Pre-condition: There is a product that has a price from 1,000,000 to 999,999,999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</si>
  <si>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</si>
  <si>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</si>
  <si>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</si>
  <si>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 xml:space="preserve">Pre-condition: There is a product that has a price is 999 on the product list 
1. Click on the product
2. Observe the price </t>
  </si>
  <si>
    <t xml:space="preserve">Pre-condition: There is a product that has a price is 1,000 on the product list 
1. Click on the product 
2. Observe the price </t>
  </si>
  <si>
    <t xml:space="preserve">Pre-condition: There is a product that has a price from 1,000 to 999,999 on the product list 
1. Click on the product
2. Observe the price </t>
  </si>
  <si>
    <t xml:space="preserve">Pre-condition: There is a product that has a price is 999,999,999 on the product list 
1. Click on the product 
2. Observe the price </t>
  </si>
  <si>
    <t xml:space="preserve">Pre-condition: There is a product that has a price is 1,000,000,000 on the product list 
1. Click on the product 
2. Observe the price </t>
  </si>
  <si>
    <t xml:space="preserve">Pre-condition: There is a product that has a price is more than 1,000,000,000 on the product list 
1. Click on the product 
2. Observe the price </t>
  </si>
  <si>
    <t>Validation</t>
  </si>
  <si>
    <t xml:space="preserve">SMS Verification Code </t>
  </si>
  <si>
    <t xml:space="preserve">Verify that user can input number on 'Phone Number' field </t>
  </si>
  <si>
    <t>The 'SMS Verification Code' field must be mandatory</t>
  </si>
  <si>
    <t xml:space="preserve">Phone number </t>
  </si>
  <si>
    <t>Verify that when user inputs space before/after text, the system will trims automatically</t>
  </si>
  <si>
    <t xml:space="preserve">Verify an error message is displayed when inputting an alphabet </t>
  </si>
  <si>
    <t xml:space="preserve">Verify an error message is displayed when inputting special characters </t>
  </si>
  <si>
    <t>Verify the 'Phone Number' field must be mandatory</t>
  </si>
  <si>
    <t xml:space="preserve">Verify an error message is displayed when user inputs less than 10 digits phone number </t>
  </si>
  <si>
    <t xml:space="preserve">Verify an error message is displayed when user inputs more than 10 digits phone number </t>
  </si>
  <si>
    <t xml:space="preserve">Verify an no error message will be shown when user inputs 10 digits phone number </t>
  </si>
  <si>
    <t xml:space="preserve">Verify an error message is displayed when user inputs an registered number </t>
  </si>
  <si>
    <t xml:space="preserve">Verify that user can input a number on 'SMS Verification Code' field </t>
  </si>
  <si>
    <t>Verify an error message is displayed when inputting an alphabet</t>
  </si>
  <si>
    <t>Verify 'SMS Verification Code' field is blank after user swipes the slide bar</t>
  </si>
  <si>
    <t xml:space="preserve">Verify that if user inputs valid phone number, 'SMS Verification Code' field will display after user swipes the slide </t>
  </si>
  <si>
    <t>Verify that if user leaves the 'Phone number' field blank and swipes the SMS slide, an error message will display</t>
  </si>
  <si>
    <t>Verify that if user inputs invalid phone number, an error message will display after swiping the slide</t>
  </si>
  <si>
    <t xml:space="preserve">Password </t>
  </si>
  <si>
    <t>Verify an error message is displayed  when inputting only number</t>
  </si>
  <si>
    <t xml:space="preserve">Verify an error message is displayed  when inputting only special characters </t>
  </si>
  <si>
    <t xml:space="preserve">Verify no error message is displayed when inputting both alphabet and number </t>
  </si>
  <si>
    <t>Verify an error message is displayed when inputting only alphabet</t>
  </si>
  <si>
    <t>Verify no error message is displayed when inputting alphabet, number and special characters</t>
  </si>
  <si>
    <t xml:space="preserve">Verify that when the password is encrypted when user fills in password </t>
  </si>
  <si>
    <t xml:space="preserve">The 'Password' field must be mandatory </t>
  </si>
  <si>
    <t>Birthday</t>
  </si>
  <si>
    <t xml:space="preserve">Verify that user can not input characters into 'Birthday' field </t>
  </si>
  <si>
    <t xml:space="preserve">Verify the 'Phone Number' field is blank and has a placeholder </t>
  </si>
  <si>
    <t xml:space="preserve">Verify that the 'Password' field is blank and displays a placeholder </t>
  </si>
  <si>
    <t>Verify that 'Day' field is blank and has a placeholder</t>
  </si>
  <si>
    <t>Verify that 'Year' field is blank and has a placeholder</t>
  </si>
  <si>
    <t xml:space="preserve">Verify dropdown list of 'Month' field display fully 12 months of the year </t>
  </si>
  <si>
    <t xml:space="preserve">Verify scroll bar of dropdown list in 'Month' field can be scrollable </t>
  </si>
  <si>
    <t xml:space="preserve">Verify the value at dropdown list of 'Month' field be sorted from 'January' to 'December' </t>
  </si>
  <si>
    <t>Verify dropdown list is displayed when user clicks on 'Month' field</t>
  </si>
  <si>
    <t>Verify dropdown list of 'Day' field display fully 31 days of month</t>
  </si>
  <si>
    <t xml:space="preserve">Verify scroll bar of dropdown list in 'Day' field can be scrollable </t>
  </si>
  <si>
    <t xml:space="preserve">Verify scroll bar of dropdown list in 'Year' field can be scrollable </t>
  </si>
  <si>
    <t>Verify that user can not copy-paste characters into 'Birthday' field</t>
  </si>
  <si>
    <t xml:space="preserve">Verify that 'Month' field is blank and has a placeholder </t>
  </si>
  <si>
    <t>Verify that if user selects day/month/year in the future, error message will display, otherwise it won't display</t>
  </si>
  <si>
    <t>Gender</t>
  </si>
  <si>
    <t>Verify that 'Gender' field is blank and has a placeholder</t>
  </si>
  <si>
    <t>Verify that dropdown list is displayed when user clicks on 'Gender' field</t>
  </si>
  <si>
    <t>Verify that user can not input characters</t>
  </si>
  <si>
    <t xml:space="preserve">Verify that user can not copy-paste characters </t>
  </si>
  <si>
    <t xml:space="preserve">Full name </t>
  </si>
  <si>
    <t xml:space="preserve">Verify an error message is displayed when inputting only alphabet </t>
  </si>
  <si>
    <t>Verify an error message is displayed when inputting only number</t>
  </si>
  <si>
    <t xml:space="preserve">Verify an error message is displayed when inputting only special characters </t>
  </si>
  <si>
    <t xml:space="preserve">Verify that when user inputs alphabets, numbers and special characters, no error message will be shown </t>
  </si>
  <si>
    <t xml:space="preserve">Verify that user can inputs 50 characters on 'Full Name' field </t>
  </si>
  <si>
    <t xml:space="preserve">Verify that user can inputs from 6 to 50 characters on 'Full Name' field </t>
  </si>
  <si>
    <t>Verify 'Full Name' field is blank and has a placeholders</t>
  </si>
  <si>
    <t xml:space="preserve">Verify the 'Full Name' field must be mandatory </t>
  </si>
  <si>
    <t xml:space="preserve">Verify user can inputs 6 characters on 'Full Name' field </t>
  </si>
  <si>
    <t>Check box</t>
  </si>
  <si>
    <t xml:space="preserve">Verify checkbox is at the status uncheck </t>
  </si>
  <si>
    <t>Verify checkbox is no need be mandatory</t>
  </si>
  <si>
    <t xml:space="preserve">Verify checkbox is clickable </t>
  </si>
  <si>
    <t>Functional</t>
  </si>
  <si>
    <t xml:space="preserve">Hyperlink </t>
  </si>
  <si>
    <t>Sign up</t>
  </si>
  <si>
    <t>Verify that if user fills in the valid information in all fields, user can create an account successfully</t>
  </si>
  <si>
    <t xml:space="preserve">Verify that if user fills in all the mandatory fields and leaves optional field empty, user can create an account successfully </t>
  </si>
  <si>
    <t xml:space="preserve">Verify that when clicking on 'Eye' icon, the Password will be show </t>
  </si>
  <si>
    <t xml:space="preserve">Verify that when Password is in status show, after clicking on 'Eye' icon, the password will be hide </t>
  </si>
  <si>
    <t>Verify that if user inputs invalid data at 4 mandatory fields, user can not create an account</t>
  </si>
  <si>
    <t>Verify that user can sign up with Facebook account and navigate to proper page</t>
  </si>
  <si>
    <t xml:space="preserve">Verify that user can sign up with Email account and navigate to proper page </t>
  </si>
  <si>
    <t xml:space="preserve">Verify that user can sign up with Google account and navigate to proper page </t>
  </si>
  <si>
    <t xml:space="preserve">Verify that 'Term of Uses' hyperlink is clickable and navigate to proper page </t>
  </si>
  <si>
    <t xml:space="preserve">Verify that 'Privacy Policy' hyperlink is clickable and navigate to proper page </t>
  </si>
  <si>
    <t xml:space="preserve">Verify an error message is displayed when inputting incorrect code </t>
  </si>
  <si>
    <t xml:space="preserve">Sign up with Phone Number </t>
  </si>
  <si>
    <t>Lê Khánh Linh</t>
  </si>
  <si>
    <t>22/10/2022</t>
  </si>
  <si>
    <t>Check UI of 'Display Price' function</t>
  </si>
  <si>
    <t xml:space="preserve">Pre-condition: There is a product that has a price is less than 999 on product list
1. Click on product of pre-condition
2. Observe the price </t>
  </si>
  <si>
    <t xml:space="preserve">1. The currency displayed is 'đ'
2. The currency displayed right next to the original price </t>
  </si>
  <si>
    <t xml:space="preserve">Verify that when the discounted price has a decimal less than 0.5, it will be rounded down to the nearest integer value </t>
  </si>
  <si>
    <t xml:space="preserve">1. Clicks on product
2. Input the discounted price has a decimal less than 0.5
3. Observe the price </t>
  </si>
  <si>
    <t xml:space="preserve">1. Clicks on product 
2. Input the discounted price a decimal more than 0.5
3. Observe the price  </t>
  </si>
  <si>
    <t>1. Clicks on product
2. Input the discounted price a decimal is 0.5
3. Observe the price</t>
  </si>
  <si>
    <t xml:space="preserve">1. Clicks on product 
2. Input the discounted price a decimal is an integer 
3. Observe the price </t>
  </si>
  <si>
    <t>Display Prices</t>
  </si>
  <si>
    <t>Check UI of 'Display photo'</t>
  </si>
  <si>
    <t xml:space="preserve">Verify product has no photo displayed on the photo list </t>
  </si>
  <si>
    <t>Verify product has one photo displayed  on the photo list</t>
  </si>
  <si>
    <t xml:space="preserve">Verify product has five photos displayed  on the photo list </t>
  </si>
  <si>
    <t xml:space="preserve">Verify product has from one to five photos displayed on the photo list </t>
  </si>
  <si>
    <t xml:space="preserve">Verify product has more than six photos displayed on the photo list </t>
  </si>
  <si>
    <t xml:space="preserve">Pre-condition: Have a product that has more than six photos on the photo list 
1. Click on product of pre-condition
2. Observe photo list of product </t>
  </si>
  <si>
    <t>1. The photo list will display more than six photos 
2. All photos will display on the same line and between Previous button and Next button</t>
  </si>
  <si>
    <t xml:space="preserve">Verify that next button is disabled when focused on the last photo </t>
  </si>
  <si>
    <t>1. Click on any product 
2. Click on the last photo 
3. Observe the next button</t>
  </si>
  <si>
    <t xml:space="preserve">Verify that the previous button is disabled when focused on the first photo </t>
  </si>
  <si>
    <t xml:space="preserve">Verify that the previous button is enabled when at the last second photo backwards </t>
  </si>
  <si>
    <t xml:space="preserve">Pre-condition: The product has more than two photos
1. Click on the product 
2. Click on the last second photo backwards
3. Observe the previous button </t>
  </si>
  <si>
    <t xml:space="preserve">Verify that the previous button is disabled when product has only one photo </t>
  </si>
  <si>
    <t xml:space="preserve">1. The photo list will move to the next five photo 
2.'The photo list will move to the previous five photos </t>
  </si>
  <si>
    <t>Verify that the main photo will display exactly the photo that user is focused on</t>
  </si>
  <si>
    <t>Check UI of 'Search Product function by Search box'</t>
  </si>
  <si>
    <t xml:space="preserve">Verify that user can not create an account when inputting an expired code in 'SMS Verification Code' field </t>
  </si>
  <si>
    <t xml:space="preserve">Verify Search bar is blank and has a placeholder text </t>
  </si>
  <si>
    <t xml:space="preserve">Verify product list displays when clicking on 'Search' icon without inputting anything </t>
  </si>
  <si>
    <t>Verify Search Suggestion will display when user inputs at least one character</t>
  </si>
  <si>
    <t>Verify Search Suggestion will display when user inputs number on search bar</t>
  </si>
  <si>
    <t xml:space="preserve">Verify Search Suggestion will be updated when entering more keyword </t>
  </si>
  <si>
    <t xml:space="preserve">Search History </t>
  </si>
  <si>
    <t xml:space="preserve">Verify all the history will be deleted when user clicks on 'Clear' button at top right corner </t>
  </si>
  <si>
    <t xml:space="preserve">Verify Search History will display when user clicks on the search bar </t>
  </si>
  <si>
    <t xml:space="preserve">Verify Search History will disappear when user inputs a keyword on search bar </t>
  </si>
  <si>
    <t xml:space="preserve">Verify that if user inputs a keyword and deletes it, product name won't be displayed at Search History </t>
  </si>
  <si>
    <t>Verify product recently searched will display at the top list of Search History</t>
  </si>
  <si>
    <t xml:space="preserve">Verify that 10 items will be displayed at per page </t>
  </si>
  <si>
    <t>Verify number of results will be displayed</t>
  </si>
  <si>
    <t xml:space="preserve">Verify all items of Search Result will be displayed default </t>
  </si>
  <si>
    <t xml:space="preserve">Verify scroll bar is displayed and can be scrollable </t>
  </si>
  <si>
    <t xml:space="preserve">Sorted </t>
  </si>
  <si>
    <t>Verify that the product price will be sorted proper after the user selects 'Price high to low'</t>
  </si>
  <si>
    <t>Verify that if more than 10 items, it will be pagination</t>
  </si>
  <si>
    <t>Verify dropdown list will display when clicking on sort box</t>
  </si>
  <si>
    <t>Pagination</t>
  </si>
  <si>
    <t xml:space="preserve">Verify 'Next' button will be disabled when it has only one page </t>
  </si>
  <si>
    <t xml:space="preserve">Verify 'Previous' button will be disabled when it has only one page </t>
  </si>
  <si>
    <t xml:space="preserve">Verify 'Next' button will disabled at last page </t>
  </si>
  <si>
    <t xml:space="preserve">Verify 'Next' button will enabled from second last page backward </t>
  </si>
  <si>
    <t xml:space="preserve">Verify 'Previous' button will be enabled from second page upward </t>
  </si>
  <si>
    <t xml:space="preserve">Verify 'Next' button is hidden when it has no items match the search </t>
  </si>
  <si>
    <t>Verify 'Previous' button is hidden when it has no items match the search</t>
  </si>
  <si>
    <t xml:space="preserve">Verify that user can not input/ copy-paste on sort box </t>
  </si>
  <si>
    <t>Search Product function by Search box</t>
  </si>
  <si>
    <t xml:space="preserve">Verify an message will display when inputting a keyword does not match Search Criteria </t>
  </si>
  <si>
    <t xml:space="preserve">Verify Search Suggestion will display when user inputs a keyword  </t>
  </si>
  <si>
    <t xml:space="preserve">Verify Search Suggestion will disappear when user deletes the keyword </t>
  </si>
  <si>
    <t>Search Suggestion</t>
  </si>
  <si>
    <r>
      <rPr>
        <b/>
        <sz val="10"/>
        <rFont val="Arial"/>
        <family val="2"/>
      </rPr>
      <t>Search Result</t>
    </r>
    <r>
      <rPr>
        <sz val="10"/>
        <rFont val="Arial"/>
        <family val="2"/>
      </rPr>
      <t xml:space="preserve"> </t>
    </r>
  </si>
  <si>
    <t>Function</t>
  </si>
  <si>
    <t>Verify default value of sort dropdown</t>
  </si>
  <si>
    <t xml:space="preserve">Verify that user can search with special characters </t>
  </si>
  <si>
    <t>Verify that user can copy and paste on 'Search box'</t>
  </si>
  <si>
    <t>Verify Search Suggestion will display when user pastes text on 'Search bar'</t>
  </si>
  <si>
    <r>
      <t>Verify 'Previous' button will be disabled at</t>
    </r>
    <r>
      <rPr>
        <sz val="10"/>
        <color rgb="FFFF0000"/>
        <rFont val="Arial"/>
        <family val="2"/>
      </rPr>
      <t xml:space="preserve"> </t>
    </r>
    <r>
      <rPr>
        <sz val="10"/>
        <rFont val="Arial"/>
        <family val="2"/>
      </rPr>
      <t xml:space="preserve">first page </t>
    </r>
  </si>
  <si>
    <t xml:space="preserve">Verify that user can copy and paste on 'Password' field </t>
  </si>
  <si>
    <t>Verify all text will be clear when user clicks on 'X' button</t>
  </si>
  <si>
    <t xml:space="preserve">Verify that user can copy and paste on 'SMS Verification Code' </t>
  </si>
  <si>
    <t xml:space="preserve">Verify user can inputs 6 digits without any error message display </t>
  </si>
  <si>
    <t xml:space="preserve">Verify an error message will show up when user inputs more than 6 digits </t>
  </si>
  <si>
    <t xml:space="preserve">Verify an error message will show up when user inputs only space </t>
  </si>
  <si>
    <r>
      <rPr>
        <sz val="10"/>
        <rFont val="Arial"/>
        <family val="2"/>
      </rPr>
      <t>Verify an error message will be displayed when user inputs invalid date</t>
    </r>
    <r>
      <rPr>
        <sz val="10"/>
        <color rgb="FFFF0000"/>
        <rFont val="Arial"/>
        <family val="2"/>
      </rPr>
      <t xml:space="preserve"> </t>
    </r>
  </si>
  <si>
    <t xml:space="preserve">Verify that user can copy and paste on 'Full name' field </t>
  </si>
  <si>
    <r>
      <t>Verify all text will be clear when user clicks on</t>
    </r>
    <r>
      <rPr>
        <sz val="10"/>
        <color rgb="FFFF0000"/>
        <rFont val="Arial"/>
        <family val="2"/>
      </rPr>
      <t xml:space="preserve"> </t>
    </r>
    <r>
      <rPr>
        <sz val="10"/>
        <rFont val="Arial"/>
        <family val="2"/>
      </rPr>
      <t>'X'</t>
    </r>
    <r>
      <rPr>
        <sz val="10"/>
        <color rgb="FFFF0000"/>
        <rFont val="Arial"/>
        <family val="2"/>
      </rPr>
      <t xml:space="preserve"> </t>
    </r>
    <r>
      <rPr>
        <sz val="10"/>
        <rFont val="Arial"/>
        <family val="2"/>
      </rPr>
      <t>button</t>
    </r>
  </si>
  <si>
    <t xml:space="preserve">User is at 'Sign-up' page </t>
  </si>
  <si>
    <t>Verify an error message is displayed when inputting special character</t>
  </si>
  <si>
    <t xml:space="preserve">1. No error message is displayed when user inputs number
2. Placeholder text should disappear </t>
  </si>
  <si>
    <t>Verify that when user inputs space before/after phone number, the system will trims automatically</t>
  </si>
  <si>
    <t xml:space="preserve">1. Observe 'Phone Number' field </t>
  </si>
  <si>
    <t xml:space="preserve">1. An error message "Please enter Phone number" is displayed
2. Placeholder text should disappear </t>
  </si>
  <si>
    <t xml:space="preserve">1. An error message "Please enter phone number" is displayed 
2. Placeholder text should disappear </t>
  </si>
  <si>
    <t xml:space="preserve">1. No error message is displayed
2. Placeholder text should disappear </t>
  </si>
  <si>
    <t xml:space="preserve">1. All text should be delete 
2. 'Phone Number' field display blank </t>
  </si>
  <si>
    <t xml:space="preserve">1. Click on 'Phone Number' field
2. Input anything in field 
3. Click on 'X' button 
</t>
  </si>
  <si>
    <t>1. No error message is displayed 
2. The placeholder text should disappear</t>
  </si>
  <si>
    <t xml:space="preserve">1. After slide, 'SMS Verification Code' field display blank and has a placeholder text
2. Error message "Please enter correct SMS Verification Code" display </t>
  </si>
  <si>
    <t xml:space="preserve">Verify 'SMS Verification Code' slide is slidable </t>
  </si>
  <si>
    <t xml:space="preserve">Verify an error message will show up when user inputs less than 6 digits </t>
  </si>
  <si>
    <t xml:space="preserve">1. 'SMS Verification Code' field should display blank 
2. Error message "Please enter only 6 digits" should display </t>
  </si>
  <si>
    <t xml:space="preserve">1. An error message "The length of Phone number should be 10 characters" display 
</t>
  </si>
  <si>
    <t xml:space="preserve">An error message "The length of Phone number should be 10 characters" display
 </t>
  </si>
  <si>
    <t xml:space="preserve">1. 'SMS Verification Code' field should display blank 
2. No error message is displayed </t>
  </si>
  <si>
    <t xml:space="preserve">1. No error message is display when user inputs valid phone number 
2. 'SMS Verification Code' should display blank </t>
  </si>
  <si>
    <t xml:space="preserve">Error message "Please enter Phone Number" should display </t>
  </si>
  <si>
    <t>Verify all text will be cleared when user clicks on 'X' button</t>
  </si>
  <si>
    <t xml:space="preserve">Verify Search Suggestion will display when user inputs only special characters </t>
  </si>
  <si>
    <t>Check UI as designed</t>
  </si>
  <si>
    <t>Follow the UI Checklist</t>
  </si>
  <si>
    <t>1. Leave the 'Phone Number' field blank 
2. Fill in all fields remaining with valid data
3. Click on 'Sign-up' button</t>
  </si>
  <si>
    <t>Work the same as UI checklist</t>
  </si>
  <si>
    <t xml:space="preserve">1. System should automatically trim space before and after phone number 
2. User successfully created an account </t>
  </si>
  <si>
    <t>1. 'Phone Number' field will be highlighted in red color 
2. Error message "Please enter Phone number" display</t>
  </si>
  <si>
    <t>1. 'Phone number' will be deleted after clicking on 'X' button 
2. The 'Phone number' should display again when pasting in</t>
  </si>
  <si>
    <t xml:space="preserve">1. System should automatically trim space before and after 'SMS Code' 
2. User successfully created an account </t>
  </si>
  <si>
    <t>1. Input valid Phone Number 
2. Swipe 'SMS Verification Code' slider
3. Leave 'SMS Verification Code' field blank 
4. Fill in all fields remaining with valid data
5. Click on 'Sign up' button</t>
  </si>
  <si>
    <t xml:space="preserve">1. 'SMS Verification Code' field display when user swipes slider after entering a valid 'Phone Number'
2. 'SMS Verification Code' field should be highlighted in red color 
3. Error message "Please enter SMS Verification Code' is displayed </t>
  </si>
  <si>
    <t xml:space="preserve">Error message "Phone Number is existed. Please enter new phone number" display at 'Phone Number' field </t>
  </si>
  <si>
    <t>Verify all number will be deleted when user clicks on 'X' button</t>
  </si>
  <si>
    <t xml:space="preserve">1. 'SMS Verification Code' field should display blank 
2. All numbers will be deleted </t>
  </si>
  <si>
    <t xml:space="preserve">Pre-condition: Have a correct Code 
1. Swipe 'SMS Verification Code' slider
2. Input correct code in field 
3. Copy that code 
4. Delete the code that has just input 
5. Paste the code in field </t>
  </si>
  <si>
    <t xml:space="preserve">1. 'SMS Verification Code' field should display blank 
2. Error message "Please enter correct SMS Verification Code" is displayed </t>
  </si>
  <si>
    <t>1. 'SMS Verification Code' field should display blank after user swipes slider or deletes the code 
2. The code should display again in field after pasting</t>
  </si>
  <si>
    <t xml:space="preserve">1. 'SMS Verification Code' field should display blank after user swipes slider 
2. Error message "Please enter correct SMS Verification Code" is displayed </t>
  </si>
  <si>
    <t xml:space="preserve">Error message "Password should contain alphabetic and numeric characters" is displayed 
</t>
  </si>
  <si>
    <t xml:space="preserve">Error message "Password should contain alphabetic and numeric characters" is displayed
</t>
  </si>
  <si>
    <t xml:space="preserve">No error message will be shown 
</t>
  </si>
  <si>
    <t xml:space="preserve">Error message "Please enter Password value" is displayed </t>
  </si>
  <si>
    <t xml:space="preserve">1. System should automatically trim space before and after password 
2. User successfully created an account </t>
  </si>
  <si>
    <t xml:space="preserve">1. Observe 'Password' field </t>
  </si>
  <si>
    <t xml:space="preserve">Password' field should display blank and has a placeholder text </t>
  </si>
  <si>
    <t xml:space="preserve">1. Leave 'Password' field empty 
2. Fill in all fields remaining with valid data 
3. Click on 'Sign up' button </t>
  </si>
  <si>
    <t xml:space="preserve">1. 'Password' field should be highlighted in red color
2. Error message "Please enter Password value" is displayed </t>
  </si>
  <si>
    <t xml:space="preserve">The text should display as '****' </t>
  </si>
  <si>
    <t xml:space="preserve">Error message "the length of Password should be 6-50 characters" is displayed </t>
  </si>
  <si>
    <t>1. 'Password' field should display blank after deleting the text 
2. Text will be displayed in field again after user paste in</t>
  </si>
  <si>
    <t xml:space="preserve">1. All text should be disappear 
2. 'Password' field display blank </t>
  </si>
  <si>
    <t xml:space="preserve">1. Observe 'Month' field </t>
  </si>
  <si>
    <t xml:space="preserve">1. Observe 'Day' field </t>
  </si>
  <si>
    <t xml:space="preserve">1. Observe 'Year' field </t>
  </si>
  <si>
    <t xml:space="preserve">'Month' field should display blank </t>
  </si>
  <si>
    <t xml:space="preserve">'Day' field should display blank </t>
  </si>
  <si>
    <t xml:space="preserve">'Year' field should display blank </t>
  </si>
  <si>
    <t xml:space="preserve">Dropdown list should display when user clicks on 'Month' field </t>
  </si>
  <si>
    <t xml:space="preserve">Dropdown list of 'Month' field should display fully 12 month of year </t>
  </si>
  <si>
    <t xml:space="preserve">1. Dropdown list will display when clicking on 'Month' field 
2. Scroll bar is displayed and can be scrollable </t>
  </si>
  <si>
    <t>1. Click on 'Month' field 
2. Try to scroll the scroll bar at dropdown list</t>
  </si>
  <si>
    <t xml:space="preserve">Value of dropdown list should be sort from 'January' to 'December' </t>
  </si>
  <si>
    <t xml:space="preserve">1. Click on 'Day' field 
2. Observe dropdown list </t>
  </si>
  <si>
    <t xml:space="preserve">Dropdown list of 'Day' field should display fully 31 days of month </t>
  </si>
  <si>
    <t xml:space="preserve">1. Click on 'Day' field 
2. Try to scroll the scroll bar </t>
  </si>
  <si>
    <t xml:space="preserve">1. Dropdown list will display when clicking on 'Day' field 
2. Scroll bar is displayed and can be scrollable </t>
  </si>
  <si>
    <t>Verify the value at dropdown list of 'Day' field be sorted from low to high</t>
  </si>
  <si>
    <t xml:space="preserve">Value of dropdown list should be sort from low to high </t>
  </si>
  <si>
    <t xml:space="preserve">Verify dropdown list of 'Year' field is displayed fully and descending </t>
  </si>
  <si>
    <t>Value of dropdown list should be descending from current year to 1900</t>
  </si>
  <si>
    <t xml:space="preserve">1. Click on 'Year' field 
2. Try to scroll the scroll bar </t>
  </si>
  <si>
    <t xml:space="preserve">1. Dropdown list will display when clicking on 'Year' field 
2. Scroll bar is displayed and can be scrollable </t>
  </si>
  <si>
    <t>1. Click on 'Year' field 
2. Try to input characters</t>
  </si>
  <si>
    <t>User can not input characters, instead, dropdown list will display</t>
  </si>
  <si>
    <t>1. Click on 'Year' field 
2. Try to copy-paste characters</t>
  </si>
  <si>
    <t>User can not copy-paste characters, instead, dropdown list will display</t>
  </si>
  <si>
    <t xml:space="preserve">Error message "Wrong birthday format" should displayed </t>
  </si>
  <si>
    <t xml:space="preserve">Verify the 'Birthday' field is an optional field </t>
  </si>
  <si>
    <t xml:space="preserve">1. Leave 'Birthday' field blank 
2. Fill in all fields remaining with valid data 
3. Click on 'Sign up' button </t>
  </si>
  <si>
    <t xml:space="preserve">1. No error message is displayed 
2. User can successfully create an account </t>
  </si>
  <si>
    <t>1. Try to select a future date in 'Birthday' field 
2. Try to select any date from current date to 1900</t>
  </si>
  <si>
    <t xml:space="preserve">1. Error message "Wrong birthday format" will display when user selects a future date 
2. When selecting any date from current date to 1900, no error message will display </t>
  </si>
  <si>
    <t xml:space="preserve">Verify that if one field at 'Birthday' is blank and all the mandatory filled in with valid data, user can not create account </t>
  </si>
  <si>
    <t xml:space="preserve">1. Leave 1 field at 'Birthday' blank 
2. Fill in all fields remaining with valid data
3. Click on 'Sign up' button  </t>
  </si>
  <si>
    <t xml:space="preserve">1. Error message "Wrong birthday format" will display 
2. User can't create an account </t>
  </si>
  <si>
    <t xml:space="preserve">1. Observe 'Gender' field </t>
  </si>
  <si>
    <t xml:space="preserve">Gender' field is displayed blank </t>
  </si>
  <si>
    <t xml:space="preserve">Dropdown list should display when user clicks on 'Gender' field </t>
  </si>
  <si>
    <t xml:space="preserve">Verify the value at dropdown list will display fully </t>
  </si>
  <si>
    <t xml:space="preserve">1. Value of dropdown list will display fully male and female 
2. Value will be sorted by alphabetic </t>
  </si>
  <si>
    <t xml:space="preserve">Error message "Full name should contains alphabetic and numeric" is displayed </t>
  </si>
  <si>
    <t xml:space="preserve">1. Click on 'Full name' field 
2. Input text in field  
3. Copy that text
4. Delete the text that has just input 
5. Paste the text in field </t>
  </si>
  <si>
    <t xml:space="preserve">'Error message "Full name should contains alphabetic and numeric" is displayed </t>
  </si>
  <si>
    <t xml:space="preserve">No error message will be shown when user inputs both alphabet and numbers </t>
  </si>
  <si>
    <t>Verify that when user inputs both alphabet and numbers, no error message will be shown</t>
  </si>
  <si>
    <t xml:space="preserve">No error message will be shown when user inputs alphabet, number and special characters </t>
  </si>
  <si>
    <t xml:space="preserve"> 1. Click on 'Full name' field 
2. Input valid data in field 
3. Input space before and after data
4. Fill in all field remaining  with valid data 
5. Click on 'Sign up' button and observe </t>
  </si>
  <si>
    <t xml:space="preserve">Verify that when user inputs only space, an error message will display </t>
  </si>
  <si>
    <t xml:space="preserve">Error message "Please enter Full name" will display </t>
  </si>
  <si>
    <t xml:space="preserve">1. Observe the 'Full Name' field </t>
  </si>
  <si>
    <t>Full Name' field should display blank and has a placeholder text</t>
  </si>
  <si>
    <t xml:space="preserve">1. Leave 'Full Name' field empty 
2. Fill in all fields remaining with valid data 
3. Click on 'Sign up' button </t>
  </si>
  <si>
    <t>1. 'Full Name' field will be highlighted in red color 
2. Error message "Please enter Full name" display</t>
  </si>
  <si>
    <t xml:space="preserve">No error message will be shown </t>
  </si>
  <si>
    <t xml:space="preserve">Error message "The name length should be 6-50 characters" should be displayed </t>
  </si>
  <si>
    <t xml:space="preserve">Verify that error message is displayed when user inputs less than 6 characters </t>
  </si>
  <si>
    <t xml:space="preserve">Verify that error message is displayed when user inputs more than 50 characters </t>
  </si>
  <si>
    <t xml:space="preserve">1. All text should be disappear 
2. 'Full Name' field display blank </t>
  </si>
  <si>
    <t>1. Observe the 'Checkbox'</t>
  </si>
  <si>
    <t xml:space="preserve">'Checkbox' is uncheck </t>
  </si>
  <si>
    <t>User can create an account successfully without tick the 'Checkbox'</t>
  </si>
  <si>
    <t xml:space="preserve">1. Don't click on checkbox 
2. Fill in all fields remaining with valid data 
3. Click on 'Sign up' button </t>
  </si>
  <si>
    <t xml:space="preserve">1. Click on 'Term of Uses' hyperlink 
</t>
  </si>
  <si>
    <t xml:space="preserve">1.User can click on 'Term of Uses' hyper link
2. 'Term of Uses' page will display </t>
  </si>
  <si>
    <t xml:space="preserve">1. Click on 'Privacy Policy' hyperlink 
</t>
  </si>
  <si>
    <t xml:space="preserve">1.User can click on 'Privacy Policy' hyper link
2. 'Privacy Policy' page will display </t>
  </si>
  <si>
    <t xml:space="preserve">Pre-condition: Has a valid phone number and valid SMS Code 
1. Fill in all fields with valid data 
2. Click on 'Sign up' button </t>
  </si>
  <si>
    <t xml:space="preserve">1. User can create an account successfully and homepage will display
2. User can login with account has just created </t>
  </si>
  <si>
    <t xml:space="preserve">1. Fill in all mandatory fields with invalid data
2. Click on 'Sign up' button </t>
  </si>
  <si>
    <t xml:space="preserve">1. User can not create account  
2. Each mandatory field should be highlighted in red color </t>
  </si>
  <si>
    <t xml:space="preserve">1. Password should be encrypted when input 
2. Password will be shown </t>
  </si>
  <si>
    <t xml:space="preserve">1. Password should be encrypted when input 
2. Password will be shown when clicking 'Eye' icon for the first time and will be hide when clicking at the second time 
</t>
  </si>
  <si>
    <t xml:space="preserve">1. Swipe the 'SMS Verification Code' slider
</t>
  </si>
  <si>
    <t xml:space="preserve">The field should be blank and placeholder text 'Please enter your phone number' display </t>
  </si>
  <si>
    <t>'SMS Verification Code' field should display blank</t>
  </si>
  <si>
    <t>Write test design for 'Sign up with Phone Number' Function</t>
  </si>
  <si>
    <t xml:space="preserve">1. Click on Search bar 
2. Click on 'Search' icon </t>
  </si>
  <si>
    <t xml:space="preserve">Page will refresh and product list will display </t>
  </si>
  <si>
    <t>Message "Search no Product" will display</t>
  </si>
  <si>
    <t>Page will display the result that matches with special characters has just searched</t>
  </si>
  <si>
    <t>Verify that user can search for a product by entering number</t>
  </si>
  <si>
    <t>Page will display the result that matches with number has just searched</t>
  </si>
  <si>
    <t>Verify an message will display when inputting only space</t>
  </si>
  <si>
    <t xml:space="preserve">1. Observe Search bar </t>
  </si>
  <si>
    <t xml:space="preserve">Search bar is display blank and has a placeholder text </t>
  </si>
  <si>
    <t>Verify that user can search for a product by entering more than one keyword</t>
  </si>
  <si>
    <t>Page should display all product that relevant to all of keywords</t>
  </si>
  <si>
    <t xml:space="preserve">Text should disappear after user click on 'X' button </t>
  </si>
  <si>
    <t xml:space="preserve">1. Click on Search bar 
2. Input any text in field 
3. Copy that text 
4. Delete the text 
5. Paste that text into field </t>
  </si>
  <si>
    <t xml:space="preserve">1. Text should disappear when user deletes text
2. When user paste, text will display again in Search box </t>
  </si>
  <si>
    <t xml:space="preserve">'Search Suggestion' should display suggestions that match with keyword </t>
  </si>
  <si>
    <t xml:space="preserve">1. When inputting a keyword, Search Suggestion will display 
2. Search Suggestion will disappear ·when user deletes a keyword </t>
  </si>
  <si>
    <t xml:space="preserve">1. When inputting a keyword, Search Suggestion will display 
2. When user enters a second keyword, suggestion should be updated </t>
  </si>
  <si>
    <t xml:space="preserve">Pre-condition: There are products recently been searched at 'Search History' 
1. Click on Search bar 
2. Click on 'Clear' button 
</t>
  </si>
  <si>
    <t>1. Search History will display when user click on Search bar 
2. All history of searching will be deletes</t>
  </si>
  <si>
    <t xml:space="preserve">Search History will display when user click on Search bar </t>
  </si>
  <si>
    <t xml:space="preserve">1. Click on Search bar and observe the field </t>
  </si>
  <si>
    <t xml:space="preserve">Verify Search History will disappear when user pastes a keyword </t>
  </si>
  <si>
    <t xml:space="preserve">1. Click on Search bar 
2. Paste any keyword in field 
</t>
  </si>
  <si>
    <t xml:space="preserve">1. Click on Search bar 
2. Input any keyword in field 
</t>
  </si>
  <si>
    <t>Product that recently search must display ai top list of 'Search History'</t>
  </si>
  <si>
    <t xml:space="preserve">Search History' won't display name of the product when user just input keyword without searching for it </t>
  </si>
  <si>
    <t xml:space="preserve">Value of 'Search History' should be sorted from newest to oldest </t>
  </si>
  <si>
    <t xml:space="preserve">Pre-condition: There is a keyword has 10 items that match
1. Click on Search bar 
2. Search for keyword from pre-condition 
3. Observe 'Search Result' page 
</t>
  </si>
  <si>
    <t xml:space="preserve">Search Result' page should display number of results that relevant to product </t>
  </si>
  <si>
    <t xml:space="preserve">1. Click on Search bar 
2. Search for any product 
3. Scroll the scroll bar </t>
  </si>
  <si>
    <t xml:space="preserve">Scroll bar at 'Search Result' can be scrollable </t>
  </si>
  <si>
    <t xml:space="preserve">All of items should display on same page </t>
  </si>
  <si>
    <t>'Search Result' should display 10 items per page</t>
  </si>
  <si>
    <t xml:space="preserve">1. Search Result will display all items that match keyword 
2. Product prices will be sorted from High to Low </t>
  </si>
  <si>
    <t>Dropdown list of 'Sort by' box should contains 'Price high to Low' and 'Price Low to High'</t>
  </si>
  <si>
    <t>1. Search Result will display all items that match keyword 
2. Product prices will be sorted from Low to High</t>
  </si>
  <si>
    <t xml:space="preserve">Dropdown list should display when user clicks on 'Sort by' box </t>
  </si>
  <si>
    <t xml:space="preserve">1. Click on Search bar 
2. Search for any product 
3. Click on 'Sort by' 
4. Try to input text in field </t>
  </si>
  <si>
    <r>
      <t xml:space="preserve">User can not copy-paste text, instead, </t>
    </r>
    <r>
      <rPr>
        <sz val="9"/>
        <rFont val="Arial"/>
        <family val="2"/>
      </rPr>
      <t>dropdown</t>
    </r>
    <r>
      <rPr>
        <sz val="10"/>
        <rFont val="Arial"/>
        <family val="2"/>
      </rPr>
      <t xml:space="preserve"> list will display</t>
    </r>
  </si>
  <si>
    <t xml:space="preserve">1.Search Result will display all items that match keywords
2. Next' button is disabled when 'Search Result' displays only one page </t>
  </si>
  <si>
    <t xml:space="preserve">1.Search Result will display all items that match keywords
2. 'Previous' button is disabled when 'Search Result' displays only one page </t>
  </si>
  <si>
    <t xml:space="preserve">1.Search Result will display all items that match keywords
2. 'Next' button is disabled when focusing on the last page </t>
  </si>
  <si>
    <t xml:space="preserve">1.'Search Results' will display all items that match keywords
2. 'Previous' button is enabled on the second page upward </t>
  </si>
  <si>
    <t xml:space="preserve">1.Search Result will display all items that match keywords
2. 'Next' button is enabled on the second last page backward </t>
  </si>
  <si>
    <t xml:space="preserve">1. An message 'Search no Product' is displayed on 'Search Result' page
2. 'Next' button is hidden </t>
  </si>
  <si>
    <t xml:space="preserve">1. An message 'Search no Product' is displayed on 'Search Result' page
2. 'Previous' button is hidden </t>
  </si>
  <si>
    <t xml:space="preserve">Search Product </t>
  </si>
  <si>
    <t>Verify user can search for a product by clicking on 'Search History'</t>
  </si>
  <si>
    <t xml:space="preserve">1. Click on Search bar 
2. Click on any product at 'Search History' 
</t>
  </si>
  <si>
    <t>1. 'Search History' should display right after clicking on 'Search bar' field
2.Page will display results that match with product user has clicked on 'Search History'</t>
  </si>
  <si>
    <t>Work the same as UI Checklist</t>
  </si>
  <si>
    <t xml:space="preserve">Verify Search History will be sorted from the newest to oldest  keyword has searched for </t>
  </si>
  <si>
    <t xml:space="preserve">SMS Verification Code' should be slidable </t>
  </si>
  <si>
    <t xml:space="preserve">Checkbox' can be clickable </t>
  </si>
  <si>
    <r>
      <t xml:space="preserve">( Validate user có thể tạo thành công account) 
</t>
    </r>
    <r>
      <rPr>
        <sz val="10"/>
        <color rgb="FFFF0000"/>
        <rFont val="Arial"/>
        <family val="2"/>
      </rPr>
      <t>(đã mention step đầy đủ)</t>
    </r>
    <r>
      <rPr>
        <sz val="10"/>
        <rFont val="Arial"/>
        <family val="2"/>
      </rPr>
      <t xml:space="preserve"> </t>
    </r>
    <r>
      <rPr>
        <sz val="10"/>
        <color rgb="FFFF0000"/>
        <rFont val="Arial"/>
        <family val="2"/>
      </rPr>
      <t>(tương tự với case 6)</t>
    </r>
  </si>
  <si>
    <t xml:space="preserve">New pop-up will display and allow user to continue login with Facebook account </t>
  </si>
  <si>
    <t>New pop-up will display and allow user to continue login with Email account</t>
  </si>
  <si>
    <t>New pop-up will display and allow user to continue login with Google account</t>
  </si>
  <si>
    <r>
      <t>1. 'Search Result' page should display products that match two keywords
2. Amount of results after reverse should display the same as beginning (</t>
    </r>
    <r>
      <rPr>
        <sz val="10"/>
        <color rgb="FFFF0000"/>
        <rFont val="Arial"/>
        <family val="2"/>
      </rPr>
      <t xml:space="preserve">System return the same result) </t>
    </r>
  </si>
  <si>
    <r>
      <t>Verify system will return the same result if user reveres</t>
    </r>
    <r>
      <rPr>
        <sz val="10"/>
        <color rgb="FFFF0000"/>
        <rFont val="Arial"/>
        <family val="2"/>
      </rPr>
      <t>(rearranges)</t>
    </r>
    <r>
      <rPr>
        <sz val="10"/>
        <rFont val="Arial"/>
        <family val="2"/>
      </rPr>
      <t xml:space="preserve"> the keywords </t>
    </r>
    <r>
      <rPr>
        <sz val="10"/>
        <color rgb="FFFF0000"/>
        <rFont val="Arial"/>
        <family val="2"/>
      </rPr>
      <t xml:space="preserve">
Nên thêm test data cho các case specifiaction như case 30</t>
    </r>
  </si>
  <si>
    <t xml:space="preserve">After pasting keyword on Search box, 'Search History' will disappear </t>
  </si>
  <si>
    <t xml:space="preserve">After inputing  keyword on Search box, 'Search History' will disappear </t>
  </si>
  <si>
    <t xml:space="preserve">10 items will display in one page </t>
  </si>
  <si>
    <t xml:space="preserve">Write test design for 'Add new address' function </t>
  </si>
  <si>
    <t>26/10/2022</t>
  </si>
  <si>
    <t>Check UI of 'Add New Address' function</t>
  </si>
  <si>
    <t xml:space="preserve">Verify an error message will be displayed when user inputs only alphabet </t>
  </si>
  <si>
    <t>Verify an error message will be displayed when user inputs only number</t>
  </si>
  <si>
    <t>Verify an error message will be displayed when user inputs only special character</t>
  </si>
  <si>
    <t>Verify an error message will be displayed when user inputs only sapce</t>
  </si>
  <si>
    <t xml:space="preserve">Verify an error message will be displayed when user inputs SQL, JavaScript </t>
  </si>
  <si>
    <t xml:space="preserve">Verify no error message displayed when user inputs both alphabet and number </t>
  </si>
  <si>
    <t xml:space="preserve">Verify no error message displayed when user inputs alphabet, number and special character </t>
  </si>
  <si>
    <t xml:space="preserve">Verify that when user inputs space before/after text, system will trims automatically </t>
  </si>
  <si>
    <t xml:space="preserve">Check 'Full Name' field is blank </t>
  </si>
  <si>
    <t xml:space="preserve">Check 'Full Name' field is mandatory </t>
  </si>
  <si>
    <t>Verify no error message is displayed when inputting 2 alphanumerics</t>
  </si>
  <si>
    <t xml:space="preserve">Verify no error message is displayed when inputting 50 alphanumerics </t>
  </si>
  <si>
    <t xml:space="preserve">Verify no error message is displayed when inputting more than 50 alphanumerics </t>
  </si>
  <si>
    <t xml:space="preserve">Verify user can copy-paste on 'Full Name' field </t>
  </si>
  <si>
    <t>Verify all text will be deleted when user clicks on 'X' button</t>
  </si>
  <si>
    <t xml:space="preserve">Phone Number </t>
  </si>
  <si>
    <t>Verify no error message is displayed when inputting only number</t>
  </si>
  <si>
    <t>Verify an error message is displayed when inputting only special character</t>
  </si>
  <si>
    <t xml:space="preserve">Verify an error message is displayed when inputting HTML/JavaScript </t>
  </si>
  <si>
    <t>Verify an error message is displayed when inputting only space</t>
  </si>
  <si>
    <t xml:space="preserve">Verify user can copy-paste on 'Phone Number' field </t>
  </si>
  <si>
    <t xml:space="preserve">Check 'Phone Number' field is blank </t>
  </si>
  <si>
    <t xml:space="preserve">Check 'Phone Number' field is mandatory </t>
  </si>
  <si>
    <t xml:space="preserve">Verify an error message is displayed when inputting less than 10 numbers </t>
  </si>
  <si>
    <t xml:space="preserve">Verify no error message is displayed when inputting 10 numbers </t>
  </si>
  <si>
    <t xml:space="preserve">Verify an error message is displayed when inputting more than 10 numbers </t>
  </si>
  <si>
    <t xml:space="preserve">Verify Phone Number will be deleted when user clicks on 'X' button </t>
  </si>
  <si>
    <t xml:space="preserve">Verify an error message is displayed when user inputs invalid phone number </t>
  </si>
  <si>
    <t>Address</t>
  </si>
  <si>
    <t xml:space="preserve">Verify an error message displayed when user inputs alphabet, number and special character </t>
  </si>
  <si>
    <t xml:space="preserve">Check 'Address' field is blank </t>
  </si>
  <si>
    <t xml:space="preserve">Check 'Address' field is mandatory </t>
  </si>
  <si>
    <t xml:space="preserve">Verify an error message is displayed when inputting less than 5 alphanumerics </t>
  </si>
  <si>
    <t xml:space="preserve">Verify an error message is displayed when inputting less than 2 alphanumerics </t>
  </si>
  <si>
    <t>Verify no error message is displayed when inputting 5 alphanumerics</t>
  </si>
  <si>
    <t xml:space="preserve">Verify no error message is displayed when inputting 350 alphanumerics </t>
  </si>
  <si>
    <t xml:space="preserve">Verify no error message is displayed when inputting more than 350 alphanumerics </t>
  </si>
  <si>
    <t xml:space="preserve">Verify user can copy-paste on 'Address' field </t>
  </si>
  <si>
    <t xml:space="preserve">Verify user can input punctuation between the text without an error message displayed </t>
  </si>
  <si>
    <t>Province</t>
  </si>
  <si>
    <t xml:space="preserve">Check 'Province' field is blank </t>
  </si>
  <si>
    <t>Check 'Province' field is mandatory</t>
  </si>
  <si>
    <t xml:space="preserve">Verify that user can not input text in 'Province' field </t>
  </si>
  <si>
    <t xml:space="preserve">Verify dropdown list will display when user clicks on 'Province' field </t>
  </si>
  <si>
    <t xml:space="preserve">Verify value of dropdown list will display fully </t>
  </si>
  <si>
    <t xml:space="preserve">Verify scroll bar of dropdown list is display can be scrollable </t>
  </si>
  <si>
    <t xml:space="preserve">Verify value of dropdown list will be sorted by alphabet </t>
  </si>
  <si>
    <t xml:space="preserve">District </t>
  </si>
  <si>
    <t xml:space="preserve">Check 'District' field is blank </t>
  </si>
  <si>
    <t>Check 'District' field is mandatory</t>
  </si>
  <si>
    <t xml:space="preserve">Verify that user can not input text in 'District' field </t>
  </si>
  <si>
    <t xml:space="preserve">Verify that user can not paste text in 'District' field </t>
  </si>
  <si>
    <t xml:space="preserve">Verify that user can not paste text in 'Province' field </t>
  </si>
  <si>
    <t xml:space="preserve">Verify dropdown list will display when user clicks on 'District' field </t>
  </si>
  <si>
    <t xml:space="preserve">Verify value of dropdown list is display fully </t>
  </si>
  <si>
    <t>Verify 'District' field will be unclickable if user leaves 'Province' blank</t>
  </si>
  <si>
    <t xml:space="preserve">Verify dropdown list will display value depending on Province user has chosen </t>
  </si>
  <si>
    <t xml:space="preserve">Verify dropdown list will update value when user changes Province </t>
  </si>
  <si>
    <t xml:space="preserve">Verify 'District' field will be clickable if user selects Province </t>
  </si>
  <si>
    <t>Ward</t>
  </si>
  <si>
    <t xml:space="preserve">Check 'Ward' field is blank </t>
  </si>
  <si>
    <t>Check 'Ward' field is mandatory</t>
  </si>
  <si>
    <t xml:space="preserve">Verify that user can not input text in 'Ward' field </t>
  </si>
  <si>
    <t xml:space="preserve">Verify that user can not paste text in 'Ward' field </t>
  </si>
  <si>
    <t xml:space="preserve">Verify dropdown list will display when user clicks on 'Ward' field </t>
  </si>
  <si>
    <t xml:space="preserve">Verify dropdown list will display value depending on District user has chosen </t>
  </si>
  <si>
    <t>Verify 'Ward' field will be clickable if user selects 'Province' and 'District' field</t>
  </si>
  <si>
    <t xml:space="preserve">Verify that if user change 'Province', 'Ward' field will be refresh and display blank </t>
  </si>
  <si>
    <t xml:space="preserve">Verify that if user change 'Province', 'District' field will be refresh and display blank </t>
  </si>
  <si>
    <t xml:space="preserve">Verify that if user change 'District', 'Ward' field will be refresh and display blank </t>
  </si>
  <si>
    <t>Verify 'Ward' field will be unclickable if user leaves at least one of  'Province' or 'District' field blank</t>
  </si>
  <si>
    <t xml:space="preserve">Verify new address sucessfully be added if user fills in all field with valid data </t>
  </si>
  <si>
    <t xml:space="preserve">Verify an error message will display if user fills in all text box with invalid data  </t>
  </si>
  <si>
    <t xml:space="preserve">Verify user can add new address successfully without select checkbox </t>
  </si>
  <si>
    <t>Verify address has just been added will display at top list in Address book</t>
  </si>
  <si>
    <t>Verify that if user fills in all fields with valid data and clicks on 'Cancel' button, that address won’t display at Address Book</t>
  </si>
  <si>
    <t xml:space="preserve">Check that 'Office' checkbox can be clickable </t>
  </si>
  <si>
    <t xml:space="preserve">Check that 'Home' checkbox can be clickable </t>
  </si>
  <si>
    <t>Address Book</t>
  </si>
  <si>
    <t xml:space="preserve">Check that value of 'Address Book' will display fully and sorted by newest to oldest </t>
  </si>
  <si>
    <t xml:space="preserve">Check that 'Add new address' button is clickable </t>
  </si>
  <si>
    <t xml:space="preserve">Verify that if user logs out and logs in again, address will be remain </t>
  </si>
  <si>
    <t>Verify that user can add two duplicate address without an error message showing up</t>
  </si>
  <si>
    <t xml:space="preserve">Write test design for 'Delete address' function </t>
  </si>
  <si>
    <t>Check UI of 'Delete Address' function</t>
  </si>
  <si>
    <t xml:space="preserve">Check that 'Delete' button can be clickable </t>
  </si>
  <si>
    <t xml:space="preserve">Check that 'Edit' button can be clickable </t>
  </si>
  <si>
    <t xml:space="preserve">Verify that if user clicks on 'Cancel' button, that address will be remain </t>
  </si>
  <si>
    <t>Verify an error message will display if user deletes default address</t>
  </si>
  <si>
    <t>Verify that user can turn off confirmation pop-up when clicking on 'X' button</t>
  </si>
  <si>
    <t>Verify confirmation pop-up should display address fully that user wants to delete</t>
  </si>
  <si>
    <t xml:space="preserve">Verify a message will display when user successfully delete an address </t>
  </si>
  <si>
    <t xml:space="preserve">1. Click on 'Phone Number' field 
2. Input any number in field  
</t>
  </si>
  <si>
    <t xml:space="preserve">1. Click on 'Phone Number' field 
2. Input alphabets in field 
</t>
  </si>
  <si>
    <t xml:space="preserve">1. Click on 'Phone Number' field 
2. Input special character in field 
</t>
  </si>
  <si>
    <t xml:space="preserve">Pre-condition: Have a valid phone number 
1. Click on 'Phone Number' field 
2. Input valid phone number 
3. Input space before and after phone number 
4. Fill in all field remaining  with valid data 
5. Click on 'Sign up' button 
</t>
  </si>
  <si>
    <t xml:space="preserve">1. Click on 'Phone number' field 
2. Inputs less than 10 digits 
</t>
  </si>
  <si>
    <t xml:space="preserve">1. Click on 'Phone Number' field 
2. Input more than 10 digits 
</t>
  </si>
  <si>
    <t xml:space="preserve">1. Click on 'Phone Number' field 
2. Input 10 digits 
</t>
  </si>
  <si>
    <t xml:space="preserve">Pre-condition: Has a phone number that be registered
1. Click on 'Phone Number' field 
2. Input phone number from pre-condition
3. Fills in all field remain with valid information
4. Click on 'Sign up' button 
</t>
  </si>
  <si>
    <t>Pre-condition: Have a valid phone number 
1. Click on 'Phone Number' field  
2. Input valid phone number in field 
3. Copy that number 
4. Click 'X' button to clear phone number 
5. Paste that phone number in</t>
  </si>
  <si>
    <t xml:space="preserve">1. Swipe 'SMS Verification Code' slider 
2.Click on 'SMS Verification Code' field 
3. Input any number in field 
</t>
  </si>
  <si>
    <t xml:space="preserve">1. Swipe 'SMS Verification Code' slider
2. Click on 'SMS Verification Code' field 
3. Input alphabet in field 
</t>
  </si>
  <si>
    <t xml:space="preserve">1. Swipe 'SMS Verification Code' slider
2. Click on 'SMS Verification Code' field 
3. Input special characters in field 
</t>
  </si>
  <si>
    <t xml:space="preserve">Pre-condition: Have a valid SMS Code
1. Click on 'SMS Verification Code' field 
2. Input valid code 
3. Input space before and after the code
4. Fill in all field remaining  with valid data 
5. Click on 'Sign up' button </t>
  </si>
  <si>
    <t xml:space="preserve">1. Swipe 'SMS Verification Code' slider
</t>
  </si>
  <si>
    <t xml:space="preserve">1. Swipe 'SMS Verification Code' slider
2. Click on 'SMS Verification Code' field 
3. Inputs less than 6 digits
</t>
  </si>
  <si>
    <t xml:space="preserve">1. Swipe 'SMS Verification Code' slider
2. Click on 'SMS Verification Code' field 
3. Inputs 6 digits
</t>
  </si>
  <si>
    <t xml:space="preserve">1. Swipe 'SMS Verification Code' slider
2. Click on 'SMS Verification Code' field 
3. Inputs more than 6 digits
</t>
  </si>
  <si>
    <t xml:space="preserve">1. Click on 'Phone Number' field 
2. Input valid phone number 
3. Swipe 'SMS Verification Code' slider
</t>
  </si>
  <si>
    <t>1. Leave the 'Phone Number' field blank 
2. Swipe 'SMS Verification Code' slider</t>
  </si>
  <si>
    <t>1. Click on 'Phone Number' field 
2. Input invalid phone number 
3. Swipe 'SMS Verification Code' slider</t>
  </si>
  <si>
    <t xml:space="preserve">1. Swipe 'SMS Verification Code' slider 
2. Click on 'SMS Verification Code' field  
3. Input any number 
4. Click on 'X' button 
</t>
  </si>
  <si>
    <t>Pre-condition: Have an incorrect code 
1. Swipe 'SMS Verification Code' slider 
2. Click on  'SMS Verification Code' field  
3. Input incorrect code 
4. Click on 'Sign op' button</t>
  </si>
  <si>
    <t xml:space="preserve">Pre-condition: Have an expired code 
1. Swipe 'SMS Verification Code' slider 
2. Click on 'SMS Verification Code' field 
3. Input expired code 
</t>
  </si>
  <si>
    <t xml:space="preserve">1. Click on 'Password' field 
2. Input only alphabet in field 
</t>
  </si>
  <si>
    <t xml:space="preserve">1. Click on 'Password' field 
2. Input only number in field 
</t>
  </si>
  <si>
    <t xml:space="preserve">1. Click on 'Password' field 
2. Input only special characters in field 
</t>
  </si>
  <si>
    <t xml:space="preserve">1. Click on 'Password' field 
2. Input both alphabet and number in field 
</t>
  </si>
  <si>
    <t xml:space="preserve">1. Click on 'Password' field 
2. Input alphabet, number and special characters in field 
 </t>
  </si>
  <si>
    <t xml:space="preserve">1. Click on 'Password' field 
2. Input only space in field 
</t>
  </si>
  <si>
    <t>1. Click on 'Password' field 
2. Input valid password
3. Input space before and after the password
4. Fill in all field remaining  with valid data 
5. Click on 'Sign up' button</t>
  </si>
  <si>
    <t xml:space="preserve">1. Click on 'Password' field 
2. Input any text in field 
</t>
  </si>
  <si>
    <t xml:space="preserve">Verify no error message is displayed when user inputs 6 alphanumeric
</t>
  </si>
  <si>
    <t>Verify no error message is displayed when user inputs 50 alphanumeric</t>
  </si>
  <si>
    <t xml:space="preserve">1. Click on 'Password' field 
2. Input 50 alphanumeric in field 
 </t>
  </si>
  <si>
    <t xml:space="preserve">1. Click on 'Password' field 
2. Input 6 alphanumeric in field 
 </t>
  </si>
  <si>
    <t xml:space="preserve">No error message will be shown when user inputs 6 alphanumeric
</t>
  </si>
  <si>
    <t xml:space="preserve">No error message will be shown when user inputs 50 alphanumeric
</t>
  </si>
  <si>
    <t xml:space="preserve">Verify that user can inputs from 6 to 50 alphanumerics  on 'Password' field </t>
  </si>
  <si>
    <t xml:space="preserve">1. Click on 'Password' field 
2. Input from 6 to 50 alphanumerics in field 
</t>
  </si>
  <si>
    <t xml:space="preserve">No error message will be shown when user inputs from 6 to 50 alphanumerics
</t>
  </si>
  <si>
    <t>Verify an error message is displayed when user inputs less than 6 alphanumerics</t>
  </si>
  <si>
    <t xml:space="preserve">1. Click on 'Password' field 
2. Input less than 6 alphanumerics in field 
</t>
  </si>
  <si>
    <t>Verify an error message is displayed when user inputs more than 50 alphanumerics</t>
  </si>
  <si>
    <t xml:space="preserve">1. Click on 'Password' field 
2. Input more than 50 alphanumerics in field 
</t>
  </si>
  <si>
    <t xml:space="preserve">1. Click on 'Password' field 
2. Input any text in field 
3. Click on 'X' button to delete the text 
</t>
  </si>
  <si>
    <t xml:space="preserve">1. Click on 'Password' field 
2. Input any text in field 
3. Copy that text 
4. Click on 'X' button to delete the text 
</t>
  </si>
  <si>
    <t xml:space="preserve">1. Click on 'Month' field 
</t>
  </si>
  <si>
    <t xml:space="preserve">1. Click on 'Month' field 
 </t>
  </si>
  <si>
    <t xml:space="preserve">1. Click on 'Year' field 
 </t>
  </si>
  <si>
    <t>1. Select 29th February 2016
2. Select the 31st April 2022</t>
  </si>
  <si>
    <t xml:space="preserve">1. Click on 'Gender' field 
</t>
  </si>
  <si>
    <t xml:space="preserve">1. Try  to input characters in 'Gender' field
</t>
  </si>
  <si>
    <t xml:space="preserve">1. Try  to copy-paste characters in 'Gender' field
 </t>
  </si>
  <si>
    <t xml:space="preserve">1. Click on 'Full name' field 
2. Input only alphabet 
</t>
  </si>
  <si>
    <t xml:space="preserve">1. Click on 'Full name' field 
2. Input only number
</t>
  </si>
  <si>
    <t xml:space="preserve">1. Click on 'Full name' field 
2. Input only special character
</t>
  </si>
  <si>
    <t xml:space="preserve">1. Click on 'Full name' field 
2. Input both alphabet and numbers 
</t>
  </si>
  <si>
    <t xml:space="preserve">1. Click on 'Full name' field 
2. Input both alphabet, numbers and special characters 
 </t>
  </si>
  <si>
    <t xml:space="preserve">1. Click on 'Full name' field 
2. Input only space 
</t>
  </si>
  <si>
    <t xml:space="preserve">1. Click on 'Full name' field 
2. Input 6 characters in field 
</t>
  </si>
  <si>
    <t xml:space="preserve">1. Click on 'Full name' field 
2. Input 50 characters in field 
</t>
  </si>
  <si>
    <t xml:space="preserve">1. Click on 'Full name' field 
2. Input from 6 to 50 characters in field 
</t>
  </si>
  <si>
    <t xml:space="preserve">1. Click on 'Full name' field 
2. Input less than 6 characters in field 
</t>
  </si>
  <si>
    <t xml:space="preserve">1. Click on 'Full name' field 
2. Input more than 50 characters in field 
</t>
  </si>
  <si>
    <t xml:space="preserve">1. Click on 'Full Name" field 
2. Input any text in field 
3. Click on 'X' button to delete the text 
</t>
  </si>
  <si>
    <t xml:space="preserve">1. Click on 'Checkbox'
</t>
  </si>
  <si>
    <t xml:space="preserve">Pre-condition: Has a valid phone number and valid SMS Code 
1. Fill in all mandatory fields with valid data
2. Leave optional field empty 
3. Click on 'Sign up' button 
4. Login with recently created new account </t>
  </si>
  <si>
    <t>1. User can create an account successfully and homepage will display
2. User can login with account has just created 
3. Message "New account is created successfully" is display</t>
  </si>
  <si>
    <r>
      <t>1. Click on 'Login with</t>
    </r>
    <r>
      <rPr>
        <sz val="10"/>
        <color rgb="FFFF0000"/>
        <rFont val="Arial"/>
        <family val="2"/>
      </rPr>
      <t xml:space="preserve"> </t>
    </r>
    <r>
      <rPr>
        <sz val="10"/>
        <rFont val="Arial"/>
        <family val="2"/>
      </rPr>
      <t xml:space="preserve">Facebook' button 
2. Observe the page </t>
    </r>
  </si>
  <si>
    <t xml:space="preserve">1. Click on 'Login with Google' button 
</t>
  </si>
  <si>
    <t xml:space="preserve">1. Click on 'Login with Email' button 
</t>
  </si>
  <si>
    <t xml:space="preserve">1. Click on 'Password' field
2. Input any text in field 
3. Click on 'Eye' icon 
</t>
  </si>
  <si>
    <t xml:space="preserve">1. Click on 'Password' field
2. Input any text in field 
3. Click on 'Eye' icon 
4. Click on 'Eye' icon again 
</t>
  </si>
  <si>
    <r>
      <rPr>
        <sz val="10"/>
        <rFont val="Arial"/>
        <family val="2"/>
      </rPr>
      <t>1. Click on Search bar 
2. Enter keyword of a product name</t>
    </r>
    <r>
      <rPr>
        <sz val="10"/>
        <color rgb="FFFF0000"/>
        <rFont val="Arial"/>
        <family val="2"/>
      </rPr>
      <t xml:space="preserve"> 
</t>
    </r>
    <r>
      <rPr>
        <sz val="10"/>
        <rFont val="Arial"/>
        <family val="2"/>
      </rPr>
      <t xml:space="preserve">3. Click on 'Search' button
</t>
    </r>
  </si>
  <si>
    <t xml:space="preserve">Page will display the result that matches with entered keyword </t>
  </si>
  <si>
    <t xml:space="preserve">Verify that if less than 10 items, it will be displayed at one page </t>
  </si>
  <si>
    <t xml:space="preserve">All items of 'Search Result' will display default by Low to High </t>
  </si>
  <si>
    <t xml:space="preserve">Verify that the product price will be sorted proper after the user selects 'Price low to high' </t>
  </si>
  <si>
    <t xml:space="preserve">1.Search Result will display all items that match keywords and will be pagination and display 10 items per page 
2. 'Previous' button is disabled when focusing on the first page </t>
  </si>
  <si>
    <t xml:space="preserve">Verify that user can search for a product by entering a keyword of 'Product Name' </t>
  </si>
  <si>
    <t xml:space="preserve">Verify that user can search for a product by entering a keyword of 'Category Name' </t>
  </si>
  <si>
    <t xml:space="preserve">Verify that user can search for a product by entering a keyword of 'Brand Name' </t>
  </si>
  <si>
    <t xml:space="preserve">Verify that user can search for a product by entering a keyword of 'Supplier Name'  </t>
  </si>
  <si>
    <t xml:space="preserve">1. Click on Search bar 
2. Enter keyword of 'Category Name'
3. Click on 'Search' button
</t>
  </si>
  <si>
    <t xml:space="preserve">1. Click on Search bar 
2. Enter keyword of 'Brand Name'
3. Click on 'Search' button
</t>
  </si>
  <si>
    <t xml:space="preserve">1. Click on Search bar 
2. Enter keyword of 'Supplier Name'
3. Click on 'Search' button
</t>
  </si>
  <si>
    <t xml:space="preserve">1. Click on Search bar 
2. Input special characters
3. Click on 'Search' button
</t>
  </si>
  <si>
    <t xml:space="preserve">1. Click on Search bar 
2. Input numbers on Search box 
3. Click on 'Search' button 
</t>
  </si>
  <si>
    <t>Pre-condition: Has a product that don't exist on system 
1. Click on Search bar 
2. Input product name from pre-condition 
3. Click on 'Search' button</t>
  </si>
  <si>
    <t xml:space="preserve">1. Click on Search bar 
2. Inputs only space 
3. Click on 'Search' button
</t>
  </si>
  <si>
    <t>1. Click on Search bar 
2. Inputs more than one keyword 
3. Click on 'Search' button</t>
  </si>
  <si>
    <t xml:space="preserve">1. Click on Search bar 
2. Input any text 
3. Click on 'X' button 
</t>
  </si>
  <si>
    <t xml:space="preserve">1. Click on Search bar 
2. Input any keyword 
</t>
  </si>
  <si>
    <t xml:space="preserve">1. Click on Search bar 
2. Input first keyword 
3. Inputs second keyword 
</t>
  </si>
  <si>
    <t xml:space="preserve">1. Click on Search bar 
2. Input a keyword
3. Delete a keyword 
</t>
  </si>
  <si>
    <t xml:space="preserve">1. Click on Search bar 
2. Input only special characters in field 
</t>
  </si>
  <si>
    <t xml:space="preserve">1. Click on Search bar 
2. Input at least one character in field 
</t>
  </si>
  <si>
    <t xml:space="preserve">1. Click on Search bar 
2. Input number in field 
</t>
  </si>
  <si>
    <t xml:space="preserve">1. Click on 'Search bar 
2. Paste any text in field 
</t>
  </si>
  <si>
    <t xml:space="preserve">1. Click on Search bar 
2. Search for any product
3. Click on Search bar 
</t>
  </si>
  <si>
    <t xml:space="preserve">1. Click on Search bar 
2. Input any keyword 
3. Delete keyword 
</t>
  </si>
  <si>
    <t xml:space="preserve">1. Click on Search bar 
</t>
  </si>
  <si>
    <r>
      <t>1. Click on Search bar 
2.Search for two keywords
3. Observe amount of result 
4. Reverse the keywords and search for them (</t>
    </r>
    <r>
      <rPr>
        <sz val="10"/>
        <color rgb="FFFF0000"/>
        <rFont val="Arial"/>
        <family val="2"/>
      </rPr>
      <t>rearranges keyword (ex: keyword 1, key2)</t>
    </r>
    <r>
      <rPr>
        <sz val="10"/>
        <rFont val="Arial"/>
        <family val="2"/>
      </rPr>
      <t xml:space="preserve">
</t>
    </r>
  </si>
  <si>
    <t xml:space="preserve">1. Click on Search bar 
2. Search for any product 
</t>
  </si>
  <si>
    <t xml:space="preserve">Pre-condition: There is a keyword has less than 10 items that match
1. Click on Search bar 
2. Search for keyword from pre-condition 
 </t>
  </si>
  <si>
    <t xml:space="preserve">Pre-condition: There is a keyword has more than 10 items that match
1. Click on Search bar 
2. Search for keyword from pre-condition 
 </t>
  </si>
  <si>
    <t xml:space="preserve">1. Click on Search bar 
2. Search for any product 
3. Click on 'Sort by' 
4. Select 'Price High to Low'
</t>
  </si>
  <si>
    <t xml:space="preserve">1. Click on Search bar 
2. Search for any product 
3. Click on 'Sort by' 
</t>
  </si>
  <si>
    <t xml:space="preserve">1. Click on Search bar 
2. Search for any product 
3. Click on 'Sort by' 
4. Select 'Price Low to High'
 </t>
  </si>
  <si>
    <t xml:space="preserve">Pre-condition: There is a keyword has 10 items that match
1. Click on Search bar 
2. Search for keyword from pre-condition 
 </t>
  </si>
  <si>
    <t xml:space="preserve">Pre-condition: There is a keyword more 10 items that match
1. Click on Search bar 
2. Search for keyword from pre-condition 
3. Scroll down and click on last page 
 </t>
  </si>
  <si>
    <r>
      <t>Pre-condition: There is a keyword more than</t>
    </r>
    <r>
      <rPr>
        <sz val="10"/>
        <color rgb="FFFF0000"/>
        <rFont val="Arial"/>
        <family val="2"/>
      </rPr>
      <t xml:space="preserve"> </t>
    </r>
    <r>
      <rPr>
        <sz val="10"/>
        <rFont val="Arial"/>
        <family val="2"/>
      </rPr>
      <t xml:space="preserve">10 items that match
1. Click on Search bar 
2. Search for keyword from pre-condition 
3. Scroll down and click on last page 
 </t>
    </r>
  </si>
  <si>
    <t xml:space="preserve">Pre-condition: There is a keyword more 10 items that match
1. Click on Search bar 
2. Search for keyword from pre-condition 
3. Scroll down and click on second last page backward 
 </t>
  </si>
  <si>
    <t xml:space="preserve">Pre-condition: There is a keyword more 10 items that match
1. Click on Search bar 
2. Search for keyword from pre-condition 
3. Scroll down and click on second page upward 
 </t>
  </si>
  <si>
    <t xml:space="preserve">Pre-condition: There is a keyword has no item matches 
1. Click on Search bar 
2. Search for keyword from pre-condition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</si>
</sst>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7">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s>
  <fills count="32">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6" tint="0.59999389629810485"/>
        <bgColor indexed="41"/>
      </patternFill>
    </fill>
    <fill>
      <patternFill patternType="solid">
        <fgColor theme="6" tint="0.59999389629810485"/>
        <bgColor indexed="26"/>
      </patternFill>
    </fill>
    <fill>
      <patternFill patternType="solid">
        <fgColor theme="6" tint="0.59999389629810485"/>
        <bgColor indexed="64"/>
      </patternFill>
    </fill>
    <fill>
      <patternFill patternType="solid">
        <fgColor rgb="FF92D050"/>
        <bgColor indexed="64"/>
      </patternFill>
    </fill>
    <fill>
      <patternFill patternType="solid">
        <fgColor theme="5" tint="0.59999389629810485"/>
        <bgColor indexed="26"/>
      </patternFill>
    </fill>
    <fill>
      <patternFill patternType="solid">
        <fgColor theme="5" tint="0.59999389629810485"/>
        <bgColor indexed="64"/>
      </patternFill>
    </fill>
    <fill>
      <patternFill patternType="solid">
        <fgColor theme="0"/>
        <bgColor indexed="41"/>
      </patternFill>
    </fill>
  </fills>
  <borders count="3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249977111117893"/>
      </left>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rgb="FFBFBFBF"/>
      </top>
      <bottom style="thin">
        <color theme="0" tint="-0.249977111117893"/>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346">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3" fillId="0" borderId="0" xfId="5" applyFont="1" applyAlignment="1">
      <alignment wrapText="1"/>
    </xf>
    <xf numFmtId="0" fontId="1" fillId="0" borderId="0" xfId="0" applyFont="1" applyAlignment="1">
      <alignment wrapText="1"/>
    </xf>
    <xf numFmtId="0" fontId="33" fillId="0" borderId="0" xfId="5" applyFont="1" applyAlignment="1">
      <alignment horizontal="left" wrapText="1"/>
    </xf>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6" fillId="0" borderId="0" xfId="0" applyFont="1" applyAlignment="1">
      <alignment horizontal="left" vertical="center"/>
    </xf>
    <xf numFmtId="0" fontId="36" fillId="0" borderId="0" xfId="0" applyFont="1"/>
    <xf numFmtId="0" fontId="36" fillId="3" borderId="0" xfId="0" applyFont="1" applyFill="1"/>
    <xf numFmtId="0" fontId="26" fillId="6" borderId="6" xfId="0" applyFont="1" applyFill="1" applyBorder="1"/>
    <xf numFmtId="0" fontId="26" fillId="6" borderId="6" xfId="0" applyFont="1" applyFill="1" applyBorder="1" applyAlignment="1">
      <alignment horizontal="center" wrapText="1"/>
    </xf>
    <xf numFmtId="0" fontId="1" fillId="6" borderId="6" xfId="5"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26" fillId="6" borderId="6" xfId="0" applyFont="1" applyFill="1" applyBorder="1" applyAlignment="1">
      <alignment vertical="top" wrapText="1"/>
    </xf>
    <xf numFmtId="0" fontId="26" fillId="6" borderId="9" xfId="0" applyFont="1" applyFill="1" applyBorder="1" applyAlignment="1">
      <alignment horizontal="center" wrapText="1"/>
    </xf>
    <xf numFmtId="0" fontId="26"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26" fillId="6" borderId="0" xfId="0" applyFont="1" applyFill="1" applyAlignment="1">
      <alignment horizontal="center" wrapText="1"/>
    </xf>
    <xf numFmtId="0" fontId="37" fillId="10" borderId="6" xfId="5" applyFont="1" applyFill="1" applyBorder="1" applyAlignment="1">
      <alignment horizontal="center" vertical="top" wrapText="1"/>
    </xf>
    <xf numFmtId="0" fontId="3" fillId="11" borderId="6" xfId="5" applyFont="1" applyFill="1" applyBorder="1" applyAlignment="1">
      <alignment horizontal="left" vertical="center"/>
    </xf>
    <xf numFmtId="0" fontId="37" fillId="11" borderId="6" xfId="5" applyFont="1" applyFill="1" applyBorder="1" applyAlignment="1">
      <alignment horizontal="left" vertical="center"/>
    </xf>
    <xf numFmtId="0" fontId="37" fillId="10" borderId="6" xfId="0" applyFont="1" applyFill="1" applyBorder="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26" fillId="6" borderId="6" xfId="0" applyFont="1" applyFill="1" applyBorder="1" applyAlignment="1">
      <alignment horizontal="left"/>
    </xf>
    <xf numFmtId="0" fontId="37" fillId="10" borderId="6" xfId="0" applyFont="1" applyFill="1" applyBorder="1" applyAlignment="1">
      <alignment horizontal="left"/>
    </xf>
    <xf numFmtId="0" fontId="1" fillId="6" borderId="0" xfId="0" applyFont="1" applyFill="1" applyAlignment="1">
      <alignment horizontal="left"/>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2" fillId="21" borderId="6" xfId="5" applyFont="1" applyFill="1" applyBorder="1" applyAlignment="1">
      <alignment horizontal="left" vertical="center" wrapText="1"/>
    </xf>
    <xf numFmtId="0" fontId="3" fillId="19" borderId="6" xfId="5" applyFont="1" applyFill="1" applyBorder="1" applyAlignment="1">
      <alignment horizontal="left" vertical="top" wrapText="1"/>
    </xf>
    <xf numFmtId="0" fontId="32" fillId="19" borderId="6" xfId="5" applyFont="1" applyFill="1" applyBorder="1" applyAlignment="1">
      <alignment horizontal="left" vertical="center" wrapText="1"/>
    </xf>
    <xf numFmtId="0" fontId="3" fillId="22" borderId="6" xfId="5" applyFont="1" applyFill="1" applyBorder="1" applyAlignment="1">
      <alignment horizontal="left"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0" xfId="0" applyFont="1" applyFill="1" applyAlignment="1">
      <alignment vertical="top" wrapText="1"/>
    </xf>
    <xf numFmtId="0" fontId="1" fillId="6" borderId="0" xfId="5" applyFont="1" applyFill="1" applyAlignment="1">
      <alignment horizontal="left" vertical="top" wrapText="1"/>
    </xf>
    <xf numFmtId="0" fontId="1" fillId="9" borderId="11" xfId="0" quotePrefix="1" applyFont="1" applyFill="1" applyBorder="1" applyAlignment="1">
      <alignment horizontal="left" vertical="top" wrapText="1"/>
    </xf>
    <xf numFmtId="0" fontId="1" fillId="24" borderId="6" xfId="5" applyFont="1" applyFill="1" applyBorder="1" applyAlignment="1">
      <alignment horizontal="left" vertical="top" wrapText="1"/>
    </xf>
    <xf numFmtId="0" fontId="1" fillId="24" borderId="0" xfId="5" applyFont="1" applyFill="1" applyAlignment="1">
      <alignment horizontal="left" vertical="top" wrapText="1"/>
    </xf>
    <xf numFmtId="0" fontId="1" fillId="24" borderId="6" xfId="0" quotePrefix="1" applyFont="1" applyFill="1" applyBorder="1" applyAlignment="1">
      <alignment horizontal="left" vertical="top" wrapText="1"/>
    </xf>
    <xf numFmtId="0" fontId="26" fillId="24" borderId="6" xfId="0" applyFont="1" applyFill="1" applyBorder="1" applyAlignment="1">
      <alignment vertical="top" wrapText="1"/>
    </xf>
    <xf numFmtId="0" fontId="26" fillId="24" borderId="0" xfId="0" applyFont="1" applyFill="1" applyAlignment="1">
      <alignment vertical="top"/>
    </xf>
    <xf numFmtId="0" fontId="52" fillId="24" borderId="6" xfId="5" applyFont="1" applyFill="1" applyBorder="1" applyAlignment="1">
      <alignment horizontal="left" vertical="top" wrapText="1"/>
    </xf>
    <xf numFmtId="0" fontId="26" fillId="6" borderId="0" xfId="0" applyFont="1" applyFill="1" applyAlignment="1">
      <alignment vertical="top" wrapText="1"/>
    </xf>
    <xf numFmtId="0" fontId="1" fillId="0" borderId="6" xfId="5" applyFont="1" applyBorder="1" applyAlignment="1">
      <alignment horizontal="left" vertical="top" wrapText="1"/>
    </xf>
    <xf numFmtId="0" fontId="1" fillId="9" borderId="15" xfId="5" applyFont="1" applyFill="1" applyBorder="1" applyAlignment="1">
      <alignment horizontal="left" vertical="top" wrapText="1"/>
    </xf>
    <xf numFmtId="0" fontId="1" fillId="9" borderId="6" xfId="5" applyFont="1" applyFill="1" applyBorder="1" applyAlignment="1">
      <alignment horizontal="left" vertical="top" wrapText="1"/>
    </xf>
    <xf numFmtId="0" fontId="3" fillId="25" borderId="6"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0" xfId="5" applyFont="1" applyFill="1" applyAlignment="1">
      <alignment horizontal="left" vertical="center"/>
    </xf>
    <xf numFmtId="0" fontId="52" fillId="25" borderId="11" xfId="5" applyFont="1" applyFill="1" applyBorder="1" applyAlignment="1">
      <alignment horizontal="left" vertical="center"/>
    </xf>
    <xf numFmtId="0" fontId="37" fillId="25" borderId="6" xfId="5" applyFont="1" applyFill="1" applyBorder="1" applyAlignment="1">
      <alignment horizontal="left" vertical="center"/>
    </xf>
    <xf numFmtId="0" fontId="26" fillId="26" borderId="0" xfId="0" applyFont="1" applyFill="1"/>
    <xf numFmtId="0" fontId="1" fillId="27" borderId="6" xfId="0" applyFont="1" applyFill="1" applyBorder="1" applyAlignment="1">
      <alignment horizontal="left" vertical="top"/>
    </xf>
    <xf numFmtId="0" fontId="1" fillId="26" borderId="6" xfId="5"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36" fillId="27" borderId="0" xfId="0" applyFont="1" applyFill="1"/>
    <xf numFmtId="0" fontId="1" fillId="6" borderId="0" xfId="0" applyFont="1" applyFill="1" applyAlignment="1">
      <alignment wrapText="1"/>
    </xf>
    <xf numFmtId="0" fontId="37" fillId="26" borderId="6" xfId="0" applyFont="1" applyFill="1" applyBorder="1" applyAlignment="1">
      <alignment horizontal="left"/>
    </xf>
    <xf numFmtId="0" fontId="37" fillId="26" borderId="6" xfId="0" applyFont="1" applyFill="1" applyBorder="1"/>
    <xf numFmtId="0" fontId="37" fillId="26" borderId="6" xfId="5" applyFont="1" applyFill="1" applyBorder="1" applyAlignment="1">
      <alignment horizontal="center" vertical="top" wrapText="1"/>
    </xf>
    <xf numFmtId="0" fontId="1" fillId="6" borderId="15" xfId="5" applyFont="1" applyFill="1" applyBorder="1" applyAlignment="1">
      <alignment horizontal="left" vertical="top" wrapText="1"/>
    </xf>
    <xf numFmtId="0" fontId="3" fillId="25" borderId="16" xfId="5" applyFont="1" applyFill="1" applyBorder="1" applyAlignment="1">
      <alignment vertical="center"/>
    </xf>
    <xf numFmtId="0" fontId="3" fillId="25" borderId="11" xfId="5" applyFont="1" applyFill="1" applyBorder="1" applyAlignment="1">
      <alignment vertical="center"/>
    </xf>
    <xf numFmtId="0" fontId="52" fillId="25" borderId="15" xfId="5" applyFont="1" applyFill="1" applyBorder="1" applyAlignment="1">
      <alignment vertical="center"/>
    </xf>
    <xf numFmtId="0" fontId="1" fillId="28" borderId="6" xfId="0" applyFont="1" applyFill="1" applyBorder="1" applyAlignment="1">
      <alignment horizontal="left" vertical="top"/>
    </xf>
    <xf numFmtId="0" fontId="36" fillId="28" borderId="0" xfId="0" applyFont="1" applyFill="1"/>
    <xf numFmtId="0" fontId="52" fillId="26" borderId="6" xfId="5" applyFont="1" applyFill="1" applyBorder="1" applyAlignment="1">
      <alignment horizontal="left" vertical="top" wrapText="1"/>
    </xf>
    <xf numFmtId="0" fontId="0" fillId="3" borderId="0" xfId="0" applyFill="1" applyAlignment="1">
      <alignment wrapText="1"/>
    </xf>
    <xf numFmtId="0" fontId="58" fillId="6" borderId="6" xfId="5" applyFont="1" applyFill="1" applyBorder="1" applyAlignment="1">
      <alignment horizontal="left" vertical="top" wrapText="1"/>
    </xf>
    <xf numFmtId="0" fontId="1" fillId="6" borderId="18" xfId="5" applyFont="1" applyFill="1" applyBorder="1" applyAlignment="1">
      <alignment horizontal="left" vertical="top" wrapText="1"/>
    </xf>
    <xf numFmtId="0" fontId="1" fillId="6" borderId="18" xfId="0" quotePrefix="1"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6" borderId="7" xfId="5" applyFont="1" applyFill="1" applyBorder="1" applyAlignment="1">
      <alignment horizontal="left" vertical="top" wrapText="1"/>
    </xf>
    <xf numFmtId="0" fontId="1" fillId="0" borderId="7" xfId="0" applyFont="1" applyBorder="1"/>
    <xf numFmtId="0" fontId="1" fillId="6" borderId="29" xfId="0" applyFont="1" applyFill="1" applyBorder="1"/>
    <xf numFmtId="0" fontId="1" fillId="6" borderId="15" xfId="0" applyFont="1" applyFill="1" applyBorder="1" applyAlignment="1">
      <alignment vertical="top" wrapText="1"/>
    </xf>
    <xf numFmtId="0" fontId="1" fillId="6" borderId="28" xfId="0" quotePrefix="1" applyFont="1" applyFill="1" applyBorder="1" applyAlignment="1">
      <alignment vertical="top" wrapText="1"/>
    </xf>
    <xf numFmtId="0" fontId="1" fillId="6" borderId="30" xfId="0" applyFont="1" applyFill="1" applyBorder="1"/>
    <xf numFmtId="0" fontId="36" fillId="3" borderId="0" xfId="0" quotePrefix="1" applyFont="1" applyFill="1" applyAlignment="1">
      <alignment vertical="top" wrapText="1"/>
    </xf>
    <xf numFmtId="0" fontId="1" fillId="3" borderId="6" xfId="0" applyFont="1" applyFill="1" applyBorder="1"/>
    <xf numFmtId="0" fontId="1" fillId="9" borderId="18" xfId="0" quotePrefix="1" applyFont="1" applyFill="1" applyBorder="1" applyAlignment="1">
      <alignment horizontal="left" vertical="top" wrapText="1"/>
    </xf>
    <xf numFmtId="0" fontId="1" fillId="9" borderId="18" xfId="5" applyFont="1" applyFill="1" applyBorder="1" applyAlignment="1">
      <alignment horizontal="left" vertical="top" wrapText="1"/>
    </xf>
    <xf numFmtId="0" fontId="1" fillId="3" borderId="18" xfId="0" applyFont="1" applyFill="1" applyBorder="1"/>
    <xf numFmtId="0" fontId="52" fillId="24" borderId="18" xfId="5" applyFont="1" applyFill="1" applyBorder="1" applyAlignment="1">
      <alignment horizontal="left" vertical="top" wrapText="1"/>
    </xf>
    <xf numFmtId="0" fontId="1" fillId="24" borderId="18" xfId="0" quotePrefix="1" applyFont="1" applyFill="1" applyBorder="1" applyAlignment="1">
      <alignment horizontal="left" vertical="top" wrapText="1"/>
    </xf>
    <xf numFmtId="0" fontId="1" fillId="24" borderId="18" xfId="5" applyFont="1" applyFill="1" applyBorder="1" applyAlignment="1">
      <alignment horizontal="left" vertical="top" wrapText="1"/>
    </xf>
    <xf numFmtId="0" fontId="26" fillId="24" borderId="18" xfId="0" applyFont="1" applyFill="1" applyBorder="1" applyAlignment="1">
      <alignment vertical="top" wrapText="1"/>
    </xf>
    <xf numFmtId="0" fontId="3" fillId="11" borderId="7" xfId="5" applyFont="1" applyFill="1" applyBorder="1" applyAlignment="1">
      <alignment horizontal="left" vertical="center"/>
    </xf>
    <xf numFmtId="0" fontId="37" fillId="11" borderId="7" xfId="5" applyFont="1" applyFill="1" applyBorder="1" applyAlignment="1">
      <alignment horizontal="left" vertical="center"/>
    </xf>
    <xf numFmtId="0" fontId="1" fillId="6" borderId="29" xfId="5" applyFont="1" applyFill="1" applyBorder="1" applyAlignment="1">
      <alignment horizontal="left" vertical="top" wrapText="1"/>
    </xf>
    <xf numFmtId="0" fontId="1" fillId="9" borderId="29" xfId="5" applyFont="1" applyFill="1" applyBorder="1" applyAlignment="1">
      <alignment horizontal="left" vertical="top" wrapText="1"/>
    </xf>
    <xf numFmtId="0" fontId="1" fillId="9" borderId="29" xfId="0" quotePrefix="1" applyFont="1" applyFill="1" applyBorder="1" applyAlignment="1">
      <alignment horizontal="left" vertical="top" wrapText="1"/>
    </xf>
    <xf numFmtId="0" fontId="1" fillId="6" borderId="29" xfId="0" quotePrefix="1" applyFont="1" applyFill="1" applyBorder="1" applyAlignment="1">
      <alignment horizontal="left" vertical="top" wrapText="1"/>
    </xf>
    <xf numFmtId="0" fontId="26" fillId="6" borderId="29" xfId="0" applyFont="1" applyFill="1" applyBorder="1" applyAlignment="1">
      <alignment vertical="top" wrapText="1"/>
    </xf>
    <xf numFmtId="0" fontId="26" fillId="6" borderId="29" xfId="0" applyFont="1" applyFill="1" applyBorder="1" applyAlignment="1">
      <alignment vertical="top"/>
    </xf>
    <xf numFmtId="0" fontId="1" fillId="0" borderId="18" xfId="0" applyFont="1" applyBorder="1" applyAlignment="1">
      <alignment horizontal="left" vertical="top"/>
    </xf>
    <xf numFmtId="0" fontId="1" fillId="0" borderId="29" xfId="0" applyFont="1" applyBorder="1" applyAlignment="1">
      <alignment horizontal="left" vertical="top"/>
    </xf>
    <xf numFmtId="0" fontId="1" fillId="26" borderId="7" xfId="5" applyFont="1" applyFill="1" applyBorder="1" applyAlignment="1">
      <alignment horizontal="left" vertical="top" wrapText="1"/>
    </xf>
    <xf numFmtId="0" fontId="1" fillId="26" borderId="7" xfId="0" quotePrefix="1" applyFont="1" applyFill="1" applyBorder="1" applyAlignment="1">
      <alignment horizontal="left" vertical="top" wrapText="1"/>
    </xf>
    <xf numFmtId="0" fontId="1" fillId="6" borderId="29" xfId="0" applyFont="1" applyFill="1" applyBorder="1" applyAlignment="1">
      <alignment wrapText="1"/>
    </xf>
    <xf numFmtId="0" fontId="1" fillId="6" borderId="11" xfId="5" applyFont="1" applyFill="1" applyBorder="1" applyAlignment="1">
      <alignment horizontal="left" vertical="top" wrapText="1"/>
    </xf>
    <xf numFmtId="0" fontId="1" fillId="6" borderId="29" xfId="0" applyFont="1" applyFill="1" applyBorder="1" applyAlignment="1">
      <alignment horizontal="left" vertical="top"/>
    </xf>
    <xf numFmtId="0" fontId="36" fillId="30" borderId="0" xfId="0" applyFont="1" applyFill="1"/>
    <xf numFmtId="0" fontId="58" fillId="9" borderId="6" xfId="0" applyFont="1" applyFill="1" applyBorder="1" applyAlignment="1">
      <alignment horizontal="left" vertical="top" wrapText="1"/>
    </xf>
    <xf numFmtId="0" fontId="26" fillId="9" borderId="6" xfId="0" applyFont="1" applyFill="1" applyBorder="1" applyAlignment="1">
      <alignment vertical="top" wrapText="1"/>
    </xf>
    <xf numFmtId="0" fontId="26" fillId="9" borderId="0" xfId="0" applyFont="1" applyFill="1" applyAlignment="1">
      <alignment vertical="top"/>
    </xf>
    <xf numFmtId="0" fontId="1" fillId="0" borderId="29" xfId="0" applyFont="1" applyBorder="1"/>
    <xf numFmtId="0" fontId="36" fillId="0" borderId="29" xfId="0" applyFont="1" applyBorder="1"/>
    <xf numFmtId="0" fontId="1" fillId="28" borderId="29" xfId="0" applyFont="1" applyFill="1" applyBorder="1" applyAlignment="1">
      <alignment horizontal="left" vertical="top"/>
    </xf>
    <xf numFmtId="0" fontId="1" fillId="24" borderId="29" xfId="5" applyFont="1" applyFill="1" applyBorder="1" applyAlignment="1">
      <alignment horizontal="left" vertical="top" wrapText="1"/>
    </xf>
    <xf numFmtId="0" fontId="1" fillId="24" borderId="29" xfId="0" quotePrefix="1" applyFont="1" applyFill="1" applyBorder="1" applyAlignment="1">
      <alignment horizontal="left" vertical="top" wrapText="1"/>
    </xf>
    <xf numFmtId="0" fontId="1" fillId="28" borderId="29" xfId="0" applyFont="1" applyFill="1" applyBorder="1"/>
    <xf numFmtId="0" fontId="1" fillId="30" borderId="29" xfId="0" applyFont="1" applyFill="1" applyBorder="1" applyAlignment="1">
      <alignment horizontal="left" vertical="top"/>
    </xf>
    <xf numFmtId="0" fontId="1" fillId="29" borderId="29" xfId="5" applyFont="1" applyFill="1" applyBorder="1" applyAlignment="1">
      <alignment horizontal="left" vertical="top" wrapText="1"/>
    </xf>
    <xf numFmtId="0" fontId="1" fillId="29" borderId="29" xfId="0" quotePrefix="1" applyFont="1" applyFill="1" applyBorder="1" applyAlignment="1">
      <alignment horizontal="left" vertical="top" wrapText="1"/>
    </xf>
    <xf numFmtId="0" fontId="1" fillId="30" borderId="29" xfId="0" applyFont="1" applyFill="1" applyBorder="1"/>
    <xf numFmtId="0" fontId="1" fillId="0" borderId="6" xfId="5" quotePrefix="1" applyFont="1" applyBorder="1" applyAlignment="1">
      <alignment horizontal="left" vertical="top" wrapText="1"/>
    </xf>
    <xf numFmtId="0" fontId="1" fillId="0" borderId="6" xfId="5" applyFont="1" applyBorder="1" applyAlignment="1">
      <alignment horizontal="left" vertical="top" wrapText="1"/>
    </xf>
    <xf numFmtId="165" fontId="1" fillId="0" borderId="6" xfId="5" applyNumberFormat="1" applyFont="1" applyBorder="1" applyAlignment="1">
      <alignment horizontal="left" vertical="top" wrapText="1"/>
    </xf>
    <xf numFmtId="0" fontId="3" fillId="19" borderId="7" xfId="0" applyFont="1" applyFill="1" applyBorder="1" applyAlignment="1">
      <alignment horizontal="center" wrapText="1"/>
    </xf>
    <xf numFmtId="0" fontId="52" fillId="11" borderId="15" xfId="5" applyFont="1" applyFill="1" applyBorder="1" applyAlignment="1">
      <alignment horizontal="left" vertical="center"/>
    </xf>
    <xf numFmtId="0" fontId="52" fillId="11" borderId="16" xfId="5" applyFont="1" applyFill="1" applyBorder="1" applyAlignment="1">
      <alignment horizontal="left" vertical="center"/>
    </xf>
    <xf numFmtId="0" fontId="52" fillId="11" borderId="11" xfId="5" applyFont="1" applyFill="1" applyBorder="1" applyAlignment="1">
      <alignment horizontal="left" vertical="center"/>
    </xf>
    <xf numFmtId="0" fontId="5" fillId="0" borderId="0" xfId="0" applyFont="1" applyAlignment="1">
      <alignment horizontal="right" vertical="center"/>
    </xf>
    <xf numFmtId="0" fontId="64" fillId="8"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52" fillId="11" borderId="10" xfId="5" applyFont="1" applyFill="1" applyBorder="1" applyAlignment="1">
      <alignment horizontal="left" vertical="center"/>
    </xf>
    <xf numFmtId="0" fontId="52" fillId="11" borderId="17" xfId="5" applyFont="1" applyFill="1" applyBorder="1" applyAlignment="1">
      <alignment horizontal="left" vertical="center"/>
    </xf>
    <xf numFmtId="0" fontId="52" fillId="11" borderId="9" xfId="5" applyFont="1" applyFill="1" applyBorder="1" applyAlignment="1">
      <alignment horizontal="left" vertical="center"/>
    </xf>
    <xf numFmtId="0" fontId="52" fillId="25" borderId="15" xfId="5" applyFont="1" applyFill="1" applyBorder="1" applyAlignment="1">
      <alignment horizontal="left" vertical="center"/>
    </xf>
    <xf numFmtId="0" fontId="52" fillId="25" borderId="16" xfId="5" applyFont="1" applyFill="1" applyBorder="1" applyAlignment="1">
      <alignment horizontal="left" vertical="center"/>
    </xf>
    <xf numFmtId="0" fontId="52" fillId="25" borderId="11" xfId="5" applyFont="1" applyFill="1" applyBorder="1" applyAlignment="1">
      <alignment horizontal="lef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3" fillId="11" borderId="15" xfId="5" applyFont="1" applyFill="1" applyBorder="1" applyAlignment="1">
      <alignment horizontal="center" vertical="center"/>
    </xf>
    <xf numFmtId="0" fontId="3" fillId="11" borderId="16" xfId="5" applyFont="1" applyFill="1" applyBorder="1" applyAlignment="1">
      <alignment horizontal="center" vertical="center"/>
    </xf>
    <xf numFmtId="0" fontId="3" fillId="11" borderId="11" xfId="5" applyFont="1" applyFill="1" applyBorder="1" applyAlignment="1">
      <alignment horizontal="center" vertical="center"/>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6"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6" fontId="30" fillId="3" borderId="0" xfId="7" applyFont="1" applyFill="1" applyAlignment="1">
      <alignment horizontal="left" vertical="top"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5" xfId="7" applyFont="1" applyFill="1" applyBorder="1" applyAlignment="1">
      <alignment horizontal="center" vertical="center" wrapText="1"/>
    </xf>
    <xf numFmtId="166" fontId="3" fillId="2" borderId="16" xfId="7" applyFont="1" applyFill="1" applyBorder="1" applyAlignment="1">
      <alignment horizontal="center" vertical="center" wrapText="1"/>
    </xf>
    <xf numFmtId="166" fontId="3" fillId="2" borderId="11"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6" fontId="46" fillId="0" borderId="6" xfId="7" applyFont="1" applyBorder="1" applyAlignment="1">
      <alignment horizontal="left" vertical="top"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xf numFmtId="0" fontId="52" fillId="11" borderId="12" xfId="5" applyFont="1" applyFill="1" applyBorder="1" applyAlignment="1">
      <alignment horizontal="left" vertical="center"/>
    </xf>
    <xf numFmtId="0" fontId="52" fillId="11" borderId="13" xfId="5" applyFont="1" applyFill="1" applyBorder="1" applyAlignment="1">
      <alignment horizontal="left" vertical="center"/>
    </xf>
    <xf numFmtId="0" fontId="1" fillId="9" borderId="7" xfId="5" applyFont="1" applyFill="1" applyBorder="1" applyAlignment="1">
      <alignment horizontal="left" vertical="top" wrapText="1"/>
    </xf>
    <xf numFmtId="0" fontId="58" fillId="9" borderId="7" xfId="0" applyFont="1" applyFill="1" applyBorder="1" applyAlignment="1">
      <alignment horizontal="left" vertical="top" wrapText="1"/>
    </xf>
    <xf numFmtId="0" fontId="3" fillId="11" borderId="18" xfId="5" applyFont="1" applyFill="1" applyBorder="1" applyAlignment="1">
      <alignment horizontal="left" vertical="center"/>
    </xf>
    <xf numFmtId="0" fontId="52" fillId="11" borderId="14" xfId="5" applyFont="1" applyFill="1" applyBorder="1" applyAlignment="1">
      <alignment horizontal="left" vertical="center"/>
    </xf>
    <xf numFmtId="0" fontId="37" fillId="11" borderId="18" xfId="5" applyFont="1" applyFill="1" applyBorder="1" applyAlignment="1">
      <alignment horizontal="left" vertical="center"/>
    </xf>
    <xf numFmtId="0" fontId="1" fillId="3" borderId="7" xfId="0" applyFont="1" applyFill="1" applyBorder="1" applyAlignment="1">
      <alignment horizontal="left" vertical="top"/>
    </xf>
    <xf numFmtId="0" fontId="1" fillId="9" borderId="7" xfId="0"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26" fillId="9" borderId="7" xfId="0" applyFont="1" applyFill="1" applyBorder="1" applyAlignment="1">
      <alignment vertical="top" wrapText="1"/>
    </xf>
    <xf numFmtId="0" fontId="1" fillId="31" borderId="29" xfId="5" applyFont="1" applyFill="1" applyBorder="1" applyAlignment="1">
      <alignment horizontal="left" vertical="center"/>
    </xf>
    <xf numFmtId="0" fontId="52" fillId="31" borderId="29" xfId="5" applyFont="1" applyFill="1" applyBorder="1" applyAlignment="1">
      <alignment horizontal="left" vertical="center"/>
    </xf>
    <xf numFmtId="0" fontId="3" fillId="31" borderId="29" xfId="5" applyFont="1" applyFill="1" applyBorder="1" applyAlignment="1">
      <alignment horizontal="left" vertical="center"/>
    </xf>
    <xf numFmtId="0" fontId="37" fillId="31" borderId="29" xfId="5" applyFont="1" applyFill="1" applyBorder="1" applyAlignment="1">
      <alignment horizontal="left" vertical="center"/>
    </xf>
    <xf numFmtId="0" fontId="26" fillId="9" borderId="29" xfId="0" applyFont="1" applyFill="1" applyBorder="1"/>
    <xf numFmtId="0" fontId="52" fillId="29" borderId="29" xfId="5" applyFont="1" applyFill="1" applyBorder="1" applyAlignment="1">
      <alignment horizontal="left" vertical="top" wrapText="1"/>
    </xf>
    <xf numFmtId="0" fontId="52" fillId="24" borderId="29" xfId="5" applyFont="1" applyFill="1" applyBorder="1" applyAlignment="1">
      <alignment horizontal="left" vertical="top" wrapText="1"/>
    </xf>
    <xf numFmtId="0" fontId="1" fillId="9" borderId="0" xfId="0" applyFont="1" applyFill="1" applyAlignment="1">
      <alignment vertical="top"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2B2F1-7044-4850-839F-B5A16C026DB0}">
  <dimension ref="A1:X28"/>
  <sheetViews>
    <sheetView showGridLines="0" topLeftCell="A15" zoomScaleNormal="100" workbookViewId="0">
      <selection activeCell="C30" sqref="C30"/>
    </sheetView>
  </sheetViews>
  <sheetFormatPr defaultColWidth="9.109375" defaultRowHeight="13.2" outlineLevelRow="1"/>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24.6">
      <c r="A2" s="260" t="s">
        <v>70</v>
      </c>
      <c r="B2" s="260"/>
      <c r="C2" s="260"/>
      <c r="D2" s="260"/>
      <c r="E2" s="261"/>
      <c r="F2" s="23"/>
      <c r="G2" s="23"/>
      <c r="H2" s="23"/>
      <c r="I2" s="23"/>
      <c r="J2" s="23"/>
    </row>
    <row r="3" spans="1:24" s="1" customFormat="1" ht="22.8">
      <c r="A3" s="47"/>
      <c r="C3" s="262"/>
      <c r="D3" s="262"/>
      <c r="E3" s="261"/>
      <c r="F3" s="23"/>
      <c r="G3" s="23"/>
      <c r="H3" s="23"/>
      <c r="I3" s="23"/>
      <c r="J3" s="23"/>
    </row>
    <row r="4" spans="1:24" s="38" customFormat="1">
      <c r="A4" s="139" t="s">
        <v>66</v>
      </c>
      <c r="B4" s="253"/>
      <c r="C4" s="253"/>
      <c r="D4" s="253"/>
      <c r="E4" s="39"/>
      <c r="F4" s="39"/>
      <c r="G4" s="39"/>
      <c r="H4" s="40"/>
      <c r="I4" s="40"/>
      <c r="X4" s="38" t="s">
        <v>93</v>
      </c>
    </row>
    <row r="5" spans="1:24" s="38" customFormat="1">
      <c r="A5" s="139" t="s">
        <v>62</v>
      </c>
      <c r="B5" s="252" t="s">
        <v>954</v>
      </c>
      <c r="C5" s="253"/>
      <c r="D5" s="253"/>
      <c r="E5" s="39"/>
      <c r="F5" s="39"/>
      <c r="G5" s="39"/>
      <c r="H5" s="40"/>
      <c r="I5" s="40"/>
      <c r="X5" s="38" t="s">
        <v>95</v>
      </c>
    </row>
    <row r="6" spans="1:24" s="38" customFormat="1" ht="26.4">
      <c r="A6" s="139" t="s">
        <v>96</v>
      </c>
      <c r="B6" s="252"/>
      <c r="C6" s="253"/>
      <c r="D6" s="253"/>
      <c r="E6" s="39"/>
      <c r="F6" s="39"/>
      <c r="G6" s="39"/>
      <c r="H6" s="40"/>
      <c r="I6" s="40"/>
    </row>
    <row r="7" spans="1:24" s="38" customFormat="1">
      <c r="A7" s="139" t="s">
        <v>98</v>
      </c>
      <c r="B7" s="253" t="s">
        <v>600</v>
      </c>
      <c r="C7" s="253"/>
      <c r="D7" s="253"/>
      <c r="E7" s="39"/>
      <c r="F7" s="39"/>
      <c r="G7" s="39"/>
      <c r="H7" s="41"/>
      <c r="I7" s="40"/>
      <c r="X7" s="42"/>
    </row>
    <row r="8" spans="1:24" s="43" customFormat="1">
      <c r="A8" s="139" t="s">
        <v>100</v>
      </c>
      <c r="B8" s="254" t="s">
        <v>869</v>
      </c>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COUNTIF($F$20:$F$49579,"*Passed")</f>
        <v>0</v>
      </c>
      <c r="C11" s="75">
        <f>COUNTIF($G$20:$G$49579,"*Passed")</f>
        <v>0</v>
      </c>
      <c r="D11" s="75">
        <f>COUNTIF($H$20:$H$49579,"*Passed")</f>
        <v>0</v>
      </c>
    </row>
    <row r="12" spans="1:24" s="43" customFormat="1">
      <c r="A12" s="141" t="s">
        <v>43</v>
      </c>
      <c r="B12" s="75">
        <f>COUNTIF($F$20:$F$49299,"*Failed*")</f>
        <v>0</v>
      </c>
      <c r="C12" s="75">
        <f>COUNTIF($G$20:$G$49299,"*Failed*")</f>
        <v>0</v>
      </c>
      <c r="D12" s="75">
        <f>COUNTIF($H$20:$H$49299,"*Failed*")</f>
        <v>0</v>
      </c>
    </row>
    <row r="13" spans="1:24" s="43" customFormat="1">
      <c r="A13" s="141" t="s">
        <v>45</v>
      </c>
      <c r="B13" s="75">
        <f>COUNTIF($F$20:$F$49299,"*Not Run*")</f>
        <v>0</v>
      </c>
      <c r="C13" s="75">
        <f>COUNTIF($G$20:$G$49299,"*Not Run*")</f>
        <v>0</v>
      </c>
      <c r="D13" s="75">
        <f>COUNTIF($H$20:$H$49299,"*Not Run*")</f>
        <v>0</v>
      </c>
      <c r="E13" s="1"/>
      <c r="F13" s="1"/>
      <c r="G13" s="1"/>
      <c r="H13" s="1"/>
      <c r="I13" s="1"/>
    </row>
    <row r="14" spans="1:24" s="43" customFormat="1">
      <c r="A14" s="141" t="s">
        <v>103</v>
      </c>
      <c r="B14" s="75">
        <f>COUNTIF($F$20:$F$49299,"*NA*")</f>
        <v>0</v>
      </c>
      <c r="C14" s="75">
        <f>COUNTIF($G$20:$G$49299,"*NA*")</f>
        <v>0</v>
      </c>
      <c r="D14" s="75">
        <f>COUNTIF($H$20:$H$49299,"*NA*")</f>
        <v>0</v>
      </c>
      <c r="E14" s="1"/>
      <c r="F14" s="1"/>
      <c r="G14" s="1"/>
      <c r="H14" s="1"/>
      <c r="I14" s="1"/>
    </row>
    <row r="15" spans="1:24" s="43" customFormat="1" ht="39.6">
      <c r="A15" s="141" t="s">
        <v>104</v>
      </c>
      <c r="B15" s="75">
        <f>COUNTIF($F$20:$F$49299,"*Passed in previous build*")</f>
        <v>0</v>
      </c>
      <c r="C15" s="75">
        <f>COUNTIF($G$20:$G$49299,"*Passed in previous build*")</f>
        <v>0</v>
      </c>
      <c r="D15" s="75">
        <f>COUNTIF($H$20:$H$49299,"*Passed in previous build*")</f>
        <v>0</v>
      </c>
      <c r="E15" s="1"/>
      <c r="F15" s="1"/>
      <c r="G15" s="1"/>
      <c r="H15" s="1"/>
      <c r="I15" s="1"/>
    </row>
    <row r="16" spans="1:24" s="44" customFormat="1">
      <c r="A16" s="76"/>
      <c r="B16" s="50"/>
      <c r="C16" s="50"/>
      <c r="D16" s="51"/>
      <c r="E16" s="56"/>
      <c r="F16" s="255" t="s">
        <v>101</v>
      </c>
      <c r="G16" s="255"/>
      <c r="H16" s="255"/>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955</v>
      </c>
      <c r="C19" s="168" t="s">
        <v>506</v>
      </c>
      <c r="D19" s="169" t="s">
        <v>703</v>
      </c>
      <c r="E19" s="54"/>
      <c r="F19" s="52"/>
      <c r="G19" s="52"/>
      <c r="H19" s="52"/>
      <c r="I19" s="55"/>
    </row>
    <row r="20" spans="1:9" s="44" customFormat="1" collapsed="1">
      <c r="A20" s="331"/>
      <c r="B20" s="327" t="s">
        <v>663</v>
      </c>
      <c r="C20" s="328"/>
      <c r="D20" s="332"/>
      <c r="E20" s="331"/>
      <c r="F20" s="333"/>
      <c r="G20" s="333"/>
      <c r="H20" s="333"/>
      <c r="I20" s="331"/>
    </row>
    <row r="21" spans="1:9" s="342" customFormat="1" hidden="1" outlineLevel="1">
      <c r="A21" s="338">
        <v>1</v>
      </c>
      <c r="B21" s="338" t="s">
        <v>956</v>
      </c>
      <c r="C21" s="339"/>
      <c r="D21" s="339"/>
      <c r="E21" s="340"/>
      <c r="F21" s="341"/>
      <c r="G21" s="341"/>
      <c r="H21" s="341"/>
      <c r="I21" s="340"/>
    </row>
    <row r="22" spans="1:9" s="241" customFormat="1" hidden="1" outlineLevel="1">
      <c r="A22" s="334">
        <f ca="1">IF(OFFSET(A22,-1,0) ="",OFFSET(A22,-2,0)+1,OFFSET(A22,-1,0)+1 )</f>
        <v>2</v>
      </c>
      <c r="B22" s="329" t="s">
        <v>957</v>
      </c>
      <c r="C22" s="330"/>
      <c r="D22" s="335"/>
      <c r="E22" s="336" t="s">
        <v>459</v>
      </c>
      <c r="F22" s="329"/>
      <c r="G22" s="329"/>
      <c r="H22" s="329"/>
      <c r="I22" s="337"/>
    </row>
    <row r="23" spans="1:9" s="45" customFormat="1" ht="26.4" hidden="1" outlineLevel="1">
      <c r="A23" s="62">
        <f t="shared" ref="A23:A27" ca="1" si="0">IF(OFFSET(A23,-1,0) ="",OFFSET(A23,-2,0)+1,OFFSET(A23,-1,0)+1 )</f>
        <v>3</v>
      </c>
      <c r="B23" s="179" t="s">
        <v>958</v>
      </c>
      <c r="C23" s="59"/>
      <c r="D23" s="59"/>
      <c r="E23" s="54"/>
      <c r="F23" s="52"/>
      <c r="G23" s="52"/>
      <c r="H23" s="52"/>
      <c r="I23" s="55"/>
    </row>
    <row r="24" spans="1:9" s="45" customFormat="1" ht="26.4" hidden="1" outlineLevel="1">
      <c r="A24" s="62">
        <f t="shared" ca="1" si="0"/>
        <v>4</v>
      </c>
      <c r="B24" s="179" t="s">
        <v>959</v>
      </c>
      <c r="C24" s="59"/>
      <c r="D24" s="59"/>
      <c r="E24" s="54"/>
      <c r="F24" s="52"/>
      <c r="G24" s="52"/>
      <c r="H24" s="52"/>
      <c r="I24" s="55"/>
    </row>
    <row r="25" spans="1:9" s="48" customFormat="1" ht="26.4" hidden="1" outlineLevel="1">
      <c r="A25" s="62">
        <f t="shared" ca="1" si="0"/>
        <v>5</v>
      </c>
      <c r="B25" s="179" t="s">
        <v>960</v>
      </c>
      <c r="C25" s="52"/>
      <c r="D25" s="54"/>
      <c r="E25" s="54"/>
      <c r="F25" s="52"/>
      <c r="G25" s="52"/>
      <c r="H25" s="52"/>
      <c r="I25" s="61"/>
    </row>
    <row r="26" spans="1:9" s="49" customFormat="1" ht="26.4" hidden="1" outlineLevel="1">
      <c r="A26" s="62">
        <f t="shared" ca="1" si="0"/>
        <v>6</v>
      </c>
      <c r="B26" s="179" t="s">
        <v>961</v>
      </c>
      <c r="C26" s="52"/>
      <c r="D26" s="53"/>
      <c r="E26" s="53"/>
      <c r="F26" s="179"/>
      <c r="G26" s="179"/>
      <c r="H26" s="179"/>
      <c r="I26" s="215"/>
    </row>
    <row r="27" spans="1:9" s="48" customFormat="1" ht="28.2" hidden="1" customHeight="1" outlineLevel="1">
      <c r="A27" s="62">
        <f t="shared" ca="1" si="0"/>
        <v>7</v>
      </c>
      <c r="B27" s="179" t="s">
        <v>962</v>
      </c>
      <c r="C27" s="52"/>
      <c r="D27" s="54"/>
      <c r="E27" s="54"/>
      <c r="F27" s="52"/>
      <c r="G27" s="52"/>
      <c r="H27" s="52"/>
      <c r="I27" s="61"/>
    </row>
    <row r="28" spans="1:9" collapsed="1"/>
  </sheetData>
  <mergeCells count="11">
    <mergeCell ref="B6:D6"/>
    <mergeCell ref="B7:D7"/>
    <mergeCell ref="B8:D8"/>
    <mergeCell ref="F16:H16"/>
    <mergeCell ref="B20:D20"/>
    <mergeCell ref="A1:D1"/>
    <mergeCell ref="A2:D2"/>
    <mergeCell ref="E2:E3"/>
    <mergeCell ref="C3:D3"/>
    <mergeCell ref="B4:D4"/>
    <mergeCell ref="B5:D5"/>
  </mergeCells>
  <dataValidations count="4">
    <dataValidation showDropDown="1" showErrorMessage="1" sqref="F16:H19" xr:uid="{09FF784B-B315-490C-AD6E-D456C83AB619}"/>
    <dataValidation allowBlank="1" showInputMessage="1" showErrorMessage="1" sqref="F20:H21" xr:uid="{6392164F-023D-45B1-8B52-7F3E49AB5B50}"/>
    <dataValidation type="list" allowBlank="1" showErrorMessage="1" sqref="F28:H85" xr:uid="{F11CDA63-E754-4EF5-9DAE-674E3EFFE955}">
      <formula1>#REF!</formula1>
      <formula2>0</formula2>
    </dataValidation>
    <dataValidation type="list" allowBlank="1" sqref="F18:H19 F22:H27" xr:uid="{EEE0D862-464D-462D-8BF0-3FFE45870B72}">
      <formula1>$A$11:$A$15</formula1>
    </dataValidation>
  </dataValidations>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2B03E-489C-4ECC-B7C4-716EED49049B}">
  <dimension ref="A1:XFD123"/>
  <sheetViews>
    <sheetView showGridLines="0" topLeftCell="A17" zoomScaleNormal="100" workbookViewId="0">
      <selection activeCell="B123" sqref="B123"/>
    </sheetView>
  </sheetViews>
  <sheetFormatPr defaultColWidth="9.109375" defaultRowHeight="13.2" outlineLevelRow="1"/>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24.6">
      <c r="A2" s="260" t="s">
        <v>70</v>
      </c>
      <c r="B2" s="260"/>
      <c r="C2" s="260"/>
      <c r="D2" s="260"/>
      <c r="E2" s="261"/>
      <c r="F2" s="23"/>
      <c r="G2" s="23"/>
      <c r="H2" s="23"/>
      <c r="I2" s="23"/>
      <c r="J2" s="23"/>
    </row>
    <row r="3" spans="1:24" s="1" customFormat="1" ht="22.8">
      <c r="A3" s="47"/>
      <c r="C3" s="262"/>
      <c r="D3" s="262"/>
      <c r="E3" s="261"/>
      <c r="F3" s="23"/>
      <c r="G3" s="23"/>
      <c r="H3" s="23"/>
      <c r="I3" s="23"/>
      <c r="J3" s="23"/>
    </row>
    <row r="4" spans="1:24" s="38" customFormat="1">
      <c r="A4" s="139" t="s">
        <v>66</v>
      </c>
      <c r="B4" s="253"/>
      <c r="C4" s="253"/>
      <c r="D4" s="253"/>
      <c r="E4" s="39"/>
      <c r="F4" s="39"/>
      <c r="G4" s="39"/>
      <c r="H4" s="40"/>
      <c r="I4" s="40"/>
      <c r="X4" s="38" t="s">
        <v>93</v>
      </c>
    </row>
    <row r="5" spans="1:24" s="38" customFormat="1">
      <c r="A5" s="139" t="s">
        <v>62</v>
      </c>
      <c r="B5" s="252" t="s">
        <v>868</v>
      </c>
      <c r="C5" s="253"/>
      <c r="D5" s="253"/>
      <c r="E5" s="39"/>
      <c r="F5" s="39"/>
      <c r="G5" s="39"/>
      <c r="H5" s="40"/>
      <c r="I5" s="40"/>
      <c r="X5" s="38" t="s">
        <v>95</v>
      </c>
    </row>
    <row r="6" spans="1:24" s="38" customFormat="1" ht="26.4">
      <c r="A6" s="139" t="s">
        <v>96</v>
      </c>
      <c r="B6" s="252"/>
      <c r="C6" s="253"/>
      <c r="D6" s="253"/>
      <c r="E6" s="39"/>
      <c r="F6" s="39"/>
      <c r="G6" s="39"/>
      <c r="H6" s="40"/>
      <c r="I6" s="40"/>
    </row>
    <row r="7" spans="1:24" s="38" customFormat="1">
      <c r="A7" s="139" t="s">
        <v>98</v>
      </c>
      <c r="B7" s="253" t="s">
        <v>600</v>
      </c>
      <c r="C7" s="253"/>
      <c r="D7" s="253"/>
      <c r="E7" s="39"/>
      <c r="F7" s="39"/>
      <c r="G7" s="39"/>
      <c r="H7" s="41"/>
      <c r="I7" s="40"/>
      <c r="X7" s="42"/>
    </row>
    <row r="8" spans="1:24" s="43" customFormat="1">
      <c r="A8" s="139" t="s">
        <v>100</v>
      </c>
      <c r="B8" s="254" t="s">
        <v>869</v>
      </c>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COUNTIF($F$20:$F$49674,"*Passed")</f>
        <v>0</v>
      </c>
      <c r="C11" s="75">
        <f>COUNTIF($G$20:$G$49674,"*Passed")</f>
        <v>0</v>
      </c>
      <c r="D11" s="75">
        <f>COUNTIF($H$20:$H$49674,"*Passed")</f>
        <v>0</v>
      </c>
    </row>
    <row r="12" spans="1:24" s="43" customFormat="1">
      <c r="A12" s="141" t="s">
        <v>43</v>
      </c>
      <c r="B12" s="75">
        <f>COUNTIF($F$20:$F$49394,"*Failed*")</f>
        <v>0</v>
      </c>
      <c r="C12" s="75">
        <f>COUNTIF($G$20:$G$49394,"*Failed*")</f>
        <v>0</v>
      </c>
      <c r="D12" s="75">
        <f>COUNTIF($H$20:$H$49394,"*Failed*")</f>
        <v>0</v>
      </c>
    </row>
    <row r="13" spans="1:24" s="43" customFormat="1">
      <c r="A13" s="141" t="s">
        <v>45</v>
      </c>
      <c r="B13" s="75">
        <f>COUNTIF($F$20:$F$49394,"*Not Run*")</f>
        <v>0</v>
      </c>
      <c r="C13" s="75">
        <f>COUNTIF($G$20:$G$49394,"*Not Run*")</f>
        <v>0</v>
      </c>
      <c r="D13" s="75">
        <f>COUNTIF($H$20:$H$49394,"*Not Run*")</f>
        <v>0</v>
      </c>
      <c r="E13" s="1"/>
      <c r="F13" s="1"/>
      <c r="G13" s="1"/>
      <c r="H13" s="1"/>
      <c r="I13" s="1"/>
    </row>
    <row r="14" spans="1:24" s="43" customFormat="1">
      <c r="A14" s="141" t="s">
        <v>103</v>
      </c>
      <c r="B14" s="75">
        <f>COUNTIF($F$20:$F$49394,"*NA*")</f>
        <v>0</v>
      </c>
      <c r="C14" s="75">
        <f>COUNTIF($G$20:$G$49394,"*NA*")</f>
        <v>0</v>
      </c>
      <c r="D14" s="75">
        <f>COUNTIF($H$20:$H$49394,"*NA*")</f>
        <v>0</v>
      </c>
      <c r="E14" s="1"/>
      <c r="F14" s="1"/>
      <c r="G14" s="1"/>
      <c r="H14" s="1"/>
      <c r="I14" s="1"/>
    </row>
    <row r="15" spans="1:24" s="43" customFormat="1" ht="39.6">
      <c r="A15" s="141" t="s">
        <v>104</v>
      </c>
      <c r="B15" s="75">
        <f>COUNTIF($F$20:$F$49394,"*Passed in previous build*")</f>
        <v>0</v>
      </c>
      <c r="C15" s="75">
        <f>COUNTIF($G$20:$G$49394,"*Passed in previous build*")</f>
        <v>0</v>
      </c>
      <c r="D15" s="75">
        <f>COUNTIF($H$20:$H$49394,"*Passed in previous build*")</f>
        <v>0</v>
      </c>
      <c r="E15" s="1"/>
      <c r="F15" s="1"/>
      <c r="G15" s="1"/>
      <c r="H15" s="1"/>
      <c r="I15" s="1"/>
    </row>
    <row r="16" spans="1:24" s="44" customFormat="1">
      <c r="A16" s="76"/>
      <c r="B16" s="50"/>
      <c r="C16" s="50"/>
      <c r="D16" s="51"/>
      <c r="E16" s="56"/>
      <c r="F16" s="255" t="s">
        <v>101</v>
      </c>
      <c r="G16" s="255"/>
      <c r="H16" s="255"/>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hidden="1" outlineLevel="1">
      <c r="A19" s="52"/>
      <c r="B19" s="178" t="s">
        <v>870</v>
      </c>
      <c r="C19" s="168" t="s">
        <v>506</v>
      </c>
      <c r="D19" s="169" t="s">
        <v>703</v>
      </c>
      <c r="E19" s="54"/>
      <c r="F19" s="52"/>
      <c r="G19" s="52"/>
      <c r="H19" s="52"/>
      <c r="I19" s="55"/>
    </row>
    <row r="20" spans="1:9 16384:16384" s="44" customFormat="1" collapsed="1">
      <c r="A20" s="67"/>
      <c r="B20" s="256" t="s">
        <v>523</v>
      </c>
      <c r="C20" s="257"/>
      <c r="D20" s="258"/>
      <c r="E20" s="67"/>
      <c r="F20" s="68"/>
      <c r="G20" s="68"/>
      <c r="H20" s="68"/>
      <c r="I20" s="67"/>
    </row>
    <row r="21" spans="1:9 16384:16384" s="185" customFormat="1">
      <c r="A21" s="180"/>
      <c r="B21" s="181" t="s">
        <v>571</v>
      </c>
      <c r="C21" s="182"/>
      <c r="D21" s="183"/>
      <c r="E21" s="180"/>
      <c r="F21" s="184"/>
      <c r="G21" s="184"/>
      <c r="H21" s="184"/>
      <c r="I21" s="180"/>
    </row>
    <row r="22" spans="1:9 16384:16384" s="241" customFormat="1" ht="26.4" hidden="1" outlineLevel="1">
      <c r="A22" s="63">
        <f ca="1">IF(OFFSET(A22,-1,0) ="",OFFSET(A22,-2,0)+1,OFFSET(A22,-1,0)+1 )</f>
        <v>1</v>
      </c>
      <c r="B22" s="179" t="s">
        <v>871</v>
      </c>
      <c r="C22" s="239"/>
      <c r="D22" s="59"/>
      <c r="E22" s="53" t="s">
        <v>459</v>
      </c>
      <c r="F22" s="179"/>
      <c r="G22" s="179"/>
      <c r="H22" s="179"/>
      <c r="I22" s="240"/>
    </row>
    <row r="23" spans="1:9 16384:16384" s="45" customFormat="1" ht="26.4" hidden="1" outlineLevel="1">
      <c r="A23" s="62">
        <f t="shared" ref="A23:A122" ca="1" si="0">IF(OFFSET(A23,-1,0) ="",OFFSET(A23,-2,0)+1,OFFSET(A23,-1,0)+1 )</f>
        <v>2</v>
      </c>
      <c r="B23" s="179" t="s">
        <v>872</v>
      </c>
      <c r="C23" s="59"/>
      <c r="D23" s="59"/>
      <c r="E23" s="54"/>
      <c r="F23" s="52"/>
      <c r="G23" s="52"/>
      <c r="H23" s="52"/>
      <c r="I23" s="55"/>
    </row>
    <row r="24" spans="1:9 16384:16384" s="45" customFormat="1" ht="26.4" hidden="1" outlineLevel="1">
      <c r="A24" s="62">
        <f t="shared" ca="1" si="0"/>
        <v>3</v>
      </c>
      <c r="B24" s="179" t="s">
        <v>873</v>
      </c>
      <c r="C24" s="59"/>
      <c r="D24" s="59"/>
      <c r="E24" s="54"/>
      <c r="F24" s="52"/>
      <c r="G24" s="52"/>
      <c r="H24" s="52"/>
      <c r="I24" s="55"/>
    </row>
    <row r="25" spans="1:9 16384:16384" s="45" customFormat="1" ht="26.4" hidden="1" outlineLevel="1">
      <c r="A25" s="62">
        <f t="shared" ca="1" si="0"/>
        <v>4</v>
      </c>
      <c r="B25" s="179" t="s">
        <v>874</v>
      </c>
      <c r="C25" s="59"/>
      <c r="D25" s="59"/>
      <c r="E25" s="54"/>
      <c r="F25" s="52"/>
      <c r="G25" s="52"/>
      <c r="H25" s="52"/>
      <c r="I25" s="55"/>
    </row>
    <row r="26" spans="1:9 16384:16384" s="48" customFormat="1" ht="26.4" hidden="1" outlineLevel="1">
      <c r="A26" s="62">
        <f t="shared" ca="1" si="0"/>
        <v>5</v>
      </c>
      <c r="B26" s="179" t="s">
        <v>875</v>
      </c>
      <c r="C26" s="52"/>
      <c r="D26" s="54"/>
      <c r="E26" s="54"/>
      <c r="F26" s="52"/>
      <c r="G26" s="52"/>
      <c r="H26" s="52"/>
      <c r="I26" s="61"/>
    </row>
    <row r="27" spans="1:9 16384:16384" s="49" customFormat="1" ht="26.4" hidden="1" outlineLevel="1">
      <c r="A27" s="62">
        <f t="shared" ca="1" si="0"/>
        <v>6</v>
      </c>
      <c r="B27" s="179" t="s">
        <v>876</v>
      </c>
      <c r="C27" s="52"/>
      <c r="D27" s="53"/>
      <c r="E27" s="53"/>
      <c r="F27" s="179"/>
      <c r="G27" s="179"/>
      <c r="H27" s="179"/>
      <c r="I27" s="215"/>
    </row>
    <row r="28" spans="1:9 16384:16384" s="48" customFormat="1" ht="26.4" hidden="1" outlineLevel="1">
      <c r="A28" s="62">
        <f t="shared" ca="1" si="0"/>
        <v>7</v>
      </c>
      <c r="B28" s="179" t="s">
        <v>877</v>
      </c>
      <c r="C28" s="52"/>
      <c r="D28" s="54"/>
      <c r="E28" s="54"/>
      <c r="F28" s="52"/>
      <c r="G28" s="52"/>
      <c r="H28" s="52"/>
      <c r="I28" s="61"/>
    </row>
    <row r="29" spans="1:9 16384:16384" s="48" customFormat="1" ht="26.4" hidden="1" outlineLevel="1">
      <c r="A29" s="62">
        <f t="shared" ca="1" si="0"/>
        <v>8</v>
      </c>
      <c r="B29" s="52" t="s">
        <v>878</v>
      </c>
      <c r="C29" s="52"/>
      <c r="D29" s="54"/>
      <c r="E29" s="54"/>
      <c r="F29" s="52"/>
      <c r="G29" s="52"/>
      <c r="H29" s="52"/>
      <c r="I29" s="61"/>
      <c r="XFD29" s="48">
        <f ca="1">SUM(A29:XFC29)</f>
        <v>8</v>
      </c>
    </row>
    <row r="30" spans="1:9 16384:16384" s="48" customFormat="1" ht="13.8" hidden="1" outlineLevel="1">
      <c r="A30" s="62">
        <f t="shared" ca="1" si="0"/>
        <v>9</v>
      </c>
      <c r="B30" s="52" t="s">
        <v>879</v>
      </c>
      <c r="C30" s="52"/>
      <c r="D30" s="54"/>
      <c r="E30" s="54"/>
      <c r="F30" s="52"/>
      <c r="G30" s="52"/>
      <c r="H30" s="52"/>
      <c r="I30" s="61"/>
    </row>
    <row r="31" spans="1:9 16384:16384" s="48" customFormat="1" ht="13.8" hidden="1" outlineLevel="1">
      <c r="A31" s="62">
        <f t="shared" ca="1" si="0"/>
        <v>10</v>
      </c>
      <c r="B31" s="52" t="s">
        <v>880</v>
      </c>
      <c r="C31" s="52"/>
      <c r="D31" s="54"/>
      <c r="E31" s="54"/>
      <c r="F31" s="52"/>
      <c r="G31" s="52"/>
      <c r="H31" s="52"/>
      <c r="I31" s="61"/>
    </row>
    <row r="32" spans="1:9 16384:16384" s="48" customFormat="1" ht="26.4" hidden="1" outlineLevel="1">
      <c r="A32" s="62">
        <f t="shared" ca="1" si="0"/>
        <v>11</v>
      </c>
      <c r="B32" s="52" t="s">
        <v>904</v>
      </c>
      <c r="C32" s="52"/>
      <c r="D32" s="54"/>
      <c r="E32" s="54"/>
      <c r="F32" s="52"/>
      <c r="G32" s="52"/>
      <c r="H32" s="52"/>
      <c r="I32" s="61"/>
    </row>
    <row r="33" spans="1:9" s="48" customFormat="1" ht="26.4" hidden="1" outlineLevel="1">
      <c r="A33" s="62">
        <f t="shared" ca="1" si="0"/>
        <v>12</v>
      </c>
      <c r="B33" s="52" t="s">
        <v>881</v>
      </c>
      <c r="C33" s="179"/>
      <c r="D33" s="54"/>
      <c r="E33" s="54"/>
      <c r="F33" s="52"/>
      <c r="G33" s="52"/>
      <c r="H33" s="52"/>
      <c r="I33" s="61"/>
    </row>
    <row r="34" spans="1:9" s="48" customFormat="1" ht="26.4" hidden="1" outlineLevel="1">
      <c r="A34" s="62">
        <f t="shared" ca="1" si="0"/>
        <v>13</v>
      </c>
      <c r="B34" s="52" t="s">
        <v>882</v>
      </c>
      <c r="C34" s="179"/>
      <c r="D34" s="54"/>
      <c r="E34" s="54"/>
      <c r="F34" s="52"/>
      <c r="G34" s="52"/>
      <c r="H34" s="52"/>
      <c r="I34" s="61"/>
    </row>
    <row r="35" spans="1:9" s="48" customFormat="1" ht="26.4" hidden="1" outlineLevel="1">
      <c r="A35" s="62">
        <f t="shared" ca="1" si="0"/>
        <v>14</v>
      </c>
      <c r="B35" s="52" t="s">
        <v>883</v>
      </c>
      <c r="C35" s="179"/>
      <c r="D35" s="54"/>
      <c r="E35" s="54"/>
      <c r="F35" s="52"/>
      <c r="G35" s="52"/>
      <c r="H35" s="52"/>
      <c r="I35" s="61"/>
    </row>
    <row r="36" spans="1:9" s="48" customFormat="1" ht="13.8" hidden="1" outlineLevel="1">
      <c r="A36" s="62">
        <f t="shared" ca="1" si="0"/>
        <v>15</v>
      </c>
      <c r="B36" s="52" t="s">
        <v>884</v>
      </c>
      <c r="C36" s="179"/>
      <c r="D36" s="54"/>
      <c r="E36" s="54"/>
      <c r="F36" s="52"/>
      <c r="G36" s="52"/>
      <c r="H36" s="52"/>
      <c r="I36" s="61"/>
    </row>
    <row r="37" spans="1:9" s="48" customFormat="1" ht="13.8" hidden="1" outlineLevel="1">
      <c r="A37" s="62">
        <f t="shared" ca="1" si="0"/>
        <v>16</v>
      </c>
      <c r="B37" s="52" t="s">
        <v>885</v>
      </c>
      <c r="C37" s="179"/>
      <c r="D37" s="54"/>
      <c r="E37" s="54"/>
      <c r="F37" s="52"/>
      <c r="G37" s="52"/>
      <c r="H37" s="52"/>
      <c r="I37" s="61"/>
    </row>
    <row r="38" spans="1:9" s="190" customFormat="1" ht="13.8" collapsed="1">
      <c r="A38" s="186"/>
      <c r="B38" s="201" t="s">
        <v>886</v>
      </c>
      <c r="C38" s="187"/>
      <c r="D38" s="188"/>
      <c r="E38" s="188"/>
      <c r="F38" s="187"/>
      <c r="G38" s="187"/>
      <c r="H38" s="187"/>
      <c r="I38" s="189"/>
    </row>
    <row r="39" spans="1:9" s="48" customFormat="1" ht="26.4" hidden="1" outlineLevel="1">
      <c r="A39" s="62">
        <f t="shared" ca="1" si="0"/>
        <v>17</v>
      </c>
      <c r="B39" s="52" t="s">
        <v>887</v>
      </c>
      <c r="C39" s="52"/>
      <c r="D39" s="54"/>
      <c r="E39" s="54"/>
      <c r="F39" s="52"/>
      <c r="G39" s="52"/>
      <c r="H39" s="52"/>
      <c r="I39" s="61"/>
    </row>
    <row r="40" spans="1:9" s="48" customFormat="1" ht="26.4" hidden="1" outlineLevel="1">
      <c r="A40" s="62">
        <f ca="1">IF(OFFSET(A40,-1,0) ="",OFFSET(A40,-2,0)+1,OFFSET(A40,-1,0)+1 )</f>
        <v>18</v>
      </c>
      <c r="B40" s="52" t="s">
        <v>546</v>
      </c>
      <c r="C40" s="52"/>
      <c r="D40" s="54"/>
      <c r="E40" s="54"/>
      <c r="F40" s="52"/>
      <c r="G40" s="52"/>
      <c r="H40" s="52"/>
      <c r="I40" s="61"/>
    </row>
    <row r="41" spans="1:9" s="48" customFormat="1" ht="26.4" hidden="1" outlineLevel="1">
      <c r="A41" s="62">
        <f t="shared" ca="1" si="0"/>
        <v>19</v>
      </c>
      <c r="B41" s="52" t="s">
        <v>888</v>
      </c>
      <c r="C41" s="52"/>
      <c r="D41" s="54"/>
      <c r="E41" s="54"/>
      <c r="F41" s="52"/>
      <c r="G41" s="52"/>
      <c r="H41" s="52"/>
      <c r="I41" s="61"/>
    </row>
    <row r="42" spans="1:9" s="48" customFormat="1" ht="26.4" hidden="1" outlineLevel="1">
      <c r="A42" s="62">
        <f t="shared" ca="1" si="0"/>
        <v>20</v>
      </c>
      <c r="B42" s="52" t="s">
        <v>889</v>
      </c>
      <c r="C42" s="52"/>
      <c r="D42" s="54"/>
      <c r="E42" s="54"/>
      <c r="F42" s="52"/>
      <c r="G42" s="52"/>
      <c r="H42" s="52"/>
      <c r="I42" s="61"/>
    </row>
    <row r="43" spans="1:9" s="48" customFormat="1" ht="26.4" hidden="1" outlineLevel="1">
      <c r="A43" s="62">
        <f t="shared" ca="1" si="0"/>
        <v>21</v>
      </c>
      <c r="B43" s="52" t="s">
        <v>890</v>
      </c>
      <c r="C43" s="52"/>
      <c r="D43" s="54"/>
      <c r="E43" s="54"/>
      <c r="F43" s="52"/>
      <c r="G43" s="52"/>
      <c r="H43" s="52"/>
      <c r="I43" s="61"/>
    </row>
    <row r="44" spans="1:9" s="48" customFormat="1" ht="27.6" hidden="1" customHeight="1" outlineLevel="1">
      <c r="A44" s="231">
        <f t="shared" ca="1" si="0"/>
        <v>22</v>
      </c>
      <c r="B44" s="204" t="s">
        <v>878</v>
      </c>
      <c r="C44" s="204"/>
      <c r="D44" s="205"/>
      <c r="E44" s="205"/>
      <c r="F44" s="204"/>
      <c r="G44" s="204"/>
      <c r="H44" s="204"/>
      <c r="I44" s="206"/>
    </row>
    <row r="45" spans="1:9" s="243" customFormat="1" ht="13.8" hidden="1" outlineLevel="1">
      <c r="A45" s="231">
        <f t="shared" ca="1" si="0"/>
        <v>23</v>
      </c>
      <c r="B45" s="225" t="s">
        <v>891</v>
      </c>
      <c r="C45" s="225"/>
      <c r="D45" s="228"/>
      <c r="E45" s="228"/>
      <c r="F45" s="225"/>
      <c r="G45" s="225"/>
      <c r="H45" s="225"/>
      <c r="I45" s="242"/>
    </row>
    <row r="46" spans="1:9" s="243" customFormat="1" ht="13.8" hidden="1" outlineLevel="1">
      <c r="A46" s="231">
        <f t="shared" ca="1" si="0"/>
        <v>24</v>
      </c>
      <c r="B46" s="225" t="s">
        <v>892</v>
      </c>
      <c r="C46" s="225"/>
      <c r="D46" s="228"/>
      <c r="E46" s="228"/>
      <c r="F46" s="225"/>
      <c r="G46" s="225"/>
      <c r="H46" s="225"/>
      <c r="I46" s="242"/>
    </row>
    <row r="47" spans="1:9" s="243" customFormat="1" ht="13.8" hidden="1" outlineLevel="1">
      <c r="A47" s="231">
        <f t="shared" ca="1" si="0"/>
        <v>25</v>
      </c>
      <c r="B47" s="225" t="s">
        <v>893</v>
      </c>
      <c r="C47" s="225"/>
      <c r="D47" s="228"/>
      <c r="E47" s="228"/>
      <c r="F47" s="225"/>
      <c r="G47" s="225"/>
      <c r="H47" s="225"/>
      <c r="I47" s="242"/>
    </row>
    <row r="48" spans="1:9" s="243" customFormat="1" ht="26.4" hidden="1" outlineLevel="1">
      <c r="A48" s="231">
        <f t="shared" ca="1" si="0"/>
        <v>26</v>
      </c>
      <c r="B48" s="225" t="s">
        <v>894</v>
      </c>
      <c r="C48" s="225"/>
      <c r="D48" s="228"/>
      <c r="E48" s="228"/>
      <c r="F48" s="225"/>
      <c r="G48" s="225"/>
      <c r="H48" s="225"/>
      <c r="I48" s="242"/>
    </row>
    <row r="49" spans="1:9" s="243" customFormat="1" ht="26.4" hidden="1" outlineLevel="1">
      <c r="A49" s="231">
        <f t="shared" ca="1" si="0"/>
        <v>27</v>
      </c>
      <c r="B49" s="225" t="s">
        <v>895</v>
      </c>
      <c r="C49" s="225"/>
      <c r="D49" s="228"/>
      <c r="E49" s="228"/>
      <c r="F49" s="225"/>
      <c r="G49" s="225"/>
      <c r="H49" s="225"/>
      <c r="I49" s="242"/>
    </row>
    <row r="50" spans="1:9" s="243" customFormat="1" ht="26.4" hidden="1" outlineLevel="1">
      <c r="A50" s="231">
        <f t="shared" ca="1" si="0"/>
        <v>28</v>
      </c>
      <c r="B50" s="225" t="s">
        <v>896</v>
      </c>
      <c r="C50" s="225"/>
      <c r="D50" s="228"/>
      <c r="E50" s="228"/>
      <c r="F50" s="225"/>
      <c r="G50" s="225"/>
      <c r="H50" s="225"/>
      <c r="I50" s="242"/>
    </row>
    <row r="51" spans="1:9" s="243" customFormat="1" ht="26.4" hidden="1" outlineLevel="1">
      <c r="A51" s="231">
        <f t="shared" ca="1" si="0"/>
        <v>29</v>
      </c>
      <c r="B51" s="225" t="s">
        <v>897</v>
      </c>
      <c r="C51" s="225"/>
      <c r="D51" s="228"/>
      <c r="E51" s="228"/>
      <c r="F51" s="225"/>
      <c r="G51" s="225"/>
      <c r="H51" s="225"/>
      <c r="I51" s="242"/>
    </row>
    <row r="52" spans="1:9" s="243" customFormat="1" ht="26.4" hidden="1" outlineLevel="1">
      <c r="A52" s="231">
        <f t="shared" ca="1" si="0"/>
        <v>30</v>
      </c>
      <c r="B52" s="225" t="s">
        <v>898</v>
      </c>
      <c r="C52" s="225"/>
      <c r="D52" s="228"/>
      <c r="E52" s="228"/>
      <c r="F52" s="225"/>
      <c r="G52" s="225"/>
      <c r="H52" s="225"/>
      <c r="I52" s="242"/>
    </row>
    <row r="53" spans="1:9" s="190" customFormat="1" ht="13.8" collapsed="1">
      <c r="A53" s="186"/>
      <c r="B53" s="201" t="s">
        <v>899</v>
      </c>
      <c r="C53" s="233"/>
      <c r="D53" s="234"/>
      <c r="E53" s="234"/>
      <c r="F53" s="187"/>
      <c r="G53" s="187"/>
      <c r="H53" s="187"/>
      <c r="I53" s="189"/>
    </row>
    <row r="54" spans="1:9" s="48" customFormat="1" ht="26.4" hidden="1" outlineLevel="1">
      <c r="A54" s="62">
        <f t="shared" ref="A54:A57" ca="1" si="1">IF(OFFSET(A54,-1,0) ="",OFFSET(A54,-2,0)+1,OFFSET(A54,-1,0)+1 )</f>
        <v>31</v>
      </c>
      <c r="B54" s="179" t="s">
        <v>871</v>
      </c>
      <c r="C54" s="52"/>
      <c r="D54" s="54"/>
      <c r="E54" s="54"/>
      <c r="F54" s="52"/>
      <c r="G54" s="52"/>
      <c r="H54" s="52"/>
      <c r="I54" s="61"/>
    </row>
    <row r="55" spans="1:9" s="48" customFormat="1" ht="26.4" hidden="1" outlineLevel="1">
      <c r="A55" s="62">
        <f t="shared" ca="1" si="1"/>
        <v>32</v>
      </c>
      <c r="B55" s="179" t="s">
        <v>872</v>
      </c>
      <c r="C55" s="52"/>
      <c r="D55" s="54"/>
      <c r="E55" s="54"/>
      <c r="F55" s="52"/>
      <c r="G55" s="52"/>
      <c r="H55" s="52"/>
      <c r="I55" s="61"/>
    </row>
    <row r="56" spans="1:9" s="48" customFormat="1" ht="26.4" hidden="1" outlineLevel="1">
      <c r="A56" s="62">
        <f t="shared" ca="1" si="1"/>
        <v>33</v>
      </c>
      <c r="B56" s="179" t="s">
        <v>873</v>
      </c>
      <c r="C56" s="52"/>
      <c r="D56" s="54"/>
      <c r="E56" s="54"/>
      <c r="F56" s="52"/>
      <c r="G56" s="52"/>
      <c r="H56" s="52"/>
      <c r="I56" s="61"/>
    </row>
    <row r="57" spans="1:9" s="48" customFormat="1" ht="26.4" hidden="1" outlineLevel="1">
      <c r="A57" s="62">
        <f t="shared" ca="1" si="1"/>
        <v>34</v>
      </c>
      <c r="B57" s="179" t="s">
        <v>874</v>
      </c>
      <c r="C57" s="52"/>
      <c r="D57" s="54"/>
      <c r="E57" s="54"/>
      <c r="F57" s="52"/>
      <c r="G57" s="52"/>
      <c r="H57" s="52"/>
      <c r="I57" s="61"/>
    </row>
    <row r="58" spans="1:9" s="48" customFormat="1" ht="26.4" hidden="1" outlineLevel="1">
      <c r="A58" s="62">
        <f t="shared" ca="1" si="0"/>
        <v>35</v>
      </c>
      <c r="B58" s="179" t="s">
        <v>875</v>
      </c>
      <c r="C58" s="52"/>
      <c r="D58" s="54"/>
      <c r="E58" s="54"/>
      <c r="F58" s="52"/>
      <c r="G58" s="52"/>
      <c r="H58" s="52"/>
      <c r="I58" s="61"/>
    </row>
    <row r="59" spans="1:9" s="48" customFormat="1" ht="26.4" hidden="1" outlineLevel="1">
      <c r="A59" s="62">
        <f t="shared" ca="1" si="0"/>
        <v>36</v>
      </c>
      <c r="B59" s="179" t="s">
        <v>876</v>
      </c>
      <c r="C59" s="52"/>
      <c r="D59" s="54"/>
      <c r="E59" s="54"/>
      <c r="F59" s="52"/>
      <c r="G59" s="52"/>
      <c r="H59" s="52"/>
      <c r="I59" s="61"/>
    </row>
    <row r="60" spans="1:9" s="48" customFormat="1" ht="26.4" hidden="1" outlineLevel="1">
      <c r="A60" s="62">
        <f t="shared" ca="1" si="0"/>
        <v>37</v>
      </c>
      <c r="B60" s="179" t="s">
        <v>900</v>
      </c>
      <c r="C60" s="52"/>
      <c r="D60" s="54"/>
      <c r="E60" s="54"/>
      <c r="F60" s="52"/>
      <c r="G60" s="52"/>
      <c r="H60" s="52"/>
      <c r="I60" s="61"/>
    </row>
    <row r="61" spans="1:9" s="48" customFormat="1" ht="26.4" hidden="1" outlineLevel="1">
      <c r="A61" s="62">
        <f t="shared" ca="1" si="0"/>
        <v>38</v>
      </c>
      <c r="B61" s="52" t="s">
        <v>878</v>
      </c>
      <c r="C61" s="52"/>
      <c r="D61" s="54"/>
      <c r="E61" s="54"/>
      <c r="F61" s="52"/>
      <c r="G61" s="52"/>
      <c r="H61" s="52"/>
      <c r="I61" s="61"/>
    </row>
    <row r="62" spans="1:9" s="48" customFormat="1" ht="13.8" hidden="1" outlineLevel="1">
      <c r="A62" s="62">
        <f t="shared" ca="1" si="0"/>
        <v>39</v>
      </c>
      <c r="B62" s="52" t="s">
        <v>901</v>
      </c>
      <c r="C62" s="52"/>
      <c r="D62" s="54"/>
      <c r="E62" s="54"/>
      <c r="F62" s="52"/>
      <c r="G62" s="52"/>
      <c r="H62" s="52"/>
      <c r="I62" s="61"/>
    </row>
    <row r="63" spans="1:9" s="48" customFormat="1" ht="13.8" hidden="1" outlineLevel="1">
      <c r="A63" s="62">
        <f t="shared" ca="1" si="0"/>
        <v>40</v>
      </c>
      <c r="B63" s="52" t="s">
        <v>902</v>
      </c>
      <c r="C63" s="52"/>
      <c r="D63" s="54"/>
      <c r="E63" s="54"/>
      <c r="F63" s="52"/>
      <c r="G63" s="52"/>
      <c r="H63" s="52"/>
      <c r="I63" s="61"/>
    </row>
    <row r="64" spans="1:9" s="48" customFormat="1" ht="26.4" hidden="1" outlineLevel="1">
      <c r="A64" s="62">
        <f t="shared" ca="1" si="0"/>
        <v>41</v>
      </c>
      <c r="B64" s="52" t="s">
        <v>903</v>
      </c>
      <c r="C64" s="52"/>
      <c r="D64" s="54"/>
      <c r="E64" s="54"/>
      <c r="F64" s="52"/>
      <c r="G64" s="52"/>
      <c r="H64" s="52"/>
      <c r="I64" s="61"/>
    </row>
    <row r="65" spans="1:9" s="48" customFormat="1" ht="26.4" hidden="1" outlineLevel="1">
      <c r="A65" s="62">
        <f t="shared" ca="1" si="0"/>
        <v>42</v>
      </c>
      <c r="B65" s="52" t="s">
        <v>905</v>
      </c>
      <c r="C65" s="52"/>
      <c r="D65" s="54"/>
      <c r="E65" s="54"/>
      <c r="F65" s="52"/>
      <c r="G65" s="52"/>
      <c r="H65" s="52"/>
      <c r="I65" s="61"/>
    </row>
    <row r="66" spans="1:9" s="48" customFormat="1" ht="26.4" hidden="1" outlineLevel="1">
      <c r="A66" s="62">
        <f t="shared" ca="1" si="0"/>
        <v>43</v>
      </c>
      <c r="B66" s="52" t="s">
        <v>906</v>
      </c>
      <c r="C66" s="52"/>
      <c r="D66" s="54"/>
      <c r="E66" s="54"/>
      <c r="F66" s="52"/>
      <c r="G66" s="52"/>
      <c r="H66" s="52"/>
      <c r="I66" s="61"/>
    </row>
    <row r="67" spans="1:9" s="48" customFormat="1" ht="26.4" hidden="1" outlineLevel="1">
      <c r="A67" s="62">
        <f t="shared" ca="1" si="0"/>
        <v>44</v>
      </c>
      <c r="B67" s="52" t="s">
        <v>907</v>
      </c>
      <c r="C67" s="52"/>
      <c r="D67" s="54"/>
      <c r="E67" s="54"/>
      <c r="F67" s="52"/>
      <c r="G67" s="52"/>
      <c r="H67" s="52"/>
      <c r="I67" s="61"/>
    </row>
    <row r="68" spans="1:9" s="48" customFormat="1" ht="13.8" hidden="1" outlineLevel="1">
      <c r="A68" s="62">
        <f t="shared" ca="1" si="0"/>
        <v>45</v>
      </c>
      <c r="B68" s="52" t="s">
        <v>908</v>
      </c>
      <c r="C68" s="52"/>
      <c r="D68" s="54"/>
      <c r="E68" s="54"/>
      <c r="F68" s="52"/>
      <c r="G68" s="52"/>
      <c r="H68" s="52"/>
      <c r="I68" s="61"/>
    </row>
    <row r="69" spans="1:9" s="48" customFormat="1" ht="13.8" hidden="1" outlineLevel="1">
      <c r="A69" s="62">
        <f t="shared" ca="1" si="0"/>
        <v>46</v>
      </c>
      <c r="B69" s="52" t="s">
        <v>885</v>
      </c>
      <c r="C69" s="52"/>
      <c r="D69" s="54"/>
      <c r="E69" s="54"/>
      <c r="F69" s="52"/>
      <c r="G69" s="52"/>
      <c r="H69" s="52"/>
      <c r="I69" s="61"/>
    </row>
    <row r="70" spans="1:9" s="48" customFormat="1" ht="26.4" hidden="1" outlineLevel="1">
      <c r="A70" s="62">
        <f t="shared" ca="1" si="0"/>
        <v>47</v>
      </c>
      <c r="B70" s="52" t="s">
        <v>909</v>
      </c>
      <c r="C70" s="52"/>
      <c r="D70" s="54"/>
      <c r="E70" s="54"/>
      <c r="F70" s="52"/>
      <c r="G70" s="52"/>
      <c r="H70" s="52"/>
      <c r="I70" s="61"/>
    </row>
    <row r="71" spans="1:9" s="48" customFormat="1" ht="26.4" hidden="1" outlineLevel="1">
      <c r="A71" s="62">
        <f t="shared" ca="1" si="0"/>
        <v>48</v>
      </c>
      <c r="B71" s="52" t="s">
        <v>953</v>
      </c>
      <c r="C71" s="52"/>
      <c r="D71" s="54"/>
      <c r="E71" s="54"/>
      <c r="F71" s="52"/>
      <c r="G71" s="52"/>
      <c r="H71" s="52"/>
      <c r="I71" s="61"/>
    </row>
    <row r="72" spans="1:9" s="190" customFormat="1" ht="13.8" collapsed="1">
      <c r="A72" s="186"/>
      <c r="B72" s="201" t="s">
        <v>910</v>
      </c>
      <c r="C72" s="187"/>
      <c r="D72" s="188"/>
      <c r="E72" s="188"/>
      <c r="F72" s="187"/>
      <c r="G72" s="187"/>
      <c r="H72" s="187"/>
      <c r="I72" s="189"/>
    </row>
    <row r="73" spans="1:9" s="48" customFormat="1" ht="13.8" hidden="1" outlineLevel="1">
      <c r="A73" s="62">
        <f t="shared" ca="1" si="0"/>
        <v>49</v>
      </c>
      <c r="B73" s="52" t="s">
        <v>911</v>
      </c>
      <c r="C73" s="52"/>
      <c r="D73" s="54"/>
      <c r="E73" s="54"/>
      <c r="F73" s="52"/>
      <c r="G73" s="52"/>
      <c r="H73" s="52"/>
      <c r="I73" s="61"/>
    </row>
    <row r="74" spans="1:9" s="49" customFormat="1" ht="13.8" hidden="1" outlineLevel="1">
      <c r="A74" s="63">
        <f t="shared" ca="1" si="0"/>
        <v>50</v>
      </c>
      <c r="B74" s="179" t="s">
        <v>912</v>
      </c>
      <c r="C74" s="179"/>
      <c r="D74" s="53"/>
      <c r="E74" s="53"/>
      <c r="F74" s="179"/>
      <c r="G74" s="179"/>
      <c r="H74" s="179"/>
      <c r="I74" s="215"/>
    </row>
    <row r="75" spans="1:9" s="49" customFormat="1" ht="13.8" hidden="1" outlineLevel="1">
      <c r="A75" s="63">
        <f t="shared" ca="1" si="0"/>
        <v>51</v>
      </c>
      <c r="B75" s="179" t="s">
        <v>913</v>
      </c>
      <c r="C75" s="179"/>
      <c r="D75" s="53"/>
      <c r="E75" s="53"/>
      <c r="F75" s="179"/>
      <c r="G75" s="179"/>
      <c r="H75" s="179"/>
      <c r="I75" s="215"/>
    </row>
    <row r="76" spans="1:9" s="49" customFormat="1" ht="13.8" hidden="1" outlineLevel="1">
      <c r="A76" s="63">
        <f t="shared" ca="1" si="0"/>
        <v>52</v>
      </c>
      <c r="B76" s="179" t="s">
        <v>923</v>
      </c>
      <c r="C76" s="179"/>
      <c r="D76" s="53"/>
      <c r="E76" s="53"/>
      <c r="F76" s="179"/>
      <c r="G76" s="179"/>
      <c r="H76" s="179"/>
      <c r="I76" s="215"/>
    </row>
    <row r="77" spans="1:9" s="49" customFormat="1" ht="26.4" hidden="1" outlineLevel="1">
      <c r="A77" s="63">
        <f t="shared" ca="1" si="0"/>
        <v>53</v>
      </c>
      <c r="B77" s="179" t="s">
        <v>914</v>
      </c>
      <c r="C77" s="179"/>
      <c r="D77" s="53"/>
      <c r="E77" s="53"/>
      <c r="F77" s="179"/>
      <c r="G77" s="179"/>
      <c r="H77" s="179"/>
      <c r="I77" s="215"/>
    </row>
    <row r="78" spans="1:9" s="49" customFormat="1" ht="13.8" hidden="1" outlineLevel="1">
      <c r="A78" s="63">
        <f t="shared" ca="1" si="0"/>
        <v>54</v>
      </c>
      <c r="B78" s="179" t="s">
        <v>915</v>
      </c>
      <c r="C78" s="179"/>
      <c r="D78" s="53"/>
      <c r="E78" s="53"/>
      <c r="F78" s="179"/>
      <c r="G78" s="179"/>
      <c r="H78" s="179"/>
      <c r="I78" s="215"/>
    </row>
    <row r="79" spans="1:9" s="49" customFormat="1" ht="26.4" hidden="1" outlineLevel="1">
      <c r="A79" s="63">
        <f t="shared" ca="1" si="0"/>
        <v>55</v>
      </c>
      <c r="B79" s="179" t="s">
        <v>916</v>
      </c>
      <c r="C79" s="179"/>
      <c r="D79" s="53"/>
      <c r="E79" s="53"/>
      <c r="F79" s="179"/>
      <c r="G79" s="179"/>
      <c r="H79" s="179"/>
      <c r="I79" s="215"/>
    </row>
    <row r="80" spans="1:9" s="49" customFormat="1" ht="13.8" hidden="1" outlineLevel="1">
      <c r="A80" s="63">
        <f t="shared" ca="1" si="0"/>
        <v>56</v>
      </c>
      <c r="B80" s="179" t="s">
        <v>917</v>
      </c>
      <c r="C80" s="179"/>
      <c r="D80" s="53"/>
      <c r="E80" s="53"/>
      <c r="F80" s="179"/>
      <c r="G80" s="179"/>
      <c r="H80" s="179"/>
      <c r="I80" s="215"/>
    </row>
    <row r="81" spans="1:9" s="190" customFormat="1" ht="13.8" collapsed="1">
      <c r="A81" s="186"/>
      <c r="B81" s="201" t="s">
        <v>918</v>
      </c>
      <c r="C81" s="187"/>
      <c r="D81" s="188"/>
      <c r="E81" s="188"/>
      <c r="F81" s="187"/>
      <c r="G81" s="187"/>
      <c r="H81" s="187"/>
      <c r="I81" s="189"/>
    </row>
    <row r="82" spans="1:9" s="49" customFormat="1" ht="13.8" hidden="1" outlineLevel="1">
      <c r="A82" s="63">
        <f t="shared" ca="1" si="0"/>
        <v>57</v>
      </c>
      <c r="B82" s="179" t="s">
        <v>919</v>
      </c>
      <c r="C82" s="179"/>
      <c r="D82" s="53"/>
      <c r="E82" s="53"/>
      <c r="F82" s="179"/>
      <c r="G82" s="179"/>
      <c r="H82" s="179"/>
      <c r="I82" s="215"/>
    </row>
    <row r="83" spans="1:9" s="49" customFormat="1" ht="13.8" hidden="1" outlineLevel="1">
      <c r="A83" s="63">
        <f t="shared" ca="1" si="0"/>
        <v>58</v>
      </c>
      <c r="B83" s="179" t="s">
        <v>920</v>
      </c>
      <c r="C83" s="179"/>
      <c r="D83" s="53"/>
      <c r="E83" s="53"/>
      <c r="F83" s="179"/>
      <c r="G83" s="179"/>
      <c r="H83" s="179"/>
      <c r="I83" s="215"/>
    </row>
    <row r="84" spans="1:9" s="49" customFormat="1" ht="13.8" hidden="1" outlineLevel="1">
      <c r="A84" s="63">
        <f t="shared" ca="1" si="0"/>
        <v>59</v>
      </c>
      <c r="B84" s="179" t="s">
        <v>921</v>
      </c>
      <c r="C84" s="179"/>
      <c r="D84" s="53"/>
      <c r="E84" s="53"/>
      <c r="F84" s="179"/>
      <c r="G84" s="179"/>
      <c r="H84" s="179"/>
      <c r="I84" s="215"/>
    </row>
    <row r="85" spans="1:9" s="49" customFormat="1" ht="13.8" hidden="1" outlineLevel="1">
      <c r="A85" s="63">
        <f t="shared" ca="1" si="0"/>
        <v>60</v>
      </c>
      <c r="B85" s="179" t="s">
        <v>922</v>
      </c>
      <c r="C85" s="179"/>
      <c r="D85" s="53"/>
      <c r="E85" s="53"/>
      <c r="F85" s="179"/>
      <c r="G85" s="179"/>
      <c r="H85" s="179"/>
      <c r="I85" s="215"/>
    </row>
    <row r="86" spans="1:9" s="49" customFormat="1" ht="26.4" hidden="1" outlineLevel="1">
      <c r="A86" s="63">
        <f t="shared" ca="1" si="0"/>
        <v>61</v>
      </c>
      <c r="B86" s="179" t="s">
        <v>924</v>
      </c>
      <c r="C86" s="179"/>
      <c r="D86" s="53"/>
      <c r="E86" s="53"/>
      <c r="F86" s="179"/>
      <c r="G86" s="179"/>
      <c r="H86" s="179"/>
      <c r="I86" s="215"/>
    </row>
    <row r="87" spans="1:9" s="49" customFormat="1" ht="13.8" hidden="1" outlineLevel="1">
      <c r="A87" s="63">
        <f t="shared" ca="1" si="0"/>
        <v>62</v>
      </c>
      <c r="B87" s="179" t="s">
        <v>925</v>
      </c>
      <c r="C87" s="179"/>
      <c r="D87" s="53"/>
      <c r="E87" s="53"/>
      <c r="F87" s="179"/>
      <c r="G87" s="179"/>
      <c r="H87" s="179"/>
      <c r="I87" s="215"/>
    </row>
    <row r="88" spans="1:9" s="49" customFormat="1" ht="26.4" hidden="1" outlineLevel="1">
      <c r="A88" s="63">
        <f t="shared" ca="1" si="0"/>
        <v>63</v>
      </c>
      <c r="B88" s="179" t="s">
        <v>916</v>
      </c>
      <c r="C88" s="179"/>
      <c r="D88" s="53"/>
      <c r="E88" s="53"/>
      <c r="F88" s="179"/>
      <c r="G88" s="179"/>
      <c r="H88" s="179"/>
      <c r="I88" s="215"/>
    </row>
    <row r="89" spans="1:9" s="49" customFormat="1" ht="13.8" hidden="1" outlineLevel="1">
      <c r="A89" s="63">
        <f t="shared" ca="1" si="0"/>
        <v>64</v>
      </c>
      <c r="B89" s="179" t="s">
        <v>917</v>
      </c>
      <c r="C89" s="179"/>
      <c r="D89" s="53"/>
      <c r="E89" s="53"/>
      <c r="F89" s="179"/>
      <c r="G89" s="179"/>
      <c r="H89" s="179"/>
      <c r="I89" s="215"/>
    </row>
    <row r="90" spans="1:9" s="49" customFormat="1" ht="26.4" hidden="1" outlineLevel="1">
      <c r="A90" s="63">
        <f t="shared" ca="1" si="0"/>
        <v>65</v>
      </c>
      <c r="B90" s="179" t="s">
        <v>926</v>
      </c>
      <c r="C90" s="179"/>
      <c r="D90" s="53"/>
      <c r="E90" s="53"/>
      <c r="F90" s="179"/>
      <c r="G90" s="179"/>
      <c r="H90" s="179"/>
      <c r="I90" s="215"/>
    </row>
    <row r="91" spans="1:9" s="49" customFormat="1" ht="26.4" hidden="1" outlineLevel="1">
      <c r="A91" s="63">
        <f t="shared" ca="1" si="0"/>
        <v>66</v>
      </c>
      <c r="B91" s="179" t="s">
        <v>929</v>
      </c>
      <c r="C91" s="179"/>
      <c r="D91" s="53"/>
      <c r="E91" s="53"/>
      <c r="F91" s="179"/>
      <c r="G91" s="179"/>
      <c r="H91" s="179"/>
      <c r="I91" s="215"/>
    </row>
    <row r="92" spans="1:9" s="48" customFormat="1" ht="26.4" hidden="1" outlineLevel="1">
      <c r="A92" s="63">
        <f t="shared" ca="1" si="0"/>
        <v>67</v>
      </c>
      <c r="B92" s="52" t="s">
        <v>927</v>
      </c>
      <c r="C92" s="52"/>
      <c r="D92" s="54"/>
      <c r="E92" s="54"/>
      <c r="F92" s="52"/>
      <c r="G92" s="52"/>
      <c r="H92" s="52"/>
      <c r="I92" s="61"/>
    </row>
    <row r="93" spans="1:9" s="48" customFormat="1" ht="31.2" hidden="1" customHeight="1" outlineLevel="1">
      <c r="A93" s="63">
        <f t="shared" ca="1" si="0"/>
        <v>68</v>
      </c>
      <c r="B93" s="52" t="s">
        <v>939</v>
      </c>
      <c r="C93" s="52"/>
      <c r="D93" s="54"/>
      <c r="E93" s="54"/>
      <c r="F93" s="52"/>
      <c r="G93" s="52"/>
      <c r="H93" s="52"/>
      <c r="I93" s="61"/>
    </row>
    <row r="94" spans="1:9" s="48" customFormat="1" ht="26.4" hidden="1" outlineLevel="1">
      <c r="A94" s="63">
        <f t="shared" ca="1" si="0"/>
        <v>69</v>
      </c>
      <c r="B94" s="52" t="s">
        <v>928</v>
      </c>
      <c r="C94" s="52"/>
      <c r="D94" s="54"/>
      <c r="E94" s="54"/>
      <c r="F94" s="52"/>
      <c r="G94" s="52"/>
      <c r="H94" s="52"/>
      <c r="I94" s="61"/>
    </row>
    <row r="95" spans="1:9" s="190" customFormat="1" ht="13.8" collapsed="1">
      <c r="A95" s="186"/>
      <c r="B95" s="201" t="s">
        <v>930</v>
      </c>
      <c r="C95" s="187"/>
      <c r="D95" s="188"/>
      <c r="E95" s="188"/>
      <c r="F95" s="187"/>
      <c r="G95" s="187"/>
      <c r="H95" s="187"/>
      <c r="I95" s="189"/>
    </row>
    <row r="96" spans="1:9" s="48" customFormat="1" ht="13.8" hidden="1" outlineLevel="1">
      <c r="A96" s="62">
        <f t="shared" ca="1" si="0"/>
        <v>70</v>
      </c>
      <c r="B96" s="179" t="s">
        <v>931</v>
      </c>
      <c r="C96" s="52"/>
      <c r="D96" s="54"/>
      <c r="E96" s="54"/>
      <c r="F96" s="52"/>
      <c r="G96" s="52"/>
      <c r="H96" s="52"/>
      <c r="I96" s="61"/>
    </row>
    <row r="97" spans="1:9" s="48" customFormat="1" ht="13.8" hidden="1" outlineLevel="1">
      <c r="A97" s="62">
        <f t="shared" ca="1" si="0"/>
        <v>71</v>
      </c>
      <c r="B97" s="179" t="s">
        <v>932</v>
      </c>
      <c r="C97" s="52"/>
      <c r="D97" s="54"/>
      <c r="E97" s="54"/>
      <c r="F97" s="52"/>
      <c r="G97" s="52"/>
      <c r="H97" s="52"/>
      <c r="I97" s="61"/>
    </row>
    <row r="98" spans="1:9" s="48" customFormat="1" ht="13.8" hidden="1" outlineLevel="1">
      <c r="A98" s="62">
        <f t="shared" ca="1" si="0"/>
        <v>72</v>
      </c>
      <c r="B98" s="179" t="s">
        <v>933</v>
      </c>
      <c r="C98" s="52"/>
      <c r="D98" s="54"/>
      <c r="E98" s="54"/>
      <c r="F98" s="52"/>
      <c r="G98" s="52"/>
      <c r="H98" s="52"/>
      <c r="I98" s="61"/>
    </row>
    <row r="99" spans="1:9" s="49" customFormat="1" ht="13.8" hidden="1" outlineLevel="1">
      <c r="A99" s="63">
        <f t="shared" ca="1" si="0"/>
        <v>73</v>
      </c>
      <c r="B99" s="179" t="s">
        <v>934</v>
      </c>
      <c r="C99" s="179"/>
      <c r="D99" s="53"/>
      <c r="E99" s="53"/>
      <c r="F99" s="179"/>
      <c r="G99" s="179"/>
      <c r="H99" s="179"/>
      <c r="I99" s="215"/>
    </row>
    <row r="100" spans="1:9" s="48" customFormat="1" ht="26.4" hidden="1" outlineLevel="1">
      <c r="A100" s="62">
        <f t="shared" ca="1" si="0"/>
        <v>74</v>
      </c>
      <c r="B100" s="179" t="s">
        <v>935</v>
      </c>
      <c r="C100" s="52"/>
      <c r="D100" s="54"/>
      <c r="E100" s="54"/>
      <c r="F100" s="52"/>
      <c r="G100" s="52"/>
      <c r="H100" s="52"/>
      <c r="I100" s="61"/>
    </row>
    <row r="101" spans="1:9" s="48" customFormat="1" ht="13.8" hidden="1" outlineLevel="1">
      <c r="A101" s="231">
        <f t="shared" ca="1" si="0"/>
        <v>75</v>
      </c>
      <c r="B101" s="179" t="s">
        <v>925</v>
      </c>
      <c r="C101" s="204"/>
      <c r="D101" s="205"/>
      <c r="E101" s="205"/>
      <c r="F101" s="204"/>
      <c r="G101" s="204"/>
      <c r="H101" s="204"/>
      <c r="I101" s="206"/>
    </row>
    <row r="102" spans="1:9" s="48" customFormat="1" ht="26.4" hidden="1" outlineLevel="1">
      <c r="A102" s="232">
        <f t="shared" ca="1" si="0"/>
        <v>76</v>
      </c>
      <c r="B102" s="179" t="s">
        <v>916</v>
      </c>
      <c r="C102" s="225"/>
      <c r="D102" s="228"/>
      <c r="E102" s="228"/>
      <c r="F102" s="225"/>
      <c r="G102" s="225"/>
      <c r="H102" s="225"/>
      <c r="I102" s="242"/>
    </row>
    <row r="103" spans="1:9" s="48" customFormat="1" ht="13.8" hidden="1" outlineLevel="1">
      <c r="A103" s="232">
        <f t="shared" ca="1" si="0"/>
        <v>77</v>
      </c>
      <c r="B103" s="179" t="s">
        <v>917</v>
      </c>
      <c r="C103" s="225"/>
      <c r="D103" s="228"/>
      <c r="E103" s="228"/>
      <c r="F103" s="225"/>
      <c r="G103" s="225"/>
      <c r="H103" s="225"/>
      <c r="I103" s="242"/>
    </row>
    <row r="104" spans="1:9" s="48" customFormat="1" ht="25.8" hidden="1" customHeight="1" outlineLevel="1">
      <c r="A104" s="232">
        <f t="shared" ca="1" si="0"/>
        <v>78</v>
      </c>
      <c r="B104" s="179" t="s">
        <v>941</v>
      </c>
      <c r="C104" s="225"/>
      <c r="D104" s="228"/>
      <c r="E104" s="228"/>
      <c r="F104" s="225"/>
      <c r="G104" s="225"/>
      <c r="H104" s="225"/>
      <c r="I104" s="242"/>
    </row>
    <row r="105" spans="1:9" s="48" customFormat="1" ht="25.8" hidden="1" customHeight="1" outlineLevel="1">
      <c r="A105" s="232">
        <f t="shared" ca="1" si="0"/>
        <v>79</v>
      </c>
      <c r="B105" s="179" t="s">
        <v>937</v>
      </c>
      <c r="C105" s="225"/>
      <c r="D105" s="228"/>
      <c r="E105" s="228"/>
      <c r="F105" s="225"/>
      <c r="G105" s="225"/>
      <c r="H105" s="225"/>
      <c r="I105" s="242"/>
    </row>
    <row r="106" spans="1:9" s="48" customFormat="1" ht="26.4" hidden="1" outlineLevel="1">
      <c r="A106" s="232">
        <f t="shared" ca="1" si="0"/>
        <v>80</v>
      </c>
      <c r="B106" s="52" t="s">
        <v>936</v>
      </c>
      <c r="C106" s="225"/>
      <c r="D106" s="228"/>
      <c r="E106" s="228"/>
      <c r="F106" s="225"/>
      <c r="G106" s="225"/>
      <c r="H106" s="225"/>
      <c r="I106" s="242"/>
    </row>
    <row r="107" spans="1:9" s="48" customFormat="1" ht="26.4" hidden="1" outlineLevel="1">
      <c r="A107" s="232">
        <f t="shared" ca="1" si="0"/>
        <v>81</v>
      </c>
      <c r="B107" s="52" t="s">
        <v>928</v>
      </c>
      <c r="C107" s="225"/>
      <c r="D107" s="228"/>
      <c r="E107" s="228"/>
      <c r="F107" s="225"/>
      <c r="G107" s="225"/>
      <c r="H107" s="225"/>
      <c r="I107" s="242"/>
    </row>
    <row r="108" spans="1:9" s="48" customFormat="1" ht="26.4" hidden="1" outlineLevel="1">
      <c r="A108" s="232">
        <f t="shared" ca="1" si="0"/>
        <v>82</v>
      </c>
      <c r="B108" s="225" t="s">
        <v>938</v>
      </c>
      <c r="C108" s="225"/>
      <c r="D108" s="228"/>
      <c r="E108" s="228"/>
      <c r="F108" s="225"/>
      <c r="G108" s="225"/>
      <c r="H108" s="225"/>
      <c r="I108" s="242"/>
    </row>
    <row r="109" spans="1:9" s="48" customFormat="1" ht="26.4" hidden="1" outlineLevel="1">
      <c r="A109" s="232">
        <f t="shared" ca="1" si="0"/>
        <v>83</v>
      </c>
      <c r="B109" s="225" t="s">
        <v>940</v>
      </c>
      <c r="C109" s="225"/>
      <c r="D109" s="228"/>
      <c r="E109" s="228"/>
      <c r="F109" s="225"/>
      <c r="G109" s="225"/>
      <c r="H109" s="225"/>
      <c r="I109" s="242"/>
    </row>
    <row r="110" spans="1:9" s="238" customFormat="1" ht="13.8" collapsed="1">
      <c r="A110" s="248"/>
      <c r="B110" s="343" t="s">
        <v>581</v>
      </c>
      <c r="C110" s="249"/>
      <c r="D110" s="250"/>
      <c r="E110" s="250"/>
      <c r="F110" s="249"/>
      <c r="G110" s="249"/>
      <c r="H110" s="249"/>
      <c r="I110" s="251"/>
    </row>
    <row r="111" spans="1:9" s="48" customFormat="1" ht="13.8" hidden="1" outlineLevel="1">
      <c r="A111" s="232">
        <f t="shared" ca="1" si="0"/>
        <v>84</v>
      </c>
      <c r="B111" s="225" t="s">
        <v>947</v>
      </c>
      <c r="C111" s="225"/>
      <c r="D111" s="228"/>
      <c r="E111" s="228"/>
      <c r="F111" s="225"/>
      <c r="G111" s="225"/>
      <c r="H111" s="225"/>
      <c r="I111" s="242"/>
    </row>
    <row r="112" spans="1:9" s="48" customFormat="1" ht="13.8" hidden="1" outlineLevel="1">
      <c r="A112" s="232">
        <f t="shared" ca="1" si="0"/>
        <v>85</v>
      </c>
      <c r="B112" s="225" t="s">
        <v>948</v>
      </c>
      <c r="C112" s="225"/>
      <c r="D112" s="228"/>
      <c r="E112" s="228"/>
      <c r="F112" s="225"/>
      <c r="G112" s="225"/>
      <c r="H112" s="225"/>
      <c r="I112" s="242"/>
    </row>
    <row r="113" spans="1:9" s="238" customFormat="1" ht="13.8" collapsed="1">
      <c r="A113" s="248"/>
      <c r="B113" s="343" t="s">
        <v>949</v>
      </c>
      <c r="C113" s="249"/>
      <c r="D113" s="250"/>
      <c r="E113" s="250"/>
      <c r="F113" s="249"/>
      <c r="G113" s="249"/>
      <c r="H113" s="249"/>
      <c r="I113" s="251"/>
    </row>
    <row r="114" spans="1:9" s="48" customFormat="1" ht="26.4" hidden="1" outlineLevel="1">
      <c r="A114" s="232">
        <f t="shared" ca="1" si="0"/>
        <v>86</v>
      </c>
      <c r="B114" s="225" t="s">
        <v>945</v>
      </c>
      <c r="C114" s="225"/>
      <c r="D114" s="228"/>
      <c r="E114" s="228"/>
      <c r="F114" s="225"/>
      <c r="G114" s="225"/>
      <c r="H114" s="225"/>
      <c r="I114" s="242"/>
    </row>
    <row r="115" spans="1:9" s="48" customFormat="1" ht="39.6" hidden="1" outlineLevel="1">
      <c r="A115" s="232">
        <f t="shared" ca="1" si="0"/>
        <v>87</v>
      </c>
      <c r="B115" s="225" t="s">
        <v>946</v>
      </c>
      <c r="C115" s="225"/>
      <c r="D115" s="228"/>
      <c r="E115" s="228"/>
      <c r="F115" s="225"/>
      <c r="G115" s="225"/>
      <c r="H115" s="225"/>
      <c r="I115" s="242"/>
    </row>
    <row r="116" spans="1:9" s="48" customFormat="1" ht="26.4" hidden="1" outlineLevel="1">
      <c r="A116" s="232">
        <f t="shared" ca="1" si="0"/>
        <v>88</v>
      </c>
      <c r="B116" s="225" t="s">
        <v>950</v>
      </c>
      <c r="C116" s="225"/>
      <c r="D116" s="228"/>
      <c r="E116" s="228"/>
      <c r="F116" s="225"/>
      <c r="G116" s="225"/>
      <c r="H116" s="225"/>
      <c r="I116" s="242"/>
    </row>
    <row r="117" spans="1:9" s="48" customFormat="1" ht="13.8" hidden="1" outlineLevel="1">
      <c r="A117" s="232">
        <f t="shared" ca="1" si="0"/>
        <v>89</v>
      </c>
      <c r="B117" s="225" t="s">
        <v>951</v>
      </c>
      <c r="C117" s="225"/>
      <c r="D117" s="228"/>
      <c r="E117" s="228"/>
      <c r="F117" s="225"/>
      <c r="G117" s="225"/>
      <c r="H117" s="225"/>
      <c r="I117" s="242"/>
    </row>
    <row r="118" spans="1:9" s="200" customFormat="1" ht="13.8" collapsed="1">
      <c r="A118" s="244"/>
      <c r="B118" s="344" t="s">
        <v>663</v>
      </c>
      <c r="C118" s="245"/>
      <c r="D118" s="246"/>
      <c r="E118" s="246"/>
      <c r="F118" s="245"/>
      <c r="G118" s="245"/>
      <c r="H118" s="245"/>
      <c r="I118" s="247"/>
    </row>
    <row r="119" spans="1:9" s="48" customFormat="1" ht="26.4" hidden="1" outlineLevel="1">
      <c r="A119" s="232">
        <f t="shared" ca="1" si="0"/>
        <v>90</v>
      </c>
      <c r="B119" s="225" t="s">
        <v>942</v>
      </c>
      <c r="C119" s="225"/>
      <c r="D119" s="228"/>
      <c r="E119" s="228"/>
      <c r="F119" s="225"/>
      <c r="G119" s="225"/>
      <c r="H119" s="225"/>
      <c r="I119" s="242"/>
    </row>
    <row r="120" spans="1:9" s="48" customFormat="1" ht="26.4" hidden="1" outlineLevel="1">
      <c r="A120" s="232">
        <f t="shared" ca="1" si="0"/>
        <v>91</v>
      </c>
      <c r="B120" s="225" t="s">
        <v>943</v>
      </c>
      <c r="C120" s="225"/>
      <c r="D120" s="228"/>
      <c r="E120" s="228"/>
      <c r="F120" s="225"/>
      <c r="G120" s="225"/>
      <c r="H120" s="225"/>
      <c r="I120" s="242"/>
    </row>
    <row r="121" spans="1:9" s="48" customFormat="1" ht="26.4" hidden="1" outlineLevel="1">
      <c r="A121" s="232">
        <f t="shared" ca="1" si="0"/>
        <v>92</v>
      </c>
      <c r="B121" s="225" t="s">
        <v>944</v>
      </c>
      <c r="C121" s="225"/>
      <c r="D121" s="228"/>
      <c r="E121" s="228"/>
      <c r="F121" s="225"/>
      <c r="G121" s="225"/>
      <c r="H121" s="225"/>
      <c r="I121" s="242"/>
    </row>
    <row r="122" spans="1:9" s="48" customFormat="1" ht="26.4" hidden="1" outlineLevel="1">
      <c r="A122" s="232">
        <f t="shared" ca="1" si="0"/>
        <v>93</v>
      </c>
      <c r="B122" s="225" t="s">
        <v>952</v>
      </c>
      <c r="C122" s="225"/>
      <c r="D122" s="228"/>
      <c r="E122" s="228"/>
      <c r="F122" s="225"/>
      <c r="G122" s="225"/>
      <c r="H122" s="225"/>
      <c r="I122" s="242"/>
    </row>
    <row r="123" spans="1:9" collapsed="1"/>
  </sheetData>
  <mergeCells count="11">
    <mergeCell ref="B5:D5"/>
    <mergeCell ref="A1:D1"/>
    <mergeCell ref="A2:D2"/>
    <mergeCell ref="E2:E3"/>
    <mergeCell ref="C3:D3"/>
    <mergeCell ref="B4:D4"/>
    <mergeCell ref="B6:D6"/>
    <mergeCell ref="B7:D7"/>
    <mergeCell ref="B8:D8"/>
    <mergeCell ref="F16:H16"/>
    <mergeCell ref="B20:D20"/>
  </mergeCells>
  <dataValidations count="4">
    <dataValidation type="list" allowBlank="1" sqref="F18:H19 F22:H122" xr:uid="{B727E624-3242-4554-9996-12ACC0A0C734}">
      <formula1>$A$11:$A$15</formula1>
    </dataValidation>
    <dataValidation type="list" allowBlank="1" showErrorMessage="1" sqref="F123:H180" xr:uid="{20450BBA-F314-4948-992E-A78F9572EF51}">
      <formula1>#REF!</formula1>
      <formula2>0</formula2>
    </dataValidation>
    <dataValidation allowBlank="1" showInputMessage="1" showErrorMessage="1" sqref="F20:H21" xr:uid="{B255CB8A-B518-4580-9BA6-011C1D93A3D6}"/>
    <dataValidation showDropDown="1" showErrorMessage="1" sqref="F16:H19" xr:uid="{FDC5628F-DA56-459D-904B-04A99AE8734C}"/>
  </dataValidations>
  <pageMargins left="0.7" right="0.7" top="0.75" bottom="0.75" header="0.3" footer="0.3"/>
  <pageSetup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74"/>
  <sheetViews>
    <sheetView showGridLines="0" tabSelected="1" topLeftCell="A72" zoomScaleNormal="100" workbookViewId="0">
      <selection activeCell="C75" sqref="C75"/>
    </sheetView>
  </sheetViews>
  <sheetFormatPr defaultColWidth="9.109375" defaultRowHeight="13.2" outlineLevelRow="2"/>
  <cols>
    <col min="1" max="1" width="12" style="78" bestFit="1" customWidth="1"/>
    <col min="2" max="2" width="49.44140625" style="46" bestFit="1" customWidth="1"/>
    <col min="3"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24.6">
      <c r="A2" s="260" t="s">
        <v>70</v>
      </c>
      <c r="B2" s="260"/>
      <c r="C2" s="260"/>
      <c r="D2" s="260"/>
      <c r="E2" s="261"/>
      <c r="F2" s="23"/>
      <c r="G2" s="23"/>
      <c r="H2" s="23"/>
      <c r="I2" s="23"/>
      <c r="J2" s="23"/>
    </row>
    <row r="3" spans="1:24" s="1" customFormat="1" ht="22.8">
      <c r="A3" s="47"/>
      <c r="C3" s="262"/>
      <c r="D3" s="262"/>
      <c r="E3" s="261"/>
      <c r="F3" s="23"/>
      <c r="G3" s="23"/>
      <c r="H3" s="23"/>
      <c r="I3" s="23"/>
      <c r="J3" s="23"/>
    </row>
    <row r="4" spans="1:24" s="38" customFormat="1">
      <c r="A4" s="139" t="s">
        <v>66</v>
      </c>
      <c r="B4" s="253" t="s">
        <v>657</v>
      </c>
      <c r="C4" s="253"/>
      <c r="D4" s="253"/>
      <c r="E4" s="39"/>
      <c r="F4" s="39"/>
      <c r="G4" s="39"/>
      <c r="H4" s="40"/>
      <c r="I4" s="40"/>
      <c r="X4" s="38" t="s">
        <v>93</v>
      </c>
    </row>
    <row r="5" spans="1:24" s="38" customFormat="1">
      <c r="A5" s="139" t="s">
        <v>62</v>
      </c>
      <c r="B5" s="252"/>
      <c r="C5" s="253"/>
      <c r="D5" s="253"/>
      <c r="E5" s="39"/>
      <c r="F5" s="39"/>
      <c r="G5" s="39"/>
      <c r="H5" s="40"/>
      <c r="I5" s="40"/>
      <c r="X5" s="38" t="s">
        <v>95</v>
      </c>
    </row>
    <row r="6" spans="1:24" s="38" customFormat="1" ht="26.4">
      <c r="A6" s="139" t="s">
        <v>96</v>
      </c>
      <c r="B6" s="252"/>
      <c r="C6" s="253"/>
      <c r="D6" s="253"/>
      <c r="E6" s="39"/>
      <c r="F6" s="39"/>
      <c r="G6" s="39"/>
      <c r="H6" s="40"/>
      <c r="I6" s="40"/>
    </row>
    <row r="7" spans="1:24" s="38" customFormat="1">
      <c r="A7" s="139" t="s">
        <v>98</v>
      </c>
      <c r="B7" s="253" t="s">
        <v>600</v>
      </c>
      <c r="C7" s="253"/>
      <c r="D7" s="253"/>
      <c r="E7" s="39"/>
      <c r="F7" s="39"/>
      <c r="G7" s="39"/>
      <c r="H7" s="41"/>
      <c r="I7" s="40"/>
      <c r="X7" s="42"/>
    </row>
    <row r="8" spans="1:24" s="43" customFormat="1">
      <c r="A8" s="139" t="s">
        <v>100</v>
      </c>
      <c r="B8" s="254" t="s">
        <v>601</v>
      </c>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COUNTIF($F$20:$F$49626,"*Passed")</f>
        <v>0</v>
      </c>
      <c r="C11" s="75">
        <f>COUNTIF($G$20:$G$49626,"*Passed")</f>
        <v>0</v>
      </c>
      <c r="D11" s="75">
        <f>COUNTIF($H$20:$H$49626,"*Passed")</f>
        <v>0</v>
      </c>
    </row>
    <row r="12" spans="1:24" s="43" customFormat="1">
      <c r="A12" s="141" t="s">
        <v>43</v>
      </c>
      <c r="B12" s="75">
        <f>COUNTIF($F$20:$F$49346,"*Failed*")</f>
        <v>0</v>
      </c>
      <c r="C12" s="75">
        <f>COUNTIF($G$20:$G$49346,"*Failed*")</f>
        <v>0</v>
      </c>
      <c r="D12" s="75">
        <f>COUNTIF($H$20:$H$49346,"*Failed*")</f>
        <v>0</v>
      </c>
    </row>
    <row r="13" spans="1:24" s="43" customFormat="1">
      <c r="A13" s="141" t="s">
        <v>45</v>
      </c>
      <c r="B13" s="75">
        <f>COUNTIF($F$20:$F$49346,"*Not Run*")</f>
        <v>0</v>
      </c>
      <c r="C13" s="75">
        <f>COUNTIF($G$20:$G$49346,"*Not Run*")</f>
        <v>0</v>
      </c>
      <c r="D13" s="75">
        <f>COUNTIF($H$20:$H$49346,"*Not Run*")</f>
        <v>0</v>
      </c>
      <c r="E13" s="1"/>
      <c r="F13" s="1"/>
      <c r="G13" s="1"/>
      <c r="H13" s="1"/>
      <c r="I13" s="1"/>
    </row>
    <row r="14" spans="1:24" s="43" customFormat="1">
      <c r="A14" s="141" t="s">
        <v>103</v>
      </c>
      <c r="B14" s="75">
        <f>COUNTIF($F$20:$F$49346,"*NA*")</f>
        <v>0</v>
      </c>
      <c r="C14" s="75">
        <f>COUNTIF($G$20:$G$49346,"*NA*")</f>
        <v>0</v>
      </c>
      <c r="D14" s="75">
        <f>COUNTIF($H$20:$H$49346,"*NA*")</f>
        <v>0</v>
      </c>
      <c r="E14" s="1"/>
      <c r="F14" s="1"/>
      <c r="G14" s="1"/>
      <c r="H14" s="1"/>
      <c r="I14" s="1"/>
    </row>
    <row r="15" spans="1:24" s="43" customFormat="1" ht="39.6">
      <c r="A15" s="141" t="s">
        <v>104</v>
      </c>
      <c r="B15" s="75">
        <f>COUNTIF($F$20:$F$49346,"*Passed in previous build*")</f>
        <v>0</v>
      </c>
      <c r="C15" s="75">
        <f>COUNTIF($G$20:$G$49346,"*Passed in previous build*")</f>
        <v>0</v>
      </c>
      <c r="D15" s="75">
        <f>COUNTIF($H$20:$H$49346,"*Passed in previous build*")</f>
        <v>0</v>
      </c>
      <c r="E15" s="1"/>
      <c r="F15" s="1"/>
      <c r="G15" s="1"/>
      <c r="H15" s="1"/>
      <c r="I15" s="1"/>
    </row>
    <row r="16" spans="1:24" s="44" customFormat="1">
      <c r="A16" s="76"/>
      <c r="B16" s="50"/>
      <c r="C16" s="50"/>
      <c r="D16" s="51"/>
      <c r="E16" s="56"/>
      <c r="F16" s="255" t="s">
        <v>101</v>
      </c>
      <c r="G16" s="255"/>
      <c r="H16" s="255"/>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627</v>
      </c>
      <c r="C19" s="168" t="s">
        <v>506</v>
      </c>
      <c r="D19" s="169" t="s">
        <v>855</v>
      </c>
      <c r="E19" s="54"/>
      <c r="F19" s="52"/>
      <c r="G19" s="52"/>
      <c r="H19" s="52"/>
      <c r="I19" s="55"/>
    </row>
    <row r="20" spans="1:9 16384:16384" s="44" customFormat="1">
      <c r="A20" s="67"/>
      <c r="B20" s="256" t="s">
        <v>663</v>
      </c>
      <c r="C20" s="257"/>
      <c r="D20" s="258"/>
      <c r="E20" s="67"/>
      <c r="F20" s="68"/>
      <c r="G20" s="68"/>
      <c r="H20" s="68"/>
      <c r="I20" s="67"/>
    </row>
    <row r="21" spans="1:9 16384:16384" s="185" customFormat="1">
      <c r="A21" s="180"/>
      <c r="B21" s="181" t="s">
        <v>851</v>
      </c>
      <c r="C21" s="182"/>
      <c r="D21" s="183"/>
      <c r="E21" s="180"/>
      <c r="F21" s="184"/>
      <c r="G21" s="184"/>
      <c r="H21" s="184"/>
      <c r="I21" s="180"/>
    </row>
    <row r="22" spans="1:9 16384:16384" s="241" customFormat="1" ht="52.8" outlineLevel="1">
      <c r="A22" s="63">
        <f ca="1">IF(OFFSET(A22,-1,0) ="",OFFSET(A22,-2,0)+1,OFFSET(A22,-1,0)+1 )</f>
        <v>1</v>
      </c>
      <c r="B22" s="179" t="s">
        <v>1042</v>
      </c>
      <c r="C22" s="239" t="s">
        <v>1036</v>
      </c>
      <c r="D22" s="59" t="s">
        <v>1037</v>
      </c>
      <c r="E22" s="53" t="s">
        <v>459</v>
      </c>
      <c r="F22" s="179"/>
      <c r="G22" s="179"/>
      <c r="H22" s="179"/>
      <c r="I22" s="240"/>
    </row>
    <row r="23" spans="1:9 16384:16384" s="45" customFormat="1" ht="52.8" outlineLevel="1">
      <c r="A23" s="62">
        <f t="shared" ref="A23:A27" ca="1" si="0">IF(OFFSET(A23,-1,0) ="",OFFSET(A23,-2,0)+1,OFFSET(A23,-1,0)+1 )</f>
        <v>2</v>
      </c>
      <c r="B23" s="52" t="s">
        <v>1043</v>
      </c>
      <c r="C23" s="59" t="s">
        <v>1046</v>
      </c>
      <c r="D23" s="59" t="s">
        <v>1037</v>
      </c>
      <c r="E23" s="54"/>
      <c r="F23" s="52"/>
      <c r="G23" s="52"/>
      <c r="H23" s="52"/>
      <c r="I23" s="55"/>
    </row>
    <row r="24" spans="1:9 16384:16384" s="45" customFormat="1" ht="52.8" outlineLevel="1">
      <c r="A24" s="62">
        <f t="shared" ca="1" si="0"/>
        <v>3</v>
      </c>
      <c r="B24" s="52" t="s">
        <v>1044</v>
      </c>
      <c r="C24" s="59" t="s">
        <v>1047</v>
      </c>
      <c r="D24" s="59" t="s">
        <v>1037</v>
      </c>
      <c r="E24" s="54"/>
      <c r="F24" s="52"/>
      <c r="G24" s="52"/>
      <c r="H24" s="52"/>
      <c r="I24" s="55"/>
    </row>
    <row r="25" spans="1:9 16384:16384" s="45" customFormat="1" ht="52.8" outlineLevel="1">
      <c r="A25" s="62">
        <f t="shared" ca="1" si="0"/>
        <v>4</v>
      </c>
      <c r="B25" s="52" t="s">
        <v>1045</v>
      </c>
      <c r="C25" s="59" t="s">
        <v>1048</v>
      </c>
      <c r="D25" s="59" t="s">
        <v>1037</v>
      </c>
      <c r="E25" s="54"/>
      <c r="F25" s="52"/>
      <c r="G25" s="52"/>
      <c r="H25" s="52"/>
      <c r="I25" s="55"/>
    </row>
    <row r="26" spans="1:9 16384:16384" s="48" customFormat="1" ht="52.8" outlineLevel="1">
      <c r="A26" s="62">
        <f t="shared" ca="1" si="0"/>
        <v>5</v>
      </c>
      <c r="B26" s="52" t="s">
        <v>665</v>
      </c>
      <c r="C26" s="59" t="s">
        <v>1049</v>
      </c>
      <c r="D26" s="59" t="s">
        <v>808</v>
      </c>
      <c r="E26" s="54"/>
      <c r="F26" s="52"/>
      <c r="G26" s="52"/>
      <c r="H26" s="52"/>
      <c r="I26" s="61"/>
    </row>
    <row r="27" spans="1:9 16384:16384" s="48" customFormat="1" ht="26.4" outlineLevel="1">
      <c r="A27" s="62">
        <f t="shared" ca="1" si="0"/>
        <v>6</v>
      </c>
      <c r="B27" s="52" t="s">
        <v>630</v>
      </c>
      <c r="C27" s="52" t="s">
        <v>805</v>
      </c>
      <c r="D27" s="54" t="s">
        <v>806</v>
      </c>
      <c r="E27" s="54"/>
      <c r="F27" s="52"/>
      <c r="G27" s="52"/>
      <c r="H27" s="52"/>
      <c r="I27" s="61"/>
    </row>
    <row r="28" spans="1:9 16384:16384" s="49" customFormat="1" ht="52.8" outlineLevel="1">
      <c r="A28" s="63">
        <f t="shared" ref="A28:A74" ca="1" si="1">IF(OFFSET(A28,-1,0) ="",OFFSET(A28,-2,0)+1,OFFSET(A28,-1,0)+1 )</f>
        <v>7</v>
      </c>
      <c r="B28" s="179" t="s">
        <v>809</v>
      </c>
      <c r="C28" s="52" t="s">
        <v>1050</v>
      </c>
      <c r="D28" s="53" t="s">
        <v>810</v>
      </c>
      <c r="E28" s="53"/>
      <c r="F28" s="179"/>
      <c r="G28" s="179"/>
      <c r="H28" s="179"/>
      <c r="I28" s="215"/>
    </row>
    <row r="29" spans="1:9 16384:16384" s="48" customFormat="1" ht="66" outlineLevel="1">
      <c r="A29" s="62">
        <f t="shared" ca="1" si="1"/>
        <v>8</v>
      </c>
      <c r="B29" s="52" t="s">
        <v>658</v>
      </c>
      <c r="C29" s="52" t="s">
        <v>1051</v>
      </c>
      <c r="D29" s="54" t="s">
        <v>807</v>
      </c>
      <c r="E29" s="54"/>
      <c r="F29" s="52"/>
      <c r="G29" s="52"/>
      <c r="H29" s="52"/>
      <c r="I29" s="61"/>
    </row>
    <row r="30" spans="1:9 16384:16384" s="48" customFormat="1" ht="52.8" outlineLevel="1">
      <c r="A30" s="62">
        <f t="shared" ca="1" si="1"/>
        <v>9</v>
      </c>
      <c r="B30" s="52" t="s">
        <v>811</v>
      </c>
      <c r="C30" s="52" t="s">
        <v>1052</v>
      </c>
      <c r="D30" s="54" t="s">
        <v>807</v>
      </c>
      <c r="E30" s="54"/>
      <c r="F30" s="52"/>
      <c r="G30" s="52"/>
      <c r="H30" s="52"/>
      <c r="I30" s="61"/>
      <c r="XFD30" s="48">
        <f ca="1">SUM(A30:XFC30)</f>
        <v>9</v>
      </c>
    </row>
    <row r="31" spans="1:9 16384:16384" s="48" customFormat="1" ht="26.4" outlineLevel="1">
      <c r="A31" s="62">
        <f t="shared" ca="1" si="1"/>
        <v>10</v>
      </c>
      <c r="B31" s="52" t="s">
        <v>629</v>
      </c>
      <c r="C31" s="52" t="s">
        <v>812</v>
      </c>
      <c r="D31" s="54" t="s">
        <v>813</v>
      </c>
      <c r="E31" s="54"/>
      <c r="F31" s="52"/>
      <c r="G31" s="52"/>
      <c r="H31" s="52"/>
      <c r="I31" s="61"/>
    </row>
    <row r="32" spans="1:9 16384:16384" s="48" customFormat="1" ht="39.6" outlineLevel="1">
      <c r="A32" s="62">
        <f t="shared" ca="1" si="1"/>
        <v>11</v>
      </c>
      <c r="B32" s="52" t="s">
        <v>814</v>
      </c>
      <c r="C32" s="52" t="s">
        <v>1053</v>
      </c>
      <c r="D32" s="54" t="s">
        <v>815</v>
      </c>
      <c r="E32" s="54"/>
      <c r="F32" s="52"/>
      <c r="G32" s="52"/>
      <c r="H32" s="52"/>
      <c r="I32" s="61"/>
    </row>
    <row r="33" spans="1:9" s="48" customFormat="1" ht="52.8" outlineLevel="1">
      <c r="A33" s="62">
        <f t="shared" ca="1" si="1"/>
        <v>12</v>
      </c>
      <c r="B33" s="52" t="s">
        <v>698</v>
      </c>
      <c r="C33" s="52" t="s">
        <v>1054</v>
      </c>
      <c r="D33" s="54" t="s">
        <v>816</v>
      </c>
      <c r="E33" s="54"/>
      <c r="F33" s="52"/>
      <c r="G33" s="52"/>
      <c r="H33" s="52"/>
      <c r="I33" s="61"/>
    </row>
    <row r="34" spans="1:9" s="48" customFormat="1" ht="66" outlineLevel="1">
      <c r="A34" s="62">
        <f t="shared" ca="1" si="1"/>
        <v>13</v>
      </c>
      <c r="B34" s="52" t="s">
        <v>666</v>
      </c>
      <c r="C34" s="179" t="s">
        <v>817</v>
      </c>
      <c r="D34" s="54" t="s">
        <v>818</v>
      </c>
      <c r="E34" s="54"/>
      <c r="F34" s="52"/>
      <c r="G34" s="52"/>
      <c r="H34" s="52"/>
      <c r="I34" s="61"/>
    </row>
    <row r="35" spans="1:9" s="48" customFormat="1" ht="66" outlineLevel="1">
      <c r="A35" s="62">
        <f t="shared" ca="1" si="1"/>
        <v>14</v>
      </c>
      <c r="B35" s="52" t="s">
        <v>852</v>
      </c>
      <c r="C35" s="179" t="s">
        <v>853</v>
      </c>
      <c r="D35" s="54" t="s">
        <v>854</v>
      </c>
      <c r="E35" s="54"/>
      <c r="F35" s="52"/>
      <c r="G35" s="52"/>
      <c r="H35" s="52"/>
      <c r="I35" s="61"/>
    </row>
    <row r="36" spans="1:9" s="190" customFormat="1" ht="13.8">
      <c r="A36" s="186"/>
      <c r="B36" s="201" t="s">
        <v>661</v>
      </c>
      <c r="C36" s="187"/>
      <c r="D36" s="188"/>
      <c r="E36" s="188"/>
      <c r="F36" s="187"/>
      <c r="G36" s="187"/>
      <c r="H36" s="187"/>
      <c r="I36" s="189"/>
    </row>
    <row r="37" spans="1:9" s="48" customFormat="1" ht="39.6" outlineLevel="1">
      <c r="A37" s="62">
        <f t="shared" ca="1" si="1"/>
        <v>15</v>
      </c>
      <c r="B37" s="52" t="s">
        <v>659</v>
      </c>
      <c r="C37" s="52" t="s">
        <v>1055</v>
      </c>
      <c r="D37" s="54" t="s">
        <v>819</v>
      </c>
      <c r="E37" s="54"/>
      <c r="F37" s="52"/>
      <c r="G37" s="52"/>
      <c r="H37" s="52"/>
      <c r="I37" s="61"/>
    </row>
    <row r="38" spans="1:9" s="48" customFormat="1" ht="52.8" outlineLevel="1">
      <c r="A38" s="62">
        <f ca="1">IF(OFFSET(A38,-1,0) ="",OFFSET(A38,-2,0)+1,OFFSET(A38,-1,0)+1 )</f>
        <v>16</v>
      </c>
      <c r="B38" s="52" t="s">
        <v>633</v>
      </c>
      <c r="C38" s="52" t="s">
        <v>1056</v>
      </c>
      <c r="D38" s="54" t="s">
        <v>821</v>
      </c>
      <c r="E38" s="54"/>
      <c r="F38" s="52"/>
      <c r="G38" s="52"/>
      <c r="H38" s="52"/>
      <c r="I38" s="61"/>
    </row>
    <row r="39" spans="1:9" s="48" customFormat="1" ht="52.8" outlineLevel="1">
      <c r="A39" s="62">
        <f t="shared" ca="1" si="1"/>
        <v>17</v>
      </c>
      <c r="B39" s="52" t="s">
        <v>660</v>
      </c>
      <c r="C39" s="52" t="s">
        <v>1057</v>
      </c>
      <c r="D39" s="54" t="s">
        <v>820</v>
      </c>
      <c r="E39" s="54"/>
      <c r="F39" s="52"/>
      <c r="G39" s="52"/>
      <c r="H39" s="52"/>
      <c r="I39" s="61"/>
    </row>
    <row r="40" spans="1:9" s="48" customFormat="1" ht="39.6" outlineLevel="1">
      <c r="A40" s="62">
        <f t="shared" ca="1" si="1"/>
        <v>18</v>
      </c>
      <c r="B40" s="52" t="s">
        <v>699</v>
      </c>
      <c r="C40" s="52" t="s">
        <v>1058</v>
      </c>
      <c r="D40" s="54" t="s">
        <v>819</v>
      </c>
      <c r="E40" s="54"/>
      <c r="F40" s="52"/>
      <c r="G40" s="52"/>
      <c r="H40" s="52"/>
      <c r="I40" s="61"/>
    </row>
    <row r="41" spans="1:9" s="48" customFormat="1" ht="39.6" outlineLevel="1">
      <c r="A41" s="62">
        <f t="shared" ca="1" si="1"/>
        <v>19</v>
      </c>
      <c r="B41" s="52" t="s">
        <v>631</v>
      </c>
      <c r="C41" s="52" t="s">
        <v>1059</v>
      </c>
      <c r="D41" s="54" t="s">
        <v>819</v>
      </c>
      <c r="E41" s="54"/>
      <c r="F41" s="52"/>
      <c r="G41" s="52"/>
      <c r="H41" s="52"/>
      <c r="I41" s="61"/>
    </row>
    <row r="42" spans="1:9" s="48" customFormat="1" ht="39.6" outlineLevel="1">
      <c r="A42" s="62">
        <f t="shared" ca="1" si="1"/>
        <v>20</v>
      </c>
      <c r="B42" s="52" t="s">
        <v>632</v>
      </c>
      <c r="C42" s="52" t="s">
        <v>1060</v>
      </c>
      <c r="D42" s="54" t="s">
        <v>819</v>
      </c>
      <c r="E42" s="205"/>
      <c r="F42" s="52"/>
      <c r="G42" s="52"/>
      <c r="H42" s="52"/>
      <c r="I42" s="61"/>
    </row>
    <row r="43" spans="1:9" ht="39.6" outlineLevel="1">
      <c r="A43" s="62">
        <f t="shared" ca="1" si="1"/>
        <v>21</v>
      </c>
      <c r="B43" s="195" t="s">
        <v>667</v>
      </c>
      <c r="C43" s="235" t="s">
        <v>1061</v>
      </c>
      <c r="D43" s="54" t="s">
        <v>819</v>
      </c>
      <c r="E43" s="210"/>
    </row>
    <row r="44" spans="1:9" s="190" customFormat="1" ht="13.8">
      <c r="A44" s="186"/>
      <c r="B44" s="201" t="s">
        <v>634</v>
      </c>
      <c r="C44" s="233"/>
      <c r="D44" s="234"/>
      <c r="E44" s="234"/>
      <c r="F44" s="187"/>
      <c r="G44" s="187"/>
      <c r="H44" s="187"/>
      <c r="I44" s="189"/>
    </row>
    <row r="45" spans="1:9" s="48" customFormat="1" ht="79.2" outlineLevel="1">
      <c r="A45" s="62">
        <f t="shared" ref="A45:A48" ca="1" si="2">IF(OFFSET(A45,-1,0) ="",OFFSET(A45,-2,0)+1,OFFSET(A45,-1,0)+1 )</f>
        <v>22</v>
      </c>
      <c r="B45" s="52" t="s">
        <v>635</v>
      </c>
      <c r="C45" s="52" t="s">
        <v>822</v>
      </c>
      <c r="D45" s="54" t="s">
        <v>823</v>
      </c>
      <c r="E45" s="54"/>
      <c r="F45" s="52"/>
      <c r="G45" s="52"/>
      <c r="H45" s="52"/>
      <c r="I45" s="61"/>
    </row>
    <row r="46" spans="1:9" s="48" customFormat="1" ht="26.4" outlineLevel="1">
      <c r="A46" s="62">
        <f t="shared" ca="1" si="2"/>
        <v>23</v>
      </c>
      <c r="B46" s="52" t="s">
        <v>636</v>
      </c>
      <c r="C46" s="52" t="s">
        <v>825</v>
      </c>
      <c r="D46" s="54" t="s">
        <v>824</v>
      </c>
      <c r="E46" s="54"/>
      <c r="F46" s="52"/>
      <c r="G46" s="52"/>
      <c r="H46" s="52"/>
      <c r="I46" s="61"/>
    </row>
    <row r="47" spans="1:9" s="48" customFormat="1" ht="39.6" outlineLevel="1">
      <c r="A47" s="62">
        <f t="shared" ca="1" si="2"/>
        <v>24</v>
      </c>
      <c r="B47" s="52" t="s">
        <v>637</v>
      </c>
      <c r="C47" s="52" t="s">
        <v>828</v>
      </c>
      <c r="D47" s="54" t="s">
        <v>866</v>
      </c>
      <c r="E47" s="54"/>
      <c r="F47" s="52"/>
      <c r="G47" s="52"/>
      <c r="H47" s="52"/>
      <c r="I47" s="61"/>
    </row>
    <row r="48" spans="1:9" s="48" customFormat="1" ht="39.6" outlineLevel="1">
      <c r="A48" s="62">
        <f t="shared" ca="1" si="2"/>
        <v>25</v>
      </c>
      <c r="B48" s="52" t="s">
        <v>826</v>
      </c>
      <c r="C48" s="52" t="s">
        <v>827</v>
      </c>
      <c r="D48" s="54" t="s">
        <v>865</v>
      </c>
      <c r="E48" s="54"/>
      <c r="F48" s="52"/>
      <c r="G48" s="52"/>
      <c r="H48" s="52"/>
      <c r="I48" s="61"/>
    </row>
    <row r="49" spans="1:9" s="48" customFormat="1" ht="52.8" outlineLevel="1">
      <c r="A49" s="62">
        <f t="shared" ca="1" si="1"/>
        <v>26</v>
      </c>
      <c r="B49" s="52" t="s">
        <v>639</v>
      </c>
      <c r="C49" s="52" t="s">
        <v>1062</v>
      </c>
      <c r="D49" s="54" t="s">
        <v>829</v>
      </c>
      <c r="E49" s="54"/>
      <c r="F49" s="52"/>
      <c r="G49" s="52"/>
      <c r="H49" s="52"/>
      <c r="I49" s="61"/>
    </row>
    <row r="50" spans="1:9" s="48" customFormat="1" ht="52.8" outlineLevel="1">
      <c r="A50" s="62">
        <f t="shared" ca="1" si="1"/>
        <v>27</v>
      </c>
      <c r="B50" s="52" t="s">
        <v>638</v>
      </c>
      <c r="C50" s="52" t="s">
        <v>1063</v>
      </c>
      <c r="D50" s="54" t="s">
        <v>830</v>
      </c>
      <c r="E50" s="54"/>
      <c r="F50" s="52"/>
      <c r="G50" s="52"/>
      <c r="H50" s="52"/>
      <c r="I50" s="61"/>
    </row>
    <row r="51" spans="1:9" s="48" customFormat="1" ht="26.4" outlineLevel="1">
      <c r="A51" s="62">
        <f t="shared" ca="1" si="1"/>
        <v>28</v>
      </c>
      <c r="B51" s="52" t="s">
        <v>856</v>
      </c>
      <c r="C51" s="52" t="s">
        <v>1064</v>
      </c>
      <c r="D51" s="54" t="s">
        <v>831</v>
      </c>
      <c r="E51" s="54"/>
      <c r="F51" s="52"/>
      <c r="G51" s="52"/>
      <c r="H51" s="52"/>
      <c r="I51" s="61"/>
    </row>
    <row r="52" spans="1:9" s="190" customFormat="1" ht="13.8">
      <c r="A52" s="186"/>
      <c r="B52" s="187" t="s">
        <v>662</v>
      </c>
      <c r="C52" s="187"/>
      <c r="D52" s="188"/>
      <c r="E52" s="188"/>
      <c r="F52" s="187"/>
      <c r="G52" s="187"/>
      <c r="H52" s="187"/>
      <c r="I52" s="189"/>
    </row>
    <row r="53" spans="1:9" s="48" customFormat="1" ht="92.4" outlineLevel="1">
      <c r="A53" s="62">
        <f t="shared" ca="1" si="1"/>
        <v>29</v>
      </c>
      <c r="B53" s="52" t="s">
        <v>640</v>
      </c>
      <c r="C53" s="52" t="s">
        <v>832</v>
      </c>
      <c r="D53" s="54" t="s">
        <v>867</v>
      </c>
      <c r="E53" s="54"/>
      <c r="F53" s="52"/>
      <c r="G53" s="52"/>
      <c r="H53" s="52"/>
      <c r="I53" s="61"/>
    </row>
    <row r="54" spans="1:9" s="49" customFormat="1" ht="92.4" outlineLevel="1">
      <c r="A54" s="63">
        <f t="shared" ca="1" si="1"/>
        <v>30</v>
      </c>
      <c r="B54" s="179" t="s">
        <v>864</v>
      </c>
      <c r="C54" s="179" t="s">
        <v>1065</v>
      </c>
      <c r="D54" s="53" t="s">
        <v>863</v>
      </c>
      <c r="E54" s="53"/>
      <c r="F54" s="179"/>
      <c r="G54" s="179"/>
      <c r="H54" s="179"/>
      <c r="I54" s="215"/>
    </row>
    <row r="55" spans="1:9" s="48" customFormat="1" ht="39.6" outlineLevel="1">
      <c r="A55" s="62">
        <f t="shared" ca="1" si="1"/>
        <v>31</v>
      </c>
      <c r="B55" s="52" t="s">
        <v>641</v>
      </c>
      <c r="C55" s="52" t="s">
        <v>1066</v>
      </c>
      <c r="D55" s="54" t="s">
        <v>833</v>
      </c>
      <c r="E55" s="54"/>
      <c r="F55" s="52"/>
      <c r="G55" s="52"/>
      <c r="H55" s="52"/>
      <c r="I55" s="61"/>
    </row>
    <row r="56" spans="1:9" s="48" customFormat="1" ht="39.6" outlineLevel="1">
      <c r="A56" s="62">
        <f t="shared" ca="1" si="1"/>
        <v>32</v>
      </c>
      <c r="B56" s="52" t="s">
        <v>642</v>
      </c>
      <c r="C56" s="52" t="s">
        <v>1066</v>
      </c>
      <c r="D56" s="53" t="s">
        <v>1039</v>
      </c>
      <c r="E56" s="54"/>
      <c r="F56" s="52"/>
      <c r="G56" s="52"/>
      <c r="H56" s="52"/>
      <c r="I56" s="61"/>
    </row>
    <row r="57" spans="1:9" s="48" customFormat="1" ht="39.6" outlineLevel="1">
      <c r="A57" s="62">
        <f t="shared" ca="1" si="1"/>
        <v>33</v>
      </c>
      <c r="B57" s="52" t="s">
        <v>643</v>
      </c>
      <c r="C57" s="52" t="s">
        <v>834</v>
      </c>
      <c r="D57" s="54" t="s">
        <v>835</v>
      </c>
      <c r="E57" s="54"/>
      <c r="F57" s="52"/>
      <c r="G57" s="52"/>
      <c r="H57" s="52"/>
      <c r="I57" s="61"/>
    </row>
    <row r="58" spans="1:9" s="49" customFormat="1" ht="92.4" outlineLevel="1">
      <c r="A58" s="63">
        <f t="shared" ca="1" si="1"/>
        <v>34</v>
      </c>
      <c r="B58" s="179" t="s">
        <v>1038</v>
      </c>
      <c r="C58" s="179" t="s">
        <v>1067</v>
      </c>
      <c r="D58" s="53" t="s">
        <v>836</v>
      </c>
      <c r="E58" s="53"/>
      <c r="F58" s="179"/>
      <c r="G58" s="179"/>
      <c r="H58" s="179"/>
      <c r="I58" s="215"/>
    </row>
    <row r="59" spans="1:9" s="49" customFormat="1" ht="92.4" outlineLevel="1">
      <c r="A59" s="63">
        <f t="shared" ca="1" si="1"/>
        <v>35</v>
      </c>
      <c r="B59" s="179" t="s">
        <v>646</v>
      </c>
      <c r="C59" s="179" t="s">
        <v>1068</v>
      </c>
      <c r="D59" s="53" t="s">
        <v>837</v>
      </c>
      <c r="E59" s="53"/>
      <c r="F59" s="179"/>
      <c r="G59" s="179"/>
      <c r="H59" s="179"/>
      <c r="I59" s="215"/>
    </row>
    <row r="60" spans="1:9" s="190" customFormat="1" ht="13.8">
      <c r="A60" s="186"/>
      <c r="B60" s="201" t="s">
        <v>644</v>
      </c>
      <c r="C60" s="187"/>
      <c r="D60" s="188"/>
      <c r="E60" s="188"/>
      <c r="F60" s="187"/>
      <c r="G60" s="187"/>
      <c r="H60" s="187"/>
      <c r="I60" s="189"/>
    </row>
    <row r="61" spans="1:9" s="48" customFormat="1" ht="66" outlineLevel="1">
      <c r="A61" s="62">
        <f t="shared" ca="1" si="1"/>
        <v>36</v>
      </c>
      <c r="B61" s="52" t="s">
        <v>645</v>
      </c>
      <c r="C61" s="52" t="s">
        <v>1069</v>
      </c>
      <c r="D61" s="54" t="s">
        <v>838</v>
      </c>
      <c r="E61" s="54"/>
      <c r="F61" s="52"/>
      <c r="G61" s="52"/>
      <c r="H61" s="52"/>
      <c r="I61" s="61"/>
    </row>
    <row r="62" spans="1:9" s="48" customFormat="1" ht="52.8" outlineLevel="1">
      <c r="A62" s="62">
        <f t="shared" ca="1" si="1"/>
        <v>37</v>
      </c>
      <c r="B62" s="52" t="s">
        <v>664</v>
      </c>
      <c r="C62" s="52" t="s">
        <v>1070</v>
      </c>
      <c r="D62" s="54" t="s">
        <v>839</v>
      </c>
      <c r="E62" s="54"/>
      <c r="F62" s="52"/>
      <c r="G62" s="52"/>
      <c r="H62" s="52"/>
      <c r="I62" s="61"/>
    </row>
    <row r="63" spans="1:9" s="48" customFormat="1" ht="66" outlineLevel="1">
      <c r="A63" s="62">
        <f t="shared" ca="1" si="1"/>
        <v>38</v>
      </c>
      <c r="B63" s="179" t="s">
        <v>1040</v>
      </c>
      <c r="C63" s="52" t="s">
        <v>1071</v>
      </c>
      <c r="D63" s="54" t="s">
        <v>840</v>
      </c>
      <c r="E63" s="54"/>
      <c r="F63" s="52"/>
      <c r="G63" s="52"/>
      <c r="H63" s="52"/>
      <c r="I63" s="61"/>
    </row>
    <row r="64" spans="1:9" s="48" customFormat="1" ht="52.8" outlineLevel="1">
      <c r="A64" s="62">
        <f t="shared" ca="1" si="1"/>
        <v>39</v>
      </c>
      <c r="B64" s="52" t="s">
        <v>647</v>
      </c>
      <c r="C64" s="52" t="s">
        <v>1070</v>
      </c>
      <c r="D64" s="54" t="s">
        <v>841</v>
      </c>
      <c r="E64" s="54"/>
      <c r="F64" s="52"/>
      <c r="G64" s="52"/>
      <c r="H64" s="52"/>
      <c r="I64" s="61"/>
    </row>
    <row r="65" spans="1:9" s="48" customFormat="1" ht="52.8" outlineLevel="1">
      <c r="A65" s="62">
        <f t="shared" ca="1" si="1"/>
        <v>40</v>
      </c>
      <c r="B65" s="52" t="s">
        <v>656</v>
      </c>
      <c r="C65" s="52" t="s">
        <v>842</v>
      </c>
      <c r="D65" s="54" t="s">
        <v>843</v>
      </c>
      <c r="E65" s="54"/>
      <c r="F65" s="52"/>
      <c r="G65" s="52"/>
      <c r="H65" s="52"/>
      <c r="I65" s="61"/>
    </row>
    <row r="66" spans="1:9" s="190" customFormat="1" ht="13.8">
      <c r="A66" s="186"/>
      <c r="B66" s="201" t="s">
        <v>648</v>
      </c>
      <c r="C66" s="187"/>
      <c r="D66" s="188"/>
      <c r="E66" s="188"/>
      <c r="F66" s="187"/>
      <c r="G66" s="187"/>
      <c r="H66" s="187"/>
      <c r="I66" s="189"/>
    </row>
    <row r="67" spans="1:9" s="48" customFormat="1" ht="92.4" outlineLevel="2">
      <c r="A67" s="62">
        <f t="shared" ca="1" si="1"/>
        <v>41</v>
      </c>
      <c r="B67" s="52" t="s">
        <v>649</v>
      </c>
      <c r="C67" s="52" t="s">
        <v>1072</v>
      </c>
      <c r="D67" s="54" t="s">
        <v>844</v>
      </c>
      <c r="E67" s="54"/>
      <c r="F67" s="52"/>
      <c r="G67" s="52"/>
      <c r="H67" s="52"/>
      <c r="I67" s="61"/>
    </row>
    <row r="68" spans="1:9" s="48" customFormat="1" ht="92.4" outlineLevel="2">
      <c r="A68" s="62">
        <f t="shared" ca="1" si="1"/>
        <v>42</v>
      </c>
      <c r="B68" s="52" t="s">
        <v>650</v>
      </c>
      <c r="C68" s="52" t="s">
        <v>1072</v>
      </c>
      <c r="D68" s="54" t="s">
        <v>845</v>
      </c>
      <c r="E68" s="54"/>
      <c r="F68" s="52"/>
      <c r="G68" s="52"/>
      <c r="H68" s="52"/>
      <c r="I68" s="61"/>
    </row>
    <row r="69" spans="1:9" s="48" customFormat="1" ht="105.6" outlineLevel="2">
      <c r="A69" s="62">
        <f t="shared" ca="1" si="1"/>
        <v>43</v>
      </c>
      <c r="B69" s="52" t="s">
        <v>651</v>
      </c>
      <c r="C69" s="52" t="s">
        <v>1073</v>
      </c>
      <c r="D69" s="54" t="s">
        <v>846</v>
      </c>
      <c r="E69" s="54"/>
      <c r="F69" s="52"/>
      <c r="G69" s="52"/>
      <c r="H69" s="52"/>
      <c r="I69" s="61"/>
    </row>
    <row r="70" spans="1:9" s="49" customFormat="1" ht="105.6" outlineLevel="2">
      <c r="A70" s="63">
        <f t="shared" ca="1" si="1"/>
        <v>44</v>
      </c>
      <c r="B70" s="179" t="s">
        <v>668</v>
      </c>
      <c r="C70" s="179" t="s">
        <v>1074</v>
      </c>
      <c r="D70" s="53" t="s">
        <v>1041</v>
      </c>
      <c r="E70" s="53"/>
      <c r="F70" s="179"/>
      <c r="G70" s="179"/>
      <c r="H70" s="179"/>
      <c r="I70" s="215"/>
    </row>
    <row r="71" spans="1:9" s="48" customFormat="1" ht="105.6" outlineLevel="2">
      <c r="A71" s="62">
        <f t="shared" ca="1" si="1"/>
        <v>45</v>
      </c>
      <c r="B71" s="179" t="s">
        <v>652</v>
      </c>
      <c r="C71" s="52" t="s">
        <v>1075</v>
      </c>
      <c r="D71" s="54" t="s">
        <v>848</v>
      </c>
      <c r="E71" s="54"/>
      <c r="F71" s="52"/>
      <c r="G71" s="52"/>
      <c r="H71" s="52"/>
      <c r="I71" s="61"/>
    </row>
    <row r="72" spans="1:9" s="48" customFormat="1" ht="105.6" outlineLevel="2">
      <c r="A72" s="62">
        <f t="shared" ca="1" si="1"/>
        <v>46</v>
      </c>
      <c r="B72" s="52" t="s">
        <v>653</v>
      </c>
      <c r="C72" s="52" t="s">
        <v>1076</v>
      </c>
      <c r="D72" s="54" t="s">
        <v>847</v>
      </c>
      <c r="E72" s="54"/>
      <c r="F72" s="52"/>
      <c r="G72" s="52"/>
      <c r="H72" s="52"/>
      <c r="I72" s="61"/>
    </row>
    <row r="73" spans="1:9" s="48" customFormat="1" ht="92.4" outlineLevel="2">
      <c r="A73" s="231">
        <f t="shared" ca="1" si="1"/>
        <v>47</v>
      </c>
      <c r="B73" s="204" t="s">
        <v>654</v>
      </c>
      <c r="C73" s="204" t="s">
        <v>1077</v>
      </c>
      <c r="D73" s="205" t="s">
        <v>849</v>
      </c>
      <c r="E73" s="205"/>
      <c r="F73" s="204"/>
      <c r="G73" s="204"/>
      <c r="H73" s="204"/>
      <c r="I73" s="206"/>
    </row>
    <row r="74" spans="1:9" ht="92.4" outlineLevel="2">
      <c r="A74" s="232">
        <f t="shared" ca="1" si="1"/>
        <v>48</v>
      </c>
      <c r="B74" s="225" t="s">
        <v>655</v>
      </c>
      <c r="C74" s="225" t="s">
        <v>1077</v>
      </c>
      <c r="D74" s="228" t="s">
        <v>850</v>
      </c>
      <c r="E74" s="210"/>
      <c r="F74" s="210"/>
      <c r="G74" s="210"/>
      <c r="H74" s="210"/>
      <c r="I74" s="210"/>
    </row>
  </sheetData>
  <mergeCells count="11">
    <mergeCell ref="B20:D20"/>
    <mergeCell ref="B5:D5"/>
    <mergeCell ref="B6:D6"/>
    <mergeCell ref="B7:D7"/>
    <mergeCell ref="B8:D8"/>
    <mergeCell ref="F16:H16"/>
    <mergeCell ref="A1:D1"/>
    <mergeCell ref="A2:D2"/>
    <mergeCell ref="E2:E3"/>
    <mergeCell ref="C3:D3"/>
    <mergeCell ref="B4:D4"/>
  </mergeCells>
  <dataValidations count="4">
    <dataValidation showDropDown="1" showErrorMessage="1" sqref="F16:H19" xr:uid="{00000000-0002-0000-0000-000000000000}"/>
    <dataValidation allowBlank="1" showInputMessage="1" showErrorMessage="1" sqref="F20:H21" xr:uid="{00000000-0002-0000-0000-000001000000}"/>
    <dataValidation type="list" allowBlank="1" showErrorMessage="1" sqref="F75:H132" xr:uid="{00000000-0002-0000-0000-000002000000}">
      <formula1>#REF!</formula1>
      <formula2>0</formula2>
    </dataValidation>
    <dataValidation type="list" allowBlank="1" sqref="F18:H19 F22:H42 F44:H73" xr:uid="{00000000-0002-0000-0000-000003000000}">
      <formula1>$A$11:$A$15</formula1>
    </dataValidation>
  </dataValidations>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29"/>
  <sheetViews>
    <sheetView showGridLines="0" topLeftCell="A126" zoomScale="94" zoomScaleNormal="100" workbookViewId="0">
      <selection activeCell="C130" sqref="C130"/>
    </sheetView>
  </sheetViews>
  <sheetFormatPr defaultColWidth="9.109375" defaultRowHeight="13.2" outlineLevelRow="1"/>
  <cols>
    <col min="1" max="1" width="12" style="78" bestFit="1" customWidth="1"/>
    <col min="2" max="2" width="56.109375" style="46" customWidth="1"/>
    <col min="3" max="3" width="42.77734375" style="46" customWidth="1"/>
    <col min="4" max="4" width="49.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24.6">
      <c r="A2" s="260" t="s">
        <v>70</v>
      </c>
      <c r="B2" s="260"/>
      <c r="C2" s="260"/>
      <c r="D2" s="260"/>
      <c r="E2" s="261"/>
      <c r="F2" s="23"/>
      <c r="G2" s="23"/>
      <c r="H2" s="23"/>
      <c r="I2" s="23"/>
      <c r="J2" s="23"/>
    </row>
    <row r="3" spans="1:24" s="1" customFormat="1" ht="22.8">
      <c r="A3" s="47"/>
      <c r="C3" s="262"/>
      <c r="D3" s="262"/>
      <c r="E3" s="261"/>
      <c r="F3" s="23"/>
      <c r="G3" s="23"/>
      <c r="H3" s="23"/>
      <c r="I3" s="23"/>
      <c r="J3" s="23"/>
    </row>
    <row r="4" spans="1:24" s="38" customFormat="1">
      <c r="A4" s="139" t="s">
        <v>66</v>
      </c>
      <c r="B4" s="253" t="s">
        <v>599</v>
      </c>
      <c r="C4" s="253"/>
      <c r="D4" s="253"/>
      <c r="E4" s="39"/>
      <c r="F4" s="39"/>
      <c r="G4" s="39"/>
      <c r="H4" s="40"/>
      <c r="I4" s="40"/>
      <c r="X4" s="38" t="s">
        <v>93</v>
      </c>
    </row>
    <row r="5" spans="1:24" s="38" customFormat="1">
      <c r="A5" s="139" t="s">
        <v>62</v>
      </c>
      <c r="B5" s="252" t="s">
        <v>804</v>
      </c>
      <c r="C5" s="253"/>
      <c r="D5" s="253"/>
      <c r="E5" s="39"/>
      <c r="F5" s="39"/>
      <c r="G5" s="39"/>
      <c r="H5" s="40"/>
      <c r="I5" s="40"/>
      <c r="X5" s="38" t="s">
        <v>95</v>
      </c>
    </row>
    <row r="6" spans="1:24" s="38" customFormat="1" ht="26.4">
      <c r="A6" s="139" t="s">
        <v>96</v>
      </c>
      <c r="B6" s="252" t="s">
        <v>678</v>
      </c>
      <c r="C6" s="253"/>
      <c r="D6" s="253"/>
      <c r="E6" s="39"/>
      <c r="F6" s="39"/>
      <c r="G6" s="39"/>
      <c r="H6" s="40"/>
      <c r="I6" s="40"/>
    </row>
    <row r="7" spans="1:24" s="38" customFormat="1">
      <c r="A7" s="139" t="s">
        <v>98</v>
      </c>
      <c r="B7" s="253" t="s">
        <v>600</v>
      </c>
      <c r="C7" s="253"/>
      <c r="D7" s="253"/>
      <c r="E7" s="39"/>
      <c r="F7" s="39"/>
      <c r="G7" s="39"/>
      <c r="H7" s="41"/>
      <c r="I7" s="40"/>
      <c r="X7" s="42"/>
    </row>
    <row r="8" spans="1:24" s="43" customFormat="1">
      <c r="A8" s="139" t="s">
        <v>100</v>
      </c>
      <c r="B8" s="254" t="s">
        <v>601</v>
      </c>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COUNTIF($F$20:$F$49681,"*Passed")</f>
        <v>0</v>
      </c>
      <c r="C11" s="75">
        <f>COUNTIF($G$20:$G$49681,"*Passed")</f>
        <v>0</v>
      </c>
      <c r="D11" s="75">
        <f>COUNTIF($H$20:$H$49681,"*Passed")</f>
        <v>0</v>
      </c>
    </row>
    <row r="12" spans="1:24" s="43" customFormat="1">
      <c r="A12" s="141" t="s">
        <v>43</v>
      </c>
      <c r="B12" s="75">
        <f>COUNTIF($F$20:$F$49401,"*Failed*")</f>
        <v>0</v>
      </c>
      <c r="C12" s="75">
        <f>COUNTIF($G$20:$G$49401,"*Failed*")</f>
        <v>0</v>
      </c>
      <c r="D12" s="75">
        <f>COUNTIF($H$20:$H$49401,"*Failed*")</f>
        <v>0</v>
      </c>
    </row>
    <row r="13" spans="1:24" s="43" customFormat="1">
      <c r="A13" s="141" t="s">
        <v>45</v>
      </c>
      <c r="B13" s="75">
        <f>COUNTIF($F$20:$F$49401,"*Not Run*")</f>
        <v>0</v>
      </c>
      <c r="C13" s="75">
        <f>COUNTIF($G$20:$G$49401,"*Not Run*")</f>
        <v>0</v>
      </c>
      <c r="D13" s="75">
        <f>COUNTIF($H$20:$H$49401,"*Not Run*")</f>
        <v>0</v>
      </c>
      <c r="E13" s="1"/>
      <c r="F13" s="1"/>
      <c r="G13" s="1"/>
      <c r="H13" s="1"/>
      <c r="I13" s="1"/>
    </row>
    <row r="14" spans="1:24" s="43" customFormat="1">
      <c r="A14" s="141" t="s">
        <v>103</v>
      </c>
      <c r="B14" s="75">
        <f>COUNTIF($F$20:$F$49401,"*NA*")</f>
        <v>0</v>
      </c>
      <c r="C14" s="75">
        <f>COUNTIF($G$20:$G$49401,"*NA*")</f>
        <v>0</v>
      </c>
      <c r="D14" s="75">
        <f>COUNTIF($H$20:$H$49401,"*NA*")</f>
        <v>0</v>
      </c>
      <c r="E14" s="1"/>
      <c r="F14" s="1"/>
      <c r="G14" s="1"/>
      <c r="H14" s="1"/>
      <c r="I14" s="1"/>
    </row>
    <row r="15" spans="1:24" s="43" customFormat="1" ht="39.6">
      <c r="A15" s="141" t="s">
        <v>104</v>
      </c>
      <c r="B15" s="75">
        <f>COUNTIF($F$20:$F$49401,"*Passed in previous build*")</f>
        <v>0</v>
      </c>
      <c r="C15" s="75">
        <f>COUNTIF($G$20:$G$49401,"*Passed in previous build*")</f>
        <v>0</v>
      </c>
      <c r="D15" s="75">
        <f>COUNTIF($H$20:$H$49401,"*Passed in previous build*")</f>
        <v>0</v>
      </c>
      <c r="E15" s="1"/>
      <c r="F15" s="1"/>
      <c r="G15" s="1"/>
      <c r="H15" s="1"/>
      <c r="I15" s="1"/>
    </row>
    <row r="16" spans="1:24" s="44" customFormat="1">
      <c r="A16" s="76"/>
      <c r="B16" s="50"/>
      <c r="C16" s="50"/>
      <c r="D16" s="51"/>
      <c r="E16" s="56"/>
      <c r="F16" s="255" t="s">
        <v>101</v>
      </c>
      <c r="G16" s="255"/>
      <c r="H16" s="255"/>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221"/>
      <c r="B18" s="219" t="s">
        <v>472</v>
      </c>
      <c r="C18" s="171"/>
      <c r="D18" s="220"/>
      <c r="E18" s="220"/>
      <c r="F18" s="221"/>
      <c r="G18" s="221"/>
      <c r="H18" s="221"/>
      <c r="I18" s="222"/>
    </row>
    <row r="19" spans="1:9 16384:16384" s="230" customFormat="1" outlineLevel="1">
      <c r="A19" s="225"/>
      <c r="B19" s="226" t="s">
        <v>700</v>
      </c>
      <c r="C19" s="225" t="s">
        <v>701</v>
      </c>
      <c r="D19" s="227" t="s">
        <v>703</v>
      </c>
      <c r="E19" s="228"/>
      <c r="F19" s="225"/>
      <c r="G19" s="225"/>
      <c r="H19" s="225"/>
      <c r="I19" s="229"/>
    </row>
    <row r="20" spans="1:9 16384:16384" s="44" customFormat="1">
      <c r="A20" s="223"/>
      <c r="B20" s="263" t="s">
        <v>523</v>
      </c>
      <c r="C20" s="264"/>
      <c r="D20" s="265"/>
      <c r="E20" s="223"/>
      <c r="F20" s="224"/>
      <c r="G20" s="224"/>
      <c r="H20" s="224"/>
      <c r="I20" s="223"/>
    </row>
    <row r="21" spans="1:9 16384:16384" s="185" customFormat="1">
      <c r="A21" s="180"/>
      <c r="B21" s="181" t="s">
        <v>527</v>
      </c>
      <c r="C21" s="182"/>
      <c r="D21" s="183"/>
      <c r="E21" s="180"/>
      <c r="F21" s="184"/>
      <c r="G21" s="184"/>
      <c r="H21" s="184"/>
      <c r="I21" s="180"/>
    </row>
    <row r="22" spans="1:9 16384:16384" s="45" customFormat="1" ht="39.6" outlineLevel="1">
      <c r="A22" s="62">
        <f ca="1">IF(OFFSET(A22,-1,0) ="",OFFSET(A22,-2,0)+1,OFFSET(A22,-1,0)+1 )</f>
        <v>1</v>
      </c>
      <c r="B22" s="52" t="s">
        <v>525</v>
      </c>
      <c r="C22" s="345" t="s">
        <v>963</v>
      </c>
      <c r="D22" s="59" t="s">
        <v>680</v>
      </c>
      <c r="E22" s="54" t="s">
        <v>459</v>
      </c>
      <c r="F22" s="52"/>
      <c r="G22" s="52"/>
      <c r="H22" s="52"/>
      <c r="I22" s="55"/>
    </row>
    <row r="23" spans="1:9 16384:16384" s="45" customFormat="1" ht="39.6" outlineLevel="1">
      <c r="A23" s="62">
        <f ca="1">IF(OFFSET(A23,-1,0) ="",OFFSET(A23,-2,0)+1,OFFSET(A23,-1,0)+1 )</f>
        <v>2</v>
      </c>
      <c r="B23" s="52" t="s">
        <v>529</v>
      </c>
      <c r="C23" s="52" t="s">
        <v>964</v>
      </c>
      <c r="D23" s="59" t="s">
        <v>683</v>
      </c>
      <c r="E23" s="54"/>
      <c r="F23" s="52"/>
      <c r="G23" s="52"/>
      <c r="H23" s="52"/>
      <c r="I23" s="55"/>
    </row>
    <row r="24" spans="1:9 16384:16384" s="48" customFormat="1" ht="39.6" outlineLevel="1">
      <c r="A24" s="62">
        <f t="shared" ref="A24:A28" ca="1" si="0">IF(OFFSET(A24,-1,0) ="",OFFSET(A24,-2,0)+1,OFFSET(A24,-1,0)+1 )</f>
        <v>3</v>
      </c>
      <c r="B24" s="52" t="s">
        <v>679</v>
      </c>
      <c r="C24" s="52" t="s">
        <v>965</v>
      </c>
      <c r="D24" s="59" t="s">
        <v>684</v>
      </c>
      <c r="E24" s="54"/>
      <c r="F24" s="52"/>
      <c r="G24" s="52"/>
      <c r="H24" s="52"/>
      <c r="I24" s="61"/>
    </row>
    <row r="25" spans="1:9 16384:16384" s="49" customFormat="1" ht="92.4" outlineLevel="1">
      <c r="A25" s="63">
        <f t="shared" ca="1" si="0"/>
        <v>4</v>
      </c>
      <c r="B25" s="179" t="s">
        <v>681</v>
      </c>
      <c r="C25" s="179" t="s">
        <v>966</v>
      </c>
      <c r="D25" s="53" t="s">
        <v>704</v>
      </c>
      <c r="E25" s="53" t="s">
        <v>859</v>
      </c>
      <c r="F25" s="179"/>
      <c r="G25" s="179"/>
      <c r="H25" s="179"/>
      <c r="I25" s="215"/>
    </row>
    <row r="26" spans="1:9 16384:16384" s="48" customFormat="1" ht="26.4" outlineLevel="1">
      <c r="A26" s="62">
        <f t="shared" ca="1" si="0"/>
        <v>5</v>
      </c>
      <c r="B26" s="52" t="s">
        <v>552</v>
      </c>
      <c r="C26" s="52" t="s">
        <v>682</v>
      </c>
      <c r="D26" s="60" t="s">
        <v>802</v>
      </c>
      <c r="E26" s="54"/>
      <c r="F26" s="52"/>
      <c r="G26" s="52"/>
      <c r="H26" s="52"/>
      <c r="I26" s="61"/>
    </row>
    <row r="27" spans="1:9 16384:16384" s="49" customFormat="1" ht="39.6" outlineLevel="1">
      <c r="A27" s="63">
        <f t="shared" ca="1" si="0"/>
        <v>6</v>
      </c>
      <c r="B27" s="179" t="s">
        <v>531</v>
      </c>
      <c r="C27" s="179" t="s">
        <v>702</v>
      </c>
      <c r="D27" s="53" t="s">
        <v>705</v>
      </c>
      <c r="E27" s="53"/>
      <c r="F27" s="179"/>
      <c r="G27" s="179"/>
      <c r="H27" s="179"/>
      <c r="I27" s="215"/>
    </row>
    <row r="28" spans="1:9 16384:16384" s="48" customFormat="1" ht="66" outlineLevel="1">
      <c r="A28" s="62">
        <f t="shared" ca="1" si="0"/>
        <v>7</v>
      </c>
      <c r="B28" s="52" t="s">
        <v>532</v>
      </c>
      <c r="C28" s="52" t="s">
        <v>967</v>
      </c>
      <c r="D28" s="54" t="s">
        <v>694</v>
      </c>
      <c r="E28" s="54"/>
      <c r="F28" s="52"/>
      <c r="G28" s="52"/>
      <c r="H28" s="52"/>
      <c r="I28" s="61"/>
    </row>
    <row r="29" spans="1:9 16384:16384" s="48" customFormat="1" ht="39.6" outlineLevel="1">
      <c r="A29" s="62">
        <f t="shared" ref="A29:A94" ca="1" si="1">IF(OFFSET(A29,-1,0) ="",OFFSET(A29,-2,0)+1,OFFSET(A29,-1,0)+1 )</f>
        <v>8</v>
      </c>
      <c r="B29" s="52" t="s">
        <v>533</v>
      </c>
      <c r="C29" s="52" t="s">
        <v>968</v>
      </c>
      <c r="D29" s="54" t="s">
        <v>693</v>
      </c>
      <c r="E29" s="54"/>
      <c r="F29" s="52"/>
      <c r="G29" s="52"/>
      <c r="H29" s="52"/>
      <c r="I29" s="61"/>
      <c r="XFD29" s="48">
        <f ca="1">SUM(A29:XFC29)</f>
        <v>8</v>
      </c>
    </row>
    <row r="30" spans="1:9 16384:16384" s="48" customFormat="1" ht="39.6" outlineLevel="1">
      <c r="A30" s="62">
        <f t="shared" ca="1" si="1"/>
        <v>9</v>
      </c>
      <c r="B30" s="52" t="s">
        <v>534</v>
      </c>
      <c r="C30" s="52" t="s">
        <v>969</v>
      </c>
      <c r="D30" s="54" t="s">
        <v>685</v>
      </c>
      <c r="E30" s="54"/>
      <c r="F30" s="52"/>
      <c r="G30" s="52"/>
      <c r="H30" s="52"/>
      <c r="I30" s="61"/>
    </row>
    <row r="31" spans="1:9 16384:16384" s="48" customFormat="1" ht="92.4" outlineLevel="1">
      <c r="A31" s="62">
        <f t="shared" ca="1" si="1"/>
        <v>10</v>
      </c>
      <c r="B31" s="52" t="s">
        <v>535</v>
      </c>
      <c r="C31" s="52" t="s">
        <v>970</v>
      </c>
      <c r="D31" s="54" t="s">
        <v>710</v>
      </c>
      <c r="E31" s="54"/>
      <c r="F31" s="52"/>
      <c r="G31" s="52"/>
      <c r="H31" s="52"/>
      <c r="I31" s="61"/>
    </row>
    <row r="32" spans="1:9 16384:16384" s="48" customFormat="1" ht="52.8" outlineLevel="1">
      <c r="A32" s="62">
        <f t="shared" ca="1" si="1"/>
        <v>11</v>
      </c>
      <c r="B32" s="52" t="s">
        <v>670</v>
      </c>
      <c r="C32" s="52" t="s">
        <v>687</v>
      </c>
      <c r="D32" s="54" t="s">
        <v>686</v>
      </c>
      <c r="E32" s="54"/>
      <c r="F32" s="52"/>
      <c r="G32" s="52"/>
      <c r="H32" s="52"/>
      <c r="I32" s="61"/>
    </row>
    <row r="33" spans="1:9" s="48" customFormat="1" ht="79.2" outlineLevel="1">
      <c r="A33" s="62">
        <f t="shared" ca="1" si="1"/>
        <v>12</v>
      </c>
      <c r="B33" s="52" t="s">
        <v>669</v>
      </c>
      <c r="C33" s="52" t="s">
        <v>971</v>
      </c>
      <c r="D33" s="54" t="s">
        <v>706</v>
      </c>
      <c r="E33" s="54"/>
      <c r="F33" s="52"/>
      <c r="G33" s="52"/>
      <c r="H33" s="52"/>
      <c r="I33" s="61"/>
    </row>
    <row r="34" spans="1:9" s="190" customFormat="1" ht="13.8">
      <c r="A34" s="186"/>
      <c r="B34" s="201" t="s">
        <v>524</v>
      </c>
      <c r="C34" s="187"/>
      <c r="D34" s="188"/>
      <c r="E34" s="188"/>
      <c r="F34" s="187"/>
      <c r="G34" s="187"/>
      <c r="H34" s="187"/>
      <c r="I34" s="189"/>
    </row>
    <row r="35" spans="1:9" s="48" customFormat="1" ht="66" outlineLevel="1">
      <c r="A35" s="62">
        <f t="shared" ca="1" si="1"/>
        <v>13</v>
      </c>
      <c r="B35" s="52" t="s">
        <v>536</v>
      </c>
      <c r="C35" s="52" t="s">
        <v>972</v>
      </c>
      <c r="D35" s="54" t="s">
        <v>688</v>
      </c>
      <c r="E35" s="54"/>
      <c r="F35" s="52"/>
      <c r="G35" s="52"/>
      <c r="H35" s="52"/>
      <c r="I35" s="61"/>
    </row>
    <row r="36" spans="1:9" s="48" customFormat="1" ht="66" outlineLevel="1">
      <c r="A36" s="62">
        <f t="shared" ca="1" si="1"/>
        <v>14</v>
      </c>
      <c r="B36" s="52" t="s">
        <v>537</v>
      </c>
      <c r="C36" s="52" t="s">
        <v>973</v>
      </c>
      <c r="D36" s="54" t="s">
        <v>689</v>
      </c>
      <c r="E36" s="54"/>
      <c r="F36" s="52"/>
      <c r="G36" s="52"/>
      <c r="H36" s="52"/>
      <c r="I36" s="61"/>
    </row>
    <row r="37" spans="1:9" s="48" customFormat="1" ht="66" outlineLevel="1">
      <c r="A37" s="62">
        <f t="shared" ca="1" si="1"/>
        <v>15</v>
      </c>
      <c r="B37" s="52" t="s">
        <v>530</v>
      </c>
      <c r="C37" s="52" t="s">
        <v>974</v>
      </c>
      <c r="D37" s="54" t="s">
        <v>689</v>
      </c>
      <c r="E37" s="54"/>
      <c r="F37" s="52"/>
      <c r="G37" s="52"/>
      <c r="H37" s="52"/>
      <c r="I37" s="61"/>
    </row>
    <row r="38" spans="1:9" s="49" customFormat="1" ht="79.2" outlineLevel="1">
      <c r="A38" s="63">
        <f ca="1">IF(OFFSET(A38,-1,0) ="",OFFSET(A38,-2,0)+1,OFFSET(A38,-1,0)+1 )</f>
        <v>16</v>
      </c>
      <c r="B38" s="179" t="s">
        <v>528</v>
      </c>
      <c r="C38" s="179" t="s">
        <v>975</v>
      </c>
      <c r="D38" s="53" t="s">
        <v>707</v>
      </c>
      <c r="E38" s="216"/>
      <c r="F38" s="217"/>
      <c r="G38" s="217"/>
      <c r="H38" s="217"/>
      <c r="I38" s="218"/>
    </row>
    <row r="39" spans="1:9" ht="26.4" outlineLevel="1">
      <c r="A39" s="62">
        <f t="shared" ref="A39:A44" ca="1" si="2">IF(OFFSET(A39,-1,0) ="",OFFSET(A39,-2,0)+1,OFFSET(A39,-1,0)+1 )</f>
        <v>17</v>
      </c>
      <c r="B39" s="52" t="s">
        <v>690</v>
      </c>
      <c r="C39" s="211" t="s">
        <v>801</v>
      </c>
      <c r="D39" s="212" t="s">
        <v>857</v>
      </c>
      <c r="E39" s="210"/>
      <c r="F39" s="210"/>
      <c r="G39" s="210"/>
      <c r="H39" s="210"/>
      <c r="I39" s="210"/>
    </row>
    <row r="40" spans="1:9" s="48" customFormat="1" ht="26.4" outlineLevel="1">
      <c r="A40" s="62">
        <f t="shared" ca="1" si="2"/>
        <v>18</v>
      </c>
      <c r="B40" s="52" t="s">
        <v>538</v>
      </c>
      <c r="C40" s="52" t="s">
        <v>976</v>
      </c>
      <c r="D40" s="54" t="s">
        <v>803</v>
      </c>
      <c r="E40" s="207"/>
      <c r="F40" s="208"/>
      <c r="G40" s="208"/>
      <c r="H40" s="208"/>
      <c r="I40" s="209"/>
    </row>
    <row r="41" spans="1:9" s="49" customFormat="1" ht="79.2" outlineLevel="1">
      <c r="A41" s="63">
        <f t="shared" ca="1" si="2"/>
        <v>19</v>
      </c>
      <c r="B41" s="179" t="s">
        <v>526</v>
      </c>
      <c r="C41" s="179" t="s">
        <v>708</v>
      </c>
      <c r="D41" s="53" t="s">
        <v>709</v>
      </c>
      <c r="E41" s="53"/>
      <c r="F41" s="179"/>
      <c r="G41" s="179"/>
      <c r="H41" s="179"/>
      <c r="I41" s="215"/>
    </row>
    <row r="42" spans="1:9" s="48" customFormat="1" ht="66" outlineLevel="1">
      <c r="A42" s="62">
        <f t="shared" ca="1" si="2"/>
        <v>20</v>
      </c>
      <c r="B42" s="52" t="s">
        <v>691</v>
      </c>
      <c r="C42" s="52" t="s">
        <v>977</v>
      </c>
      <c r="D42" s="54" t="s">
        <v>692</v>
      </c>
      <c r="E42" s="54"/>
      <c r="F42" s="52"/>
      <c r="G42" s="52"/>
      <c r="H42" s="52"/>
      <c r="I42" s="61"/>
    </row>
    <row r="43" spans="1:9" s="48" customFormat="1" ht="66" outlineLevel="1">
      <c r="A43" s="62">
        <f t="shared" ca="1" si="2"/>
        <v>21</v>
      </c>
      <c r="B43" s="52" t="s">
        <v>672</v>
      </c>
      <c r="C43" s="52" t="s">
        <v>978</v>
      </c>
      <c r="D43" s="54" t="s">
        <v>695</v>
      </c>
      <c r="E43" s="54"/>
      <c r="F43" s="52"/>
      <c r="G43" s="52"/>
      <c r="H43" s="52"/>
      <c r="I43" s="61"/>
    </row>
    <row r="44" spans="1:9" s="48" customFormat="1" ht="66" outlineLevel="1">
      <c r="A44" s="62">
        <f t="shared" ca="1" si="2"/>
        <v>22</v>
      </c>
      <c r="B44" s="52" t="s">
        <v>673</v>
      </c>
      <c r="C44" s="52" t="s">
        <v>979</v>
      </c>
      <c r="D44" s="54" t="s">
        <v>692</v>
      </c>
      <c r="E44" s="54"/>
      <c r="F44" s="52"/>
      <c r="G44" s="52"/>
      <c r="H44" s="52"/>
      <c r="I44" s="61"/>
    </row>
    <row r="45" spans="1:9" s="48" customFormat="1" ht="52.8" outlineLevel="1">
      <c r="A45" s="62">
        <f t="shared" ca="1" si="1"/>
        <v>23</v>
      </c>
      <c r="B45" s="52" t="s">
        <v>539</v>
      </c>
      <c r="C45" s="52" t="s">
        <v>980</v>
      </c>
      <c r="D45" s="54" t="s">
        <v>696</v>
      </c>
      <c r="E45" s="54"/>
      <c r="F45" s="52"/>
      <c r="G45" s="52"/>
      <c r="H45" s="52"/>
      <c r="I45" s="61"/>
    </row>
    <row r="46" spans="1:9" s="48" customFormat="1" ht="26.4" outlineLevel="1">
      <c r="A46" s="62">
        <f t="shared" ca="1" si="1"/>
        <v>24</v>
      </c>
      <c r="B46" s="52" t="s">
        <v>540</v>
      </c>
      <c r="C46" s="52" t="s">
        <v>981</v>
      </c>
      <c r="D46" s="54" t="s">
        <v>697</v>
      </c>
      <c r="E46" s="54"/>
      <c r="F46" s="52"/>
      <c r="G46" s="52"/>
      <c r="H46" s="52"/>
      <c r="I46" s="61"/>
    </row>
    <row r="47" spans="1:9" s="48" customFormat="1" ht="39.6" outlineLevel="1">
      <c r="A47" s="62">
        <f t="shared" ca="1" si="1"/>
        <v>25</v>
      </c>
      <c r="B47" s="52" t="s">
        <v>541</v>
      </c>
      <c r="C47" s="52" t="s">
        <v>982</v>
      </c>
      <c r="D47" s="54" t="s">
        <v>697</v>
      </c>
      <c r="E47" s="54"/>
      <c r="F47" s="52"/>
      <c r="G47" s="52"/>
      <c r="H47" s="52"/>
      <c r="I47" s="61"/>
    </row>
    <row r="48" spans="1:9" s="48" customFormat="1" ht="66" outlineLevel="1">
      <c r="A48" s="62">
        <f t="shared" ca="1" si="1"/>
        <v>26</v>
      </c>
      <c r="B48" s="52" t="s">
        <v>711</v>
      </c>
      <c r="C48" s="52" t="s">
        <v>983</v>
      </c>
      <c r="D48" s="54" t="s">
        <v>712</v>
      </c>
      <c r="E48" s="54"/>
      <c r="F48" s="52"/>
      <c r="G48" s="52"/>
      <c r="H48" s="52"/>
      <c r="I48" s="61"/>
    </row>
    <row r="49" spans="1:9" s="49" customFormat="1" ht="66" outlineLevel="1">
      <c r="A49" s="63">
        <f t="shared" ca="1" si="1"/>
        <v>27</v>
      </c>
      <c r="B49" s="179" t="s">
        <v>598</v>
      </c>
      <c r="C49" s="179" t="s">
        <v>984</v>
      </c>
      <c r="D49" s="53" t="s">
        <v>714</v>
      </c>
      <c r="E49" s="53"/>
      <c r="F49" s="179"/>
      <c r="G49" s="179"/>
      <c r="H49" s="179"/>
      <c r="I49" s="215"/>
    </row>
    <row r="50" spans="1:9" s="48" customFormat="1" ht="79.2" outlineLevel="1">
      <c r="A50" s="62">
        <f t="shared" ca="1" si="1"/>
        <v>28</v>
      </c>
      <c r="B50" s="52" t="s">
        <v>671</v>
      </c>
      <c r="C50" s="52" t="s">
        <v>713</v>
      </c>
      <c r="D50" s="54" t="s">
        <v>715</v>
      </c>
      <c r="E50" s="54"/>
      <c r="F50" s="52"/>
      <c r="G50" s="52"/>
      <c r="H50" s="52"/>
      <c r="I50" s="61"/>
    </row>
    <row r="51" spans="1:9" s="48" customFormat="1" ht="66" outlineLevel="1">
      <c r="A51" s="62">
        <f t="shared" ca="1" si="1"/>
        <v>29</v>
      </c>
      <c r="B51" s="52" t="s">
        <v>628</v>
      </c>
      <c r="C51" s="52" t="s">
        <v>985</v>
      </c>
      <c r="D51" s="54" t="s">
        <v>716</v>
      </c>
      <c r="E51" s="54"/>
      <c r="F51" s="52"/>
      <c r="G51" s="52"/>
      <c r="H51" s="52"/>
      <c r="I51" s="61"/>
    </row>
    <row r="52" spans="1:9" s="190" customFormat="1" ht="13.8">
      <c r="A52" s="186"/>
      <c r="B52" s="201" t="s">
        <v>542</v>
      </c>
      <c r="C52" s="187"/>
      <c r="D52" s="188"/>
      <c r="E52" s="188"/>
      <c r="F52" s="187"/>
      <c r="G52" s="187"/>
      <c r="H52" s="187"/>
      <c r="I52" s="189"/>
    </row>
    <row r="53" spans="1:9" s="48" customFormat="1" ht="39.6" outlineLevel="1">
      <c r="A53" s="62">
        <f t="shared" ca="1" si="1"/>
        <v>30</v>
      </c>
      <c r="B53" s="52" t="s">
        <v>546</v>
      </c>
      <c r="C53" s="52" t="s">
        <v>986</v>
      </c>
      <c r="D53" s="54" t="s">
        <v>717</v>
      </c>
      <c r="E53" s="54"/>
      <c r="F53" s="52"/>
      <c r="G53" s="52"/>
      <c r="H53" s="52"/>
      <c r="I53" s="61"/>
    </row>
    <row r="54" spans="1:9" s="48" customFormat="1" ht="39.6" outlineLevel="1">
      <c r="A54" s="62">
        <f t="shared" ca="1" si="1"/>
        <v>31</v>
      </c>
      <c r="B54" s="52" t="s">
        <v>543</v>
      </c>
      <c r="C54" s="52" t="s">
        <v>987</v>
      </c>
      <c r="D54" s="54" t="s">
        <v>718</v>
      </c>
      <c r="E54" s="54"/>
      <c r="F54" s="52"/>
      <c r="G54" s="52"/>
      <c r="H54" s="52"/>
      <c r="I54" s="61"/>
    </row>
    <row r="55" spans="1:9" s="48" customFormat="1" ht="39.6" outlineLevel="1">
      <c r="A55" s="62">
        <f t="shared" ca="1" si="1"/>
        <v>32</v>
      </c>
      <c r="B55" s="52" t="s">
        <v>544</v>
      </c>
      <c r="C55" s="52" t="s">
        <v>988</v>
      </c>
      <c r="D55" s="54" t="s">
        <v>717</v>
      </c>
      <c r="E55" s="54"/>
      <c r="F55" s="52"/>
      <c r="G55" s="52"/>
      <c r="H55" s="52"/>
      <c r="I55" s="61"/>
    </row>
    <row r="56" spans="1:9" s="48" customFormat="1" ht="39.6" outlineLevel="1">
      <c r="A56" s="62">
        <f t="shared" ca="1" si="1"/>
        <v>33</v>
      </c>
      <c r="B56" s="52" t="s">
        <v>545</v>
      </c>
      <c r="C56" s="52" t="s">
        <v>989</v>
      </c>
      <c r="D56" s="54" t="s">
        <v>719</v>
      </c>
      <c r="E56" s="54"/>
      <c r="F56" s="52"/>
      <c r="G56" s="52"/>
      <c r="H56" s="52"/>
      <c r="I56" s="61"/>
    </row>
    <row r="57" spans="1:9" s="48" customFormat="1" ht="52.8" outlineLevel="1">
      <c r="A57" s="62">
        <f t="shared" ca="1" si="1"/>
        <v>34</v>
      </c>
      <c r="B57" s="52" t="s">
        <v>547</v>
      </c>
      <c r="C57" s="52" t="s">
        <v>990</v>
      </c>
      <c r="D57" s="54" t="s">
        <v>719</v>
      </c>
      <c r="E57" s="54"/>
      <c r="F57" s="52"/>
      <c r="G57" s="52"/>
      <c r="H57" s="52"/>
      <c r="I57" s="61"/>
    </row>
    <row r="58" spans="1:9" s="48" customFormat="1" ht="39.6" outlineLevel="1">
      <c r="A58" s="62">
        <f t="shared" ca="1" si="1"/>
        <v>35</v>
      </c>
      <c r="B58" s="52" t="s">
        <v>674</v>
      </c>
      <c r="C58" s="52" t="s">
        <v>991</v>
      </c>
      <c r="D58" s="54" t="s">
        <v>720</v>
      </c>
      <c r="E58" s="54"/>
      <c r="F58" s="52"/>
      <c r="G58" s="52"/>
      <c r="H58" s="52"/>
      <c r="I58" s="61"/>
    </row>
    <row r="59" spans="1:9" s="48" customFormat="1" ht="66" outlineLevel="1">
      <c r="A59" s="62">
        <f t="shared" ca="1" si="1"/>
        <v>36</v>
      </c>
      <c r="B59" s="52" t="s">
        <v>528</v>
      </c>
      <c r="C59" s="52" t="s">
        <v>992</v>
      </c>
      <c r="D59" s="54" t="s">
        <v>721</v>
      </c>
      <c r="E59" s="54"/>
      <c r="F59" s="52"/>
      <c r="G59" s="52"/>
      <c r="H59" s="52"/>
      <c r="I59" s="61"/>
    </row>
    <row r="60" spans="1:9" s="48" customFormat="1" ht="26.4" outlineLevel="1">
      <c r="A60" s="62">
        <f t="shared" ref="A60:A69" ca="1" si="3">IF(OFFSET(A60,-1,0) ="",OFFSET(A60,-2,0)+1,OFFSET(A60,-1,0)+1 )</f>
        <v>37</v>
      </c>
      <c r="B60" s="52" t="s">
        <v>553</v>
      </c>
      <c r="C60" s="52" t="s">
        <v>722</v>
      </c>
      <c r="D60" s="54" t="s">
        <v>723</v>
      </c>
      <c r="E60" s="54"/>
      <c r="F60" s="52"/>
      <c r="G60" s="52"/>
      <c r="H60" s="52"/>
      <c r="I60" s="61"/>
    </row>
    <row r="61" spans="1:9" s="48" customFormat="1" ht="39.6" outlineLevel="1">
      <c r="A61" s="62">
        <f t="shared" ca="1" si="3"/>
        <v>38</v>
      </c>
      <c r="B61" s="179" t="s">
        <v>549</v>
      </c>
      <c r="C61" s="52" t="s">
        <v>724</v>
      </c>
      <c r="D61" s="54" t="s">
        <v>725</v>
      </c>
      <c r="E61" s="54"/>
      <c r="F61" s="52"/>
      <c r="G61" s="52"/>
      <c r="H61" s="52"/>
      <c r="I61" s="61"/>
    </row>
    <row r="62" spans="1:9" s="48" customFormat="1" ht="39.6" outlineLevel="1">
      <c r="A62" s="62">
        <f t="shared" ca="1" si="3"/>
        <v>39</v>
      </c>
      <c r="B62" s="52" t="s">
        <v>548</v>
      </c>
      <c r="C62" s="52" t="s">
        <v>993</v>
      </c>
      <c r="D62" s="54" t="s">
        <v>726</v>
      </c>
      <c r="E62" s="54"/>
      <c r="F62" s="52"/>
      <c r="G62" s="52"/>
      <c r="H62" s="52"/>
      <c r="I62" s="61"/>
    </row>
    <row r="63" spans="1:9" s="49" customFormat="1" ht="39.6" outlineLevel="1">
      <c r="A63" s="63">
        <f t="shared" ca="1" si="3"/>
        <v>40</v>
      </c>
      <c r="B63" s="179" t="s">
        <v>994</v>
      </c>
      <c r="C63" s="179" t="s">
        <v>997</v>
      </c>
      <c r="D63" s="53" t="s">
        <v>998</v>
      </c>
      <c r="E63" s="53"/>
      <c r="F63" s="217"/>
      <c r="G63" s="217"/>
      <c r="H63" s="217"/>
      <c r="I63" s="218"/>
    </row>
    <row r="64" spans="1:9" ht="39.6" outlineLevel="1">
      <c r="A64" s="62">
        <f t="shared" ca="1" si="3"/>
        <v>41</v>
      </c>
      <c r="B64" s="52" t="s">
        <v>995</v>
      </c>
      <c r="C64" s="52" t="s">
        <v>996</v>
      </c>
      <c r="D64" s="54" t="s">
        <v>999</v>
      </c>
      <c r="E64" s="213"/>
      <c r="F64" s="210"/>
      <c r="G64" s="210"/>
      <c r="H64" s="210"/>
      <c r="I64" s="210"/>
    </row>
    <row r="65" spans="1:9" s="48" customFormat="1" ht="39.6" outlineLevel="1">
      <c r="A65" s="62">
        <f t="shared" ca="1" si="3"/>
        <v>42</v>
      </c>
      <c r="B65" s="52" t="s">
        <v>1000</v>
      </c>
      <c r="C65" s="52" t="s">
        <v>1001</v>
      </c>
      <c r="D65" s="54" t="s">
        <v>1002</v>
      </c>
      <c r="E65" s="207"/>
      <c r="F65" s="208"/>
      <c r="G65" s="208"/>
      <c r="H65" s="208"/>
      <c r="I65" s="209"/>
    </row>
    <row r="66" spans="1:9" s="48" customFormat="1" ht="39.6" outlineLevel="1">
      <c r="A66" s="62">
        <f t="shared" ca="1" si="3"/>
        <v>43</v>
      </c>
      <c r="B66" s="52" t="s">
        <v>1003</v>
      </c>
      <c r="C66" s="52" t="s">
        <v>1004</v>
      </c>
      <c r="D66" s="54" t="s">
        <v>727</v>
      </c>
      <c r="E66" s="54"/>
      <c r="F66" s="52"/>
      <c r="G66" s="52"/>
      <c r="H66" s="52"/>
      <c r="I66" s="61"/>
    </row>
    <row r="67" spans="1:9" s="48" customFormat="1" ht="39.6" outlineLevel="1">
      <c r="A67" s="62">
        <f t="shared" ca="1" si="3"/>
        <v>44</v>
      </c>
      <c r="B67" s="52" t="s">
        <v>1005</v>
      </c>
      <c r="C67" s="52" t="s">
        <v>1006</v>
      </c>
      <c r="D67" s="54" t="s">
        <v>727</v>
      </c>
      <c r="E67" s="54"/>
      <c r="F67" s="52"/>
      <c r="G67" s="52"/>
      <c r="H67" s="52"/>
      <c r="I67" s="61"/>
    </row>
    <row r="68" spans="1:9" s="48" customFormat="1" ht="52.8" outlineLevel="1">
      <c r="A68" s="62">
        <f t="shared" ca="1" si="3"/>
        <v>45</v>
      </c>
      <c r="B68" s="52" t="s">
        <v>670</v>
      </c>
      <c r="C68" s="52" t="s">
        <v>1007</v>
      </c>
      <c r="D68" s="54" t="s">
        <v>729</v>
      </c>
      <c r="E68" s="54"/>
      <c r="F68" s="52"/>
      <c r="G68" s="52"/>
      <c r="H68" s="52"/>
      <c r="I68" s="61"/>
    </row>
    <row r="69" spans="1:9" s="48" customFormat="1" ht="66" outlineLevel="1">
      <c r="A69" s="62">
        <f t="shared" ca="1" si="3"/>
        <v>46</v>
      </c>
      <c r="B69" s="52" t="s">
        <v>669</v>
      </c>
      <c r="C69" s="52" t="s">
        <v>1008</v>
      </c>
      <c r="D69" s="54" t="s">
        <v>728</v>
      </c>
      <c r="E69" s="54"/>
      <c r="F69" s="52"/>
      <c r="G69" s="52"/>
      <c r="H69" s="52"/>
      <c r="I69" s="61"/>
    </row>
    <row r="70" spans="1:9" s="190" customFormat="1" ht="13.8">
      <c r="A70" s="186"/>
      <c r="B70" s="201" t="s">
        <v>550</v>
      </c>
      <c r="C70" s="187"/>
      <c r="D70" s="188"/>
      <c r="E70" s="188"/>
      <c r="F70" s="187"/>
      <c r="G70" s="187"/>
      <c r="H70" s="187"/>
      <c r="I70" s="189"/>
    </row>
    <row r="71" spans="1:9" s="48" customFormat="1" ht="13.8" outlineLevel="1">
      <c r="A71" s="62">
        <f t="shared" ca="1" si="1"/>
        <v>47</v>
      </c>
      <c r="B71" s="52" t="s">
        <v>564</v>
      </c>
      <c r="C71" s="52" t="s">
        <v>730</v>
      </c>
      <c r="D71" s="54" t="s">
        <v>733</v>
      </c>
      <c r="E71" s="54"/>
      <c r="F71" s="52"/>
      <c r="G71" s="52"/>
      <c r="H71" s="52"/>
      <c r="I71" s="61"/>
    </row>
    <row r="72" spans="1:9" s="48" customFormat="1" ht="13.8" outlineLevel="1">
      <c r="A72" s="62">
        <f t="shared" ca="1" si="1"/>
        <v>48</v>
      </c>
      <c r="B72" s="52" t="s">
        <v>554</v>
      </c>
      <c r="C72" s="52" t="s">
        <v>731</v>
      </c>
      <c r="D72" s="54" t="s">
        <v>734</v>
      </c>
      <c r="E72" s="54"/>
      <c r="F72" s="52"/>
      <c r="G72" s="52"/>
      <c r="H72" s="52"/>
      <c r="I72" s="61"/>
    </row>
    <row r="73" spans="1:9" s="48" customFormat="1" ht="13.8" outlineLevel="1">
      <c r="A73" s="62">
        <f t="shared" ca="1" si="1"/>
        <v>49</v>
      </c>
      <c r="B73" s="52" t="s">
        <v>555</v>
      </c>
      <c r="C73" s="52" t="s">
        <v>732</v>
      </c>
      <c r="D73" s="54" t="s">
        <v>735</v>
      </c>
      <c r="E73" s="54"/>
      <c r="F73" s="52"/>
      <c r="G73" s="52"/>
      <c r="H73" s="52"/>
      <c r="I73" s="61"/>
    </row>
    <row r="74" spans="1:9" s="48" customFormat="1" ht="26.4" outlineLevel="1">
      <c r="A74" s="62">
        <f t="shared" ca="1" si="1"/>
        <v>50</v>
      </c>
      <c r="B74" s="52" t="s">
        <v>559</v>
      </c>
      <c r="C74" s="52" t="s">
        <v>1009</v>
      </c>
      <c r="D74" s="54" t="s">
        <v>736</v>
      </c>
      <c r="E74" s="54"/>
      <c r="F74" s="52"/>
      <c r="G74" s="52"/>
      <c r="H74" s="52"/>
      <c r="I74" s="61"/>
    </row>
    <row r="75" spans="1:9" s="48" customFormat="1" ht="26.4" outlineLevel="1">
      <c r="A75" s="62">
        <f t="shared" ca="1" si="1"/>
        <v>51</v>
      </c>
      <c r="B75" s="52" t="s">
        <v>556</v>
      </c>
      <c r="C75" s="52" t="s">
        <v>1009</v>
      </c>
      <c r="D75" s="54" t="s">
        <v>737</v>
      </c>
      <c r="E75" s="54"/>
      <c r="F75" s="52"/>
      <c r="G75" s="52"/>
      <c r="H75" s="52"/>
      <c r="I75" s="61"/>
    </row>
    <row r="76" spans="1:9" s="48" customFormat="1" ht="26.4" outlineLevel="1">
      <c r="A76" s="62">
        <f t="shared" ca="1" si="1"/>
        <v>52</v>
      </c>
      <c r="B76" s="52" t="s">
        <v>557</v>
      </c>
      <c r="C76" s="52" t="s">
        <v>739</v>
      </c>
      <c r="D76" s="54" t="s">
        <v>738</v>
      </c>
      <c r="E76" s="54"/>
      <c r="F76" s="52"/>
      <c r="G76" s="52"/>
      <c r="H76" s="52"/>
      <c r="I76" s="61"/>
    </row>
    <row r="77" spans="1:9" s="48" customFormat="1" ht="26.4" outlineLevel="1">
      <c r="A77" s="62">
        <f t="shared" ca="1" si="1"/>
        <v>53</v>
      </c>
      <c r="B77" s="52" t="s">
        <v>558</v>
      </c>
      <c r="C77" s="52" t="s">
        <v>1010</v>
      </c>
      <c r="D77" s="54" t="s">
        <v>740</v>
      </c>
      <c r="E77" s="54"/>
      <c r="F77" s="52"/>
      <c r="G77" s="52"/>
      <c r="H77" s="52"/>
      <c r="I77" s="61"/>
    </row>
    <row r="78" spans="1:9" s="48" customFormat="1" ht="26.4" outlineLevel="1">
      <c r="A78" s="62">
        <f t="shared" ca="1" si="1"/>
        <v>54</v>
      </c>
      <c r="B78" s="52" t="s">
        <v>560</v>
      </c>
      <c r="C78" s="52" t="s">
        <v>741</v>
      </c>
      <c r="D78" s="54" t="s">
        <v>742</v>
      </c>
      <c r="E78" s="54"/>
      <c r="F78" s="52"/>
      <c r="G78" s="52"/>
      <c r="H78" s="52"/>
      <c r="I78" s="61"/>
    </row>
    <row r="79" spans="1:9" s="48" customFormat="1" ht="26.4" outlineLevel="1">
      <c r="A79" s="62">
        <f t="shared" ca="1" si="1"/>
        <v>55</v>
      </c>
      <c r="B79" s="52" t="s">
        <v>561</v>
      </c>
      <c r="C79" s="52" t="s">
        <v>743</v>
      </c>
      <c r="D79" s="54" t="s">
        <v>744</v>
      </c>
      <c r="E79" s="54"/>
      <c r="F79" s="52"/>
      <c r="G79" s="52"/>
      <c r="H79" s="52"/>
      <c r="I79" s="61"/>
    </row>
    <row r="80" spans="1:9" s="48" customFormat="1" ht="26.4" outlineLevel="1">
      <c r="A80" s="62">
        <f t="shared" ca="1" si="1"/>
        <v>56</v>
      </c>
      <c r="B80" s="52" t="s">
        <v>745</v>
      </c>
      <c r="C80" s="52" t="s">
        <v>741</v>
      </c>
      <c r="D80" s="54" t="s">
        <v>746</v>
      </c>
      <c r="E80" s="54"/>
      <c r="F80" s="52"/>
      <c r="G80" s="52"/>
      <c r="H80" s="52"/>
      <c r="I80" s="61"/>
    </row>
    <row r="81" spans="1:9" s="48" customFormat="1" ht="26.4" outlineLevel="1">
      <c r="A81" s="62">
        <f t="shared" ca="1" si="1"/>
        <v>57</v>
      </c>
      <c r="B81" s="179" t="s">
        <v>747</v>
      </c>
      <c r="C81" s="52" t="s">
        <v>1011</v>
      </c>
      <c r="D81" s="54" t="s">
        <v>748</v>
      </c>
      <c r="E81" s="54"/>
      <c r="F81" s="52"/>
      <c r="G81" s="52"/>
      <c r="H81" s="52"/>
      <c r="I81" s="61"/>
    </row>
    <row r="82" spans="1:9" s="48" customFormat="1" ht="26.4" outlineLevel="1">
      <c r="A82" s="62">
        <f t="shared" ca="1" si="1"/>
        <v>58</v>
      </c>
      <c r="B82" s="52" t="s">
        <v>562</v>
      </c>
      <c r="C82" s="52" t="s">
        <v>749</v>
      </c>
      <c r="D82" s="54" t="s">
        <v>750</v>
      </c>
      <c r="E82" s="54"/>
      <c r="F82" s="52"/>
      <c r="G82" s="52"/>
      <c r="H82" s="52"/>
      <c r="I82" s="61"/>
    </row>
    <row r="83" spans="1:9" s="48" customFormat="1" ht="26.4" outlineLevel="1">
      <c r="A83" s="62">
        <f t="shared" ca="1" si="1"/>
        <v>59</v>
      </c>
      <c r="B83" s="52" t="s">
        <v>551</v>
      </c>
      <c r="C83" s="52" t="s">
        <v>751</v>
      </c>
      <c r="D83" s="54" t="s">
        <v>752</v>
      </c>
      <c r="E83" s="54"/>
      <c r="F83" s="52"/>
      <c r="G83" s="52"/>
      <c r="H83" s="52"/>
      <c r="I83" s="61"/>
    </row>
    <row r="84" spans="1:9" s="48" customFormat="1" ht="26.4" outlineLevel="1">
      <c r="A84" s="62">
        <f t="shared" ca="1" si="1"/>
        <v>60</v>
      </c>
      <c r="B84" s="191" t="s">
        <v>563</v>
      </c>
      <c r="C84" s="52" t="s">
        <v>753</v>
      </c>
      <c r="D84" s="54" t="s">
        <v>754</v>
      </c>
      <c r="E84" s="54"/>
      <c r="F84" s="52"/>
      <c r="G84" s="52"/>
      <c r="H84" s="52"/>
      <c r="I84" s="61"/>
    </row>
    <row r="85" spans="1:9" s="48" customFormat="1" ht="26.4" outlineLevel="1">
      <c r="A85" s="62">
        <f t="shared" ca="1" si="1"/>
        <v>61</v>
      </c>
      <c r="B85" s="203" t="s">
        <v>675</v>
      </c>
      <c r="C85" s="217" t="s">
        <v>1012</v>
      </c>
      <c r="D85" s="54" t="s">
        <v>755</v>
      </c>
      <c r="E85" s="54"/>
      <c r="F85" s="52"/>
      <c r="G85" s="52"/>
      <c r="H85" s="52"/>
      <c r="I85" s="61"/>
    </row>
    <row r="86" spans="1:9" s="48" customFormat="1" ht="39.6" outlineLevel="1">
      <c r="A86" s="62">
        <f t="shared" ca="1" si="1"/>
        <v>62</v>
      </c>
      <c r="B86" s="179" t="s">
        <v>756</v>
      </c>
      <c r="C86" s="52" t="s">
        <v>757</v>
      </c>
      <c r="D86" s="54" t="s">
        <v>758</v>
      </c>
      <c r="E86" s="54"/>
      <c r="F86" s="52"/>
      <c r="G86" s="52"/>
      <c r="H86" s="52"/>
      <c r="I86" s="61"/>
    </row>
    <row r="87" spans="1:9" s="48" customFormat="1" ht="52.8" outlineLevel="1">
      <c r="A87" s="62">
        <f t="shared" ca="1" si="1"/>
        <v>63</v>
      </c>
      <c r="B87" s="179" t="s">
        <v>565</v>
      </c>
      <c r="C87" s="52" t="s">
        <v>759</v>
      </c>
      <c r="D87" s="54" t="s">
        <v>760</v>
      </c>
      <c r="E87" s="54"/>
      <c r="F87" s="52"/>
      <c r="G87" s="52"/>
      <c r="H87" s="52"/>
      <c r="I87" s="61"/>
    </row>
    <row r="88" spans="1:9" s="48" customFormat="1" ht="39.6" outlineLevel="1">
      <c r="A88" s="62">
        <f t="shared" ca="1" si="1"/>
        <v>64</v>
      </c>
      <c r="B88" s="179" t="s">
        <v>761</v>
      </c>
      <c r="C88" s="52" t="s">
        <v>762</v>
      </c>
      <c r="D88" s="54" t="s">
        <v>763</v>
      </c>
      <c r="E88" s="54"/>
      <c r="F88" s="52"/>
      <c r="G88" s="52"/>
      <c r="H88" s="52"/>
      <c r="I88" s="61"/>
    </row>
    <row r="89" spans="1:9" s="190" customFormat="1" ht="13.8">
      <c r="A89" s="186"/>
      <c r="B89" s="201" t="s">
        <v>566</v>
      </c>
      <c r="C89" s="187"/>
      <c r="D89" s="188"/>
      <c r="E89" s="188"/>
      <c r="F89" s="187"/>
      <c r="G89" s="187"/>
      <c r="H89" s="187"/>
      <c r="I89" s="189"/>
    </row>
    <row r="90" spans="1:9" s="48" customFormat="1" ht="13.8" outlineLevel="1">
      <c r="A90" s="62">
        <f t="shared" ca="1" si="1"/>
        <v>65</v>
      </c>
      <c r="B90" s="52" t="s">
        <v>567</v>
      </c>
      <c r="C90" s="52" t="s">
        <v>764</v>
      </c>
      <c r="D90" s="54" t="s">
        <v>765</v>
      </c>
      <c r="E90" s="54"/>
      <c r="F90" s="52"/>
      <c r="G90" s="52"/>
      <c r="H90" s="52"/>
      <c r="I90" s="61"/>
    </row>
    <row r="91" spans="1:9" s="48" customFormat="1" ht="26.4" outlineLevel="1">
      <c r="A91" s="62">
        <f t="shared" ca="1" si="1"/>
        <v>66</v>
      </c>
      <c r="B91" s="52" t="s">
        <v>568</v>
      </c>
      <c r="C91" s="52" t="s">
        <v>1013</v>
      </c>
      <c r="D91" s="54" t="s">
        <v>766</v>
      </c>
      <c r="E91" s="54"/>
      <c r="F91" s="52"/>
      <c r="G91" s="52"/>
      <c r="H91" s="52"/>
      <c r="I91" s="61"/>
    </row>
    <row r="92" spans="1:9" s="48" customFormat="1" ht="26.4" outlineLevel="1">
      <c r="A92" s="62">
        <f t="shared" ca="1" si="1"/>
        <v>67</v>
      </c>
      <c r="B92" s="52" t="s">
        <v>767</v>
      </c>
      <c r="C92" s="52" t="s">
        <v>1013</v>
      </c>
      <c r="D92" s="54" t="s">
        <v>768</v>
      </c>
      <c r="E92" s="54"/>
      <c r="F92" s="52"/>
      <c r="G92" s="52"/>
      <c r="H92" s="52"/>
      <c r="I92" s="61"/>
    </row>
    <row r="93" spans="1:9" s="48" customFormat="1" ht="26.4" outlineLevel="1">
      <c r="A93" s="62">
        <f t="shared" ca="1" si="1"/>
        <v>68</v>
      </c>
      <c r="B93" s="52" t="s">
        <v>569</v>
      </c>
      <c r="C93" s="52" t="s">
        <v>1014</v>
      </c>
      <c r="D93" s="54" t="s">
        <v>752</v>
      </c>
      <c r="E93" s="54"/>
      <c r="F93" s="52"/>
      <c r="G93" s="52"/>
      <c r="H93" s="52"/>
      <c r="I93" s="61"/>
    </row>
    <row r="94" spans="1:9" s="48" customFormat="1" ht="26.4" outlineLevel="1">
      <c r="A94" s="62">
        <f t="shared" ca="1" si="1"/>
        <v>69</v>
      </c>
      <c r="B94" s="191" t="s">
        <v>570</v>
      </c>
      <c r="C94" s="52" t="s">
        <v>1015</v>
      </c>
      <c r="D94" s="54" t="s">
        <v>754</v>
      </c>
      <c r="E94" s="54"/>
      <c r="F94" s="52"/>
      <c r="G94" s="52"/>
      <c r="H94" s="52"/>
      <c r="I94" s="61"/>
    </row>
    <row r="95" spans="1:9" s="190" customFormat="1" ht="13.8">
      <c r="A95" s="192"/>
      <c r="B95" s="266" t="s">
        <v>571</v>
      </c>
      <c r="C95" s="267"/>
      <c r="D95" s="268"/>
      <c r="E95" s="193"/>
      <c r="F95" s="194"/>
      <c r="G95" s="194"/>
      <c r="H95" s="194"/>
      <c r="I95" s="193"/>
    </row>
    <row r="96" spans="1:9" s="48" customFormat="1" ht="39.6" outlineLevel="1">
      <c r="A96" s="62">
        <f t="shared" ref="A96:A128" ca="1" si="4">IF(OFFSET(A96,-1,0) ="",OFFSET(A96,-2,0)+1,OFFSET(A96,-1,0)+1 )</f>
        <v>70</v>
      </c>
      <c r="B96" s="52" t="s">
        <v>572</v>
      </c>
      <c r="C96" s="52" t="s">
        <v>1016</v>
      </c>
      <c r="D96" s="53" t="s">
        <v>769</v>
      </c>
      <c r="E96" s="54"/>
      <c r="F96" s="52"/>
      <c r="G96" s="52"/>
      <c r="H96" s="52"/>
      <c r="I96" s="62"/>
    </row>
    <row r="97" spans="1:9" s="48" customFormat="1" ht="66" outlineLevel="1">
      <c r="A97" s="62">
        <f t="shared" ca="1" si="4"/>
        <v>71</v>
      </c>
      <c r="B97" s="52" t="s">
        <v>676</v>
      </c>
      <c r="C97" s="167" t="s">
        <v>770</v>
      </c>
      <c r="D97" s="53" t="s">
        <v>728</v>
      </c>
      <c r="E97" s="54"/>
      <c r="F97" s="52"/>
      <c r="G97" s="52"/>
      <c r="H97" s="52"/>
      <c r="I97" s="62"/>
    </row>
    <row r="98" spans="1:9" s="48" customFormat="1" ht="39.6" outlineLevel="1">
      <c r="A98" s="62">
        <f t="shared" ca="1" si="4"/>
        <v>72</v>
      </c>
      <c r="B98" s="52" t="s">
        <v>573</v>
      </c>
      <c r="C98" s="52" t="s">
        <v>1017</v>
      </c>
      <c r="D98" s="60" t="s">
        <v>771</v>
      </c>
      <c r="E98" s="54"/>
      <c r="F98" s="52"/>
      <c r="G98" s="52"/>
      <c r="H98" s="52"/>
      <c r="I98" s="62"/>
    </row>
    <row r="99" spans="1:9" s="48" customFormat="1" ht="39.6" outlineLevel="1">
      <c r="A99" s="62">
        <f t="shared" ca="1" si="4"/>
        <v>73</v>
      </c>
      <c r="B99" s="52" t="s">
        <v>574</v>
      </c>
      <c r="C99" s="52" t="s">
        <v>1018</v>
      </c>
      <c r="D99" s="54" t="s">
        <v>769</v>
      </c>
      <c r="E99" s="54"/>
      <c r="F99" s="52"/>
      <c r="G99" s="52"/>
      <c r="H99" s="52"/>
      <c r="I99" s="62"/>
    </row>
    <row r="100" spans="1:9" s="48" customFormat="1" ht="39.6" outlineLevel="1">
      <c r="A100" s="62">
        <f t="shared" ca="1" si="4"/>
        <v>74</v>
      </c>
      <c r="B100" s="52" t="s">
        <v>773</v>
      </c>
      <c r="C100" s="52" t="s">
        <v>1019</v>
      </c>
      <c r="D100" s="54" t="s">
        <v>772</v>
      </c>
      <c r="E100" s="54"/>
      <c r="F100" s="52"/>
      <c r="G100" s="52"/>
      <c r="H100" s="52"/>
      <c r="I100" s="62"/>
    </row>
    <row r="101" spans="1:9" s="48" customFormat="1" ht="52.8" outlineLevel="1">
      <c r="A101" s="62">
        <f t="shared" ca="1" si="4"/>
        <v>75</v>
      </c>
      <c r="B101" s="52" t="s">
        <v>575</v>
      </c>
      <c r="C101" s="52" t="s">
        <v>1020</v>
      </c>
      <c r="D101" s="54" t="s">
        <v>774</v>
      </c>
      <c r="E101" s="54"/>
      <c r="F101" s="52"/>
      <c r="G101" s="52"/>
      <c r="H101" s="52"/>
      <c r="I101" s="62"/>
    </row>
    <row r="102" spans="1:9" s="48" customFormat="1" ht="66" outlineLevel="1">
      <c r="A102" s="62">
        <f t="shared" ca="1" si="4"/>
        <v>76</v>
      </c>
      <c r="B102" s="179" t="s">
        <v>528</v>
      </c>
      <c r="C102" s="179" t="s">
        <v>775</v>
      </c>
      <c r="D102" s="53" t="s">
        <v>704</v>
      </c>
      <c r="E102" s="54"/>
      <c r="F102" s="52"/>
      <c r="G102" s="52"/>
      <c r="H102" s="52"/>
      <c r="I102" s="62"/>
    </row>
    <row r="103" spans="1:9" s="49" customFormat="1" ht="39.6" outlineLevel="1">
      <c r="A103" s="62">
        <f t="shared" ca="1" si="4"/>
        <v>77</v>
      </c>
      <c r="B103" s="179" t="s">
        <v>776</v>
      </c>
      <c r="C103" s="179" t="s">
        <v>1021</v>
      </c>
      <c r="D103" s="53" t="s">
        <v>777</v>
      </c>
      <c r="E103" s="54"/>
      <c r="F103" s="52"/>
      <c r="G103" s="52"/>
      <c r="H103" s="52"/>
      <c r="I103" s="63"/>
    </row>
    <row r="104" spans="1:9" s="48" customFormat="1" ht="26.4" outlineLevel="1">
      <c r="A104" s="62">
        <f t="shared" ca="1" si="4"/>
        <v>78</v>
      </c>
      <c r="B104" s="52" t="s">
        <v>578</v>
      </c>
      <c r="C104" s="179" t="s">
        <v>778</v>
      </c>
      <c r="D104" s="53" t="s">
        <v>779</v>
      </c>
      <c r="E104" s="54"/>
      <c r="F104" s="52"/>
      <c r="G104" s="52"/>
      <c r="H104" s="52"/>
      <c r="I104" s="62"/>
    </row>
    <row r="105" spans="1:9" s="48" customFormat="1" ht="39.6" outlineLevel="1">
      <c r="A105" s="62">
        <f t="shared" ca="1" si="4"/>
        <v>79</v>
      </c>
      <c r="B105" s="179" t="s">
        <v>579</v>
      </c>
      <c r="C105" s="179" t="s">
        <v>780</v>
      </c>
      <c r="D105" s="214" t="s">
        <v>781</v>
      </c>
      <c r="E105" s="54"/>
      <c r="F105" s="52"/>
      <c r="G105" s="52"/>
      <c r="H105" s="52"/>
      <c r="I105" s="62"/>
    </row>
    <row r="106" spans="1:9" s="48" customFormat="1" ht="39.6" outlineLevel="1">
      <c r="A106" s="62">
        <f t="shared" ca="1" si="4"/>
        <v>80</v>
      </c>
      <c r="B106" s="52" t="s">
        <v>580</v>
      </c>
      <c r="C106" s="179" t="s">
        <v>1022</v>
      </c>
      <c r="D106" s="53" t="s">
        <v>782</v>
      </c>
      <c r="E106" s="60"/>
      <c r="F106" s="52"/>
      <c r="G106" s="52"/>
      <c r="H106" s="52"/>
      <c r="I106" s="62"/>
    </row>
    <row r="107" spans="1:9" s="48" customFormat="1" ht="39.6" outlineLevel="1">
      <c r="A107" s="62">
        <f t="shared" ca="1" si="4"/>
        <v>81</v>
      </c>
      <c r="B107" s="52" t="s">
        <v>576</v>
      </c>
      <c r="C107" s="179" t="s">
        <v>1023</v>
      </c>
      <c r="D107" s="53" t="s">
        <v>782</v>
      </c>
      <c r="E107" s="54"/>
      <c r="F107" s="52"/>
      <c r="G107" s="52"/>
      <c r="H107" s="52"/>
      <c r="I107" s="62"/>
    </row>
    <row r="108" spans="1:9" s="48" customFormat="1" ht="39.6" outlineLevel="1">
      <c r="A108" s="62">
        <f t="shared" ca="1" si="4"/>
        <v>82</v>
      </c>
      <c r="B108" s="52" t="s">
        <v>577</v>
      </c>
      <c r="C108" s="179" t="s">
        <v>1024</v>
      </c>
      <c r="D108" s="53" t="s">
        <v>782</v>
      </c>
      <c r="E108" s="54"/>
      <c r="F108" s="52"/>
      <c r="G108" s="52"/>
      <c r="H108" s="52"/>
      <c r="I108" s="62"/>
    </row>
    <row r="109" spans="1:9" s="48" customFormat="1" ht="39.6" outlineLevel="1">
      <c r="A109" s="62">
        <f ca="1">IF(OFFSET(A109,-1,0) ="",OFFSET(A109,-2,0)+1,OFFSET(A109,-1,0)+1 )</f>
        <v>83</v>
      </c>
      <c r="B109" s="52" t="s">
        <v>784</v>
      </c>
      <c r="C109" s="179" t="s">
        <v>1025</v>
      </c>
      <c r="D109" s="54" t="s">
        <v>783</v>
      </c>
      <c r="E109" s="54"/>
      <c r="F109" s="52"/>
      <c r="G109" s="52"/>
      <c r="H109" s="52"/>
      <c r="I109" s="62"/>
    </row>
    <row r="110" spans="1:9" s="48" customFormat="1" ht="39.6" outlineLevel="1">
      <c r="A110" s="62">
        <f t="shared" ca="1" si="4"/>
        <v>84</v>
      </c>
      <c r="B110" s="52" t="s">
        <v>785</v>
      </c>
      <c r="C110" s="179" t="s">
        <v>1026</v>
      </c>
      <c r="D110" s="54" t="s">
        <v>783</v>
      </c>
      <c r="E110" s="54"/>
      <c r="F110" s="52"/>
      <c r="G110" s="52"/>
      <c r="H110" s="52"/>
      <c r="I110" s="62"/>
    </row>
    <row r="111" spans="1:9" s="48" customFormat="1" ht="52.8" outlineLevel="1">
      <c r="A111" s="62">
        <f t="shared" ca="1" si="4"/>
        <v>85</v>
      </c>
      <c r="B111" s="195" t="s">
        <v>677</v>
      </c>
      <c r="C111" s="52" t="s">
        <v>1027</v>
      </c>
      <c r="D111" s="54" t="s">
        <v>786</v>
      </c>
      <c r="E111" s="54"/>
      <c r="F111" s="52"/>
      <c r="G111" s="52"/>
      <c r="H111" s="52"/>
      <c r="I111" s="62"/>
    </row>
    <row r="112" spans="1:9" s="190" customFormat="1" ht="13.8">
      <c r="A112" s="186"/>
      <c r="B112" s="198" t="s">
        <v>581</v>
      </c>
      <c r="C112" s="196"/>
      <c r="D112" s="197"/>
      <c r="E112" s="193"/>
      <c r="F112" s="194"/>
      <c r="G112" s="194"/>
      <c r="H112" s="194"/>
      <c r="I112" s="193"/>
    </row>
    <row r="113" spans="1:9" s="48" customFormat="1" ht="13.8" outlineLevel="1">
      <c r="A113" s="62">
        <f t="shared" ca="1" si="4"/>
        <v>86</v>
      </c>
      <c r="B113" s="52" t="s">
        <v>582</v>
      </c>
      <c r="C113" s="52" t="s">
        <v>787</v>
      </c>
      <c r="D113" s="53" t="s">
        <v>788</v>
      </c>
      <c r="E113" s="54"/>
      <c r="F113" s="52"/>
      <c r="G113" s="52"/>
      <c r="H113" s="52"/>
      <c r="I113" s="62"/>
    </row>
    <row r="114" spans="1:9" s="48" customFormat="1" ht="39.6" outlineLevel="1">
      <c r="A114" s="62">
        <f t="shared" ca="1" si="4"/>
        <v>87</v>
      </c>
      <c r="B114" s="52" t="s">
        <v>583</v>
      </c>
      <c r="C114" s="52" t="s">
        <v>790</v>
      </c>
      <c r="D114" s="54" t="s">
        <v>789</v>
      </c>
      <c r="E114" s="54"/>
      <c r="F114" s="52"/>
      <c r="G114" s="52"/>
      <c r="H114" s="52"/>
      <c r="I114" s="62"/>
    </row>
    <row r="115" spans="1:9" s="48" customFormat="1" ht="26.4" outlineLevel="1">
      <c r="A115" s="62">
        <f t="shared" ca="1" si="4"/>
        <v>88</v>
      </c>
      <c r="B115" s="52" t="s">
        <v>584</v>
      </c>
      <c r="C115" s="52" t="s">
        <v>1028</v>
      </c>
      <c r="D115" s="54" t="s">
        <v>858</v>
      </c>
      <c r="E115" s="54"/>
      <c r="F115" s="52"/>
      <c r="G115" s="52"/>
      <c r="H115" s="52"/>
      <c r="I115" s="62"/>
    </row>
    <row r="116" spans="1:9" s="200" customFormat="1" ht="13.8">
      <c r="A116" s="199"/>
      <c r="B116" s="175" t="s">
        <v>585</v>
      </c>
      <c r="C116" s="170"/>
      <c r="D116" s="172"/>
      <c r="E116" s="172"/>
      <c r="F116" s="170"/>
      <c r="G116" s="170"/>
      <c r="H116" s="170"/>
      <c r="I116" s="199"/>
    </row>
    <row r="117" spans="1:9" s="190" customFormat="1" ht="13.8">
      <c r="A117" s="186"/>
      <c r="B117" s="201" t="s">
        <v>586</v>
      </c>
      <c r="C117" s="187"/>
      <c r="D117" s="188"/>
      <c r="E117" s="188"/>
      <c r="F117" s="187"/>
      <c r="G117" s="187"/>
      <c r="H117" s="187"/>
      <c r="I117" s="186"/>
    </row>
    <row r="118" spans="1:9" s="48" customFormat="1" ht="26.4" outlineLevel="1">
      <c r="A118" s="62">
        <v>89</v>
      </c>
      <c r="B118" s="179" t="s">
        <v>596</v>
      </c>
      <c r="C118" s="52" t="s">
        <v>791</v>
      </c>
      <c r="D118" s="54" t="s">
        <v>792</v>
      </c>
      <c r="E118" s="54"/>
      <c r="F118" s="52"/>
      <c r="G118" s="52"/>
      <c r="H118" s="52"/>
      <c r="I118" s="62"/>
    </row>
    <row r="119" spans="1:9" s="48" customFormat="1" ht="26.4" outlineLevel="1">
      <c r="A119" s="63">
        <v>90</v>
      </c>
      <c r="B119" s="52" t="s">
        <v>597</v>
      </c>
      <c r="C119" s="52" t="s">
        <v>793</v>
      </c>
      <c r="D119" s="54" t="s">
        <v>794</v>
      </c>
      <c r="E119" s="54"/>
      <c r="F119" s="52"/>
      <c r="G119" s="52"/>
      <c r="H119" s="52"/>
      <c r="I119" s="62"/>
    </row>
    <row r="120" spans="1:9" s="190" customFormat="1" ht="13.8">
      <c r="A120" s="186"/>
      <c r="B120" s="201" t="s">
        <v>587</v>
      </c>
      <c r="C120" s="187"/>
      <c r="D120" s="188"/>
      <c r="E120" s="188"/>
      <c r="F120" s="187"/>
      <c r="G120" s="187"/>
      <c r="H120" s="187"/>
      <c r="I120" s="186"/>
    </row>
    <row r="121" spans="1:9" s="48" customFormat="1" ht="52.8" outlineLevel="1">
      <c r="A121" s="62">
        <f t="shared" ca="1" si="4"/>
        <v>91</v>
      </c>
      <c r="B121" s="52" t="s">
        <v>588</v>
      </c>
      <c r="C121" s="52" t="s">
        <v>795</v>
      </c>
      <c r="D121" s="54" t="s">
        <v>796</v>
      </c>
      <c r="E121" s="54"/>
      <c r="F121" s="52"/>
      <c r="G121" s="52"/>
      <c r="H121" s="52"/>
      <c r="I121" s="62"/>
    </row>
    <row r="122" spans="1:9" s="49" customFormat="1" ht="79.2" outlineLevel="1">
      <c r="A122" s="63">
        <f t="shared" ca="1" si="4"/>
        <v>92</v>
      </c>
      <c r="B122" s="179" t="s">
        <v>589</v>
      </c>
      <c r="C122" s="179" t="s">
        <v>1029</v>
      </c>
      <c r="D122" s="53" t="s">
        <v>1030</v>
      </c>
      <c r="E122" s="53"/>
      <c r="F122" s="179"/>
      <c r="G122" s="179"/>
      <c r="H122" s="179"/>
      <c r="I122" s="63"/>
    </row>
    <row r="123" spans="1:9" s="48" customFormat="1" ht="26.4" outlineLevel="1">
      <c r="A123" s="62">
        <f t="shared" ca="1" si="4"/>
        <v>93</v>
      </c>
      <c r="B123" s="52" t="s">
        <v>592</v>
      </c>
      <c r="C123" s="52" t="s">
        <v>797</v>
      </c>
      <c r="D123" s="54" t="s">
        <v>798</v>
      </c>
      <c r="E123" s="54"/>
      <c r="F123" s="52"/>
      <c r="G123" s="52"/>
      <c r="H123" s="52"/>
      <c r="I123" s="62"/>
    </row>
    <row r="124" spans="1:9" s="49" customFormat="1" ht="26.4" outlineLevel="1">
      <c r="A124" s="63">
        <f t="shared" ca="1" si="4"/>
        <v>94</v>
      </c>
      <c r="B124" s="179" t="s">
        <v>593</v>
      </c>
      <c r="C124" s="179" t="s">
        <v>1031</v>
      </c>
      <c r="D124" s="53" t="s">
        <v>860</v>
      </c>
      <c r="E124" s="53"/>
      <c r="F124" s="179"/>
      <c r="G124" s="179"/>
      <c r="H124" s="179"/>
      <c r="I124" s="63"/>
    </row>
    <row r="125" spans="1:9" s="48" customFormat="1" ht="26.4" outlineLevel="1">
      <c r="A125" s="62">
        <f t="shared" ca="1" si="4"/>
        <v>95</v>
      </c>
      <c r="B125" s="52" t="s">
        <v>594</v>
      </c>
      <c r="C125" s="179" t="s">
        <v>1033</v>
      </c>
      <c r="D125" s="54" t="s">
        <v>861</v>
      </c>
      <c r="E125" s="54"/>
      <c r="F125" s="52"/>
      <c r="G125" s="52"/>
      <c r="H125" s="52"/>
      <c r="I125" s="62"/>
    </row>
    <row r="126" spans="1:9" s="48" customFormat="1" ht="26.4" outlineLevel="1">
      <c r="A126" s="62">
        <f t="shared" ca="1" si="4"/>
        <v>96</v>
      </c>
      <c r="B126" s="52" t="s">
        <v>595</v>
      </c>
      <c r="C126" s="179" t="s">
        <v>1032</v>
      </c>
      <c r="D126" s="54" t="s">
        <v>862</v>
      </c>
      <c r="E126" s="54"/>
      <c r="F126" s="52"/>
      <c r="G126" s="52"/>
      <c r="H126" s="52"/>
      <c r="I126" s="62"/>
    </row>
    <row r="127" spans="1:9" s="190" customFormat="1" ht="13.8">
      <c r="A127" s="186"/>
      <c r="B127" s="201" t="s">
        <v>542</v>
      </c>
      <c r="C127" s="187"/>
      <c r="D127" s="188"/>
      <c r="E127" s="188"/>
      <c r="F127" s="187"/>
      <c r="G127" s="187"/>
      <c r="H127" s="187"/>
      <c r="I127" s="186"/>
    </row>
    <row r="128" spans="1:9" s="48" customFormat="1" ht="52.8" outlineLevel="1">
      <c r="A128" s="231">
        <f t="shared" ca="1" si="4"/>
        <v>97</v>
      </c>
      <c r="B128" s="52" t="s">
        <v>590</v>
      </c>
      <c r="C128" s="52" t="s">
        <v>1034</v>
      </c>
      <c r="D128" s="54" t="s">
        <v>799</v>
      </c>
      <c r="E128" s="54"/>
      <c r="F128" s="52"/>
      <c r="G128" s="52"/>
      <c r="H128" s="52"/>
      <c r="I128" s="62"/>
    </row>
    <row r="129" spans="1:9" s="48" customFormat="1" ht="66" outlineLevel="1">
      <c r="A129" s="237">
        <v>98</v>
      </c>
      <c r="B129" s="236" t="s">
        <v>591</v>
      </c>
      <c r="C129" s="52" t="s">
        <v>1035</v>
      </c>
      <c r="D129" s="54" t="s">
        <v>800</v>
      </c>
      <c r="E129" s="54"/>
      <c r="F129" s="52"/>
      <c r="G129" s="52"/>
      <c r="H129" s="52"/>
      <c r="I129" s="62"/>
    </row>
  </sheetData>
  <mergeCells count="12">
    <mergeCell ref="F16:H16"/>
    <mergeCell ref="B20:D20"/>
    <mergeCell ref="B95:D95"/>
    <mergeCell ref="A1:D1"/>
    <mergeCell ref="A2:D2"/>
    <mergeCell ref="E2:E3"/>
    <mergeCell ref="C3:D3"/>
    <mergeCell ref="B4:D4"/>
    <mergeCell ref="B5:D5"/>
    <mergeCell ref="B6:D6"/>
    <mergeCell ref="B7:D7"/>
    <mergeCell ref="B8:D8"/>
  </mergeCells>
  <dataValidations count="4">
    <dataValidation type="list" allowBlank="1" sqref="F18:H19 F22:H38 F40:H63 F65:H129" xr:uid="{00000000-0002-0000-0100-000000000000}">
      <formula1>$A$11:$A$15</formula1>
    </dataValidation>
    <dataValidation type="list" allowBlank="1" showErrorMessage="1" sqref="F130:H187" xr:uid="{00000000-0002-0000-0100-000001000000}">
      <formula1>#REF!</formula1>
      <formula2>0</formula2>
    </dataValidation>
    <dataValidation allowBlank="1" showInputMessage="1" showErrorMessage="1" sqref="F20:H21" xr:uid="{00000000-0002-0000-0100-000002000000}"/>
    <dataValidation showDropDown="1" showErrorMessage="1" sqref="F16:H19" xr:uid="{00000000-0002-0000-0100-000003000000}"/>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2"/>
  <sheetViews>
    <sheetView showGridLines="0" topLeftCell="A25" zoomScaleNormal="100" workbookViewId="0">
      <selection activeCell="B13" sqref="B13"/>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31.5" customHeight="1">
      <c r="A2" s="260" t="s">
        <v>70</v>
      </c>
      <c r="B2" s="260"/>
      <c r="C2" s="260"/>
      <c r="D2" s="260"/>
      <c r="E2" s="261"/>
      <c r="F2" s="23"/>
      <c r="G2" s="23"/>
      <c r="H2" s="23"/>
      <c r="I2" s="23"/>
      <c r="J2" s="23"/>
    </row>
    <row r="3" spans="1:24" s="1" customFormat="1" ht="31.5" customHeight="1">
      <c r="A3" s="47"/>
      <c r="C3" s="262"/>
      <c r="D3" s="262"/>
      <c r="E3" s="261"/>
      <c r="F3" s="23"/>
      <c r="G3" s="23"/>
      <c r="H3" s="23"/>
      <c r="I3" s="23"/>
      <c r="J3" s="23"/>
    </row>
    <row r="4" spans="1:24" s="38" customFormat="1" ht="16.5" customHeight="1">
      <c r="A4" s="139" t="s">
        <v>66</v>
      </c>
      <c r="B4" s="253"/>
      <c r="C4" s="253"/>
      <c r="D4" s="253"/>
      <c r="E4" s="39"/>
      <c r="F4" s="39"/>
      <c r="G4" s="39"/>
      <c r="H4" s="40"/>
      <c r="I4" s="40"/>
      <c r="X4" s="38" t="s">
        <v>93</v>
      </c>
    </row>
    <row r="5" spans="1:24" s="38" customFormat="1" ht="144.75" customHeight="1">
      <c r="A5" s="139" t="s">
        <v>62</v>
      </c>
      <c r="B5" s="252"/>
      <c r="C5" s="253"/>
      <c r="D5" s="253"/>
      <c r="E5" s="39"/>
      <c r="F5" s="39"/>
      <c r="G5" s="39"/>
      <c r="H5" s="40"/>
      <c r="I5" s="40"/>
      <c r="X5" s="38" t="s">
        <v>95</v>
      </c>
    </row>
    <row r="6" spans="1:24" s="38" customFormat="1" ht="26.4">
      <c r="A6" s="139" t="s">
        <v>96</v>
      </c>
      <c r="B6" s="252"/>
      <c r="C6" s="253"/>
      <c r="D6" s="253"/>
      <c r="E6" s="39"/>
      <c r="F6" s="39"/>
      <c r="G6" s="39"/>
      <c r="H6" s="40"/>
      <c r="I6" s="40"/>
    </row>
    <row r="7" spans="1:24" s="38" customFormat="1">
      <c r="A7" s="139" t="s">
        <v>98</v>
      </c>
      <c r="B7" s="253"/>
      <c r="C7" s="253"/>
      <c r="D7" s="253"/>
      <c r="E7" s="39"/>
      <c r="F7" s="39"/>
      <c r="G7" s="39"/>
      <c r="H7" s="41"/>
      <c r="I7" s="40"/>
      <c r="X7" s="42"/>
    </row>
    <row r="8" spans="1:24" s="43" customFormat="1">
      <c r="A8" s="139" t="s">
        <v>100</v>
      </c>
      <c r="B8" s="254"/>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COUNTIF($F$20:$F$49594,"*Passed")</f>
        <v>0</v>
      </c>
      <c r="C11" s="75">
        <f>COUNTIF($G$20:$G$49594,"*Passed")</f>
        <v>0</v>
      </c>
      <c r="D11" s="75">
        <f>COUNTIF($H$20:$H$49594,"*Passed")</f>
        <v>0</v>
      </c>
    </row>
    <row r="12" spans="1:24" s="43" customFormat="1">
      <c r="A12" s="141" t="s">
        <v>43</v>
      </c>
      <c r="B12" s="75">
        <f>COUNTIF($F$20:$F$49314,"*Failed*")</f>
        <v>0</v>
      </c>
      <c r="C12" s="75">
        <f>COUNTIF($G$20:$G$49314,"*Failed*")</f>
        <v>0</v>
      </c>
      <c r="D12" s="75">
        <f>COUNTIF($H$20:$H$49314,"*Failed*")</f>
        <v>0</v>
      </c>
    </row>
    <row r="13" spans="1:24" s="43" customFormat="1">
      <c r="A13" s="141" t="s">
        <v>45</v>
      </c>
      <c r="B13" s="75">
        <f>COUNTIF($F$20:$F$49314,"*Not Run*")</f>
        <v>0</v>
      </c>
      <c r="C13" s="75">
        <f>COUNTIF($G$20:$G$49314,"*Not Run*")</f>
        <v>0</v>
      </c>
      <c r="D13" s="75">
        <f>COUNTIF($H$20:$H$49314,"*Not Run*")</f>
        <v>0</v>
      </c>
      <c r="E13" s="1"/>
      <c r="F13" s="1"/>
      <c r="G13" s="1"/>
      <c r="H13" s="1"/>
      <c r="I13" s="1"/>
    </row>
    <row r="14" spans="1:24" s="43" customFormat="1">
      <c r="A14" s="141" t="s">
        <v>103</v>
      </c>
      <c r="B14" s="75">
        <f>COUNTIF($F$20:$F$49314,"*NA*")</f>
        <v>0</v>
      </c>
      <c r="C14" s="75">
        <f>COUNTIF($G$20:$G$49314,"*NA*")</f>
        <v>0</v>
      </c>
      <c r="D14" s="75">
        <f>COUNTIF($H$20:$H$49314,"*NA*")</f>
        <v>0</v>
      </c>
      <c r="E14" s="1"/>
      <c r="F14" s="1"/>
      <c r="G14" s="1"/>
      <c r="H14" s="1"/>
      <c r="I14" s="1"/>
    </row>
    <row r="15" spans="1:24" s="43" customFormat="1" ht="39.6">
      <c r="A15" s="141" t="s">
        <v>104</v>
      </c>
      <c r="B15" s="75">
        <f>COUNTIF($F$20:$F$49314,"*Passed in previous build*")</f>
        <v>0</v>
      </c>
      <c r="C15" s="75">
        <f>COUNTIF($G$20:$G$49314,"*Passed in previous build*")</f>
        <v>0</v>
      </c>
      <c r="D15" s="75">
        <f>COUNTIF($H$20:$H$49314,"*Passed in previous build*")</f>
        <v>0</v>
      </c>
      <c r="E15" s="1"/>
      <c r="F15" s="1"/>
      <c r="G15" s="1"/>
      <c r="H15" s="1"/>
      <c r="I15" s="1"/>
    </row>
    <row r="16" spans="1:24" s="44" customFormat="1" ht="15" customHeight="1">
      <c r="A16" s="76"/>
      <c r="B16" s="50"/>
      <c r="C16" s="50"/>
      <c r="D16" s="51"/>
      <c r="E16" s="56"/>
      <c r="F16" s="255" t="s">
        <v>101</v>
      </c>
      <c r="G16" s="255"/>
      <c r="H16" s="255"/>
      <c r="I16" s="57"/>
    </row>
    <row r="17" spans="1:9" s="44" customFormat="1" ht="39.6">
      <c r="A17" s="142" t="s">
        <v>105</v>
      </c>
      <c r="B17" s="143" t="s">
        <v>106</v>
      </c>
      <c r="C17" s="143" t="s">
        <v>107</v>
      </c>
      <c r="D17" s="143" t="s">
        <v>108</v>
      </c>
      <c r="E17" s="143" t="s">
        <v>109</v>
      </c>
      <c r="F17" s="143" t="s">
        <v>110</v>
      </c>
      <c r="G17" s="143" t="s">
        <v>111</v>
      </c>
      <c r="H17" s="143" t="s">
        <v>112</v>
      </c>
      <c r="I17" s="143" t="s">
        <v>113</v>
      </c>
    </row>
    <row r="18" spans="1:9" s="174" customFormat="1">
      <c r="A18" s="170"/>
      <c r="B18" s="175" t="s">
        <v>472</v>
      </c>
      <c r="C18" s="171"/>
      <c r="D18" s="172"/>
      <c r="E18" s="172"/>
      <c r="F18" s="170"/>
      <c r="G18" s="170"/>
      <c r="H18" s="170"/>
      <c r="I18" s="173"/>
    </row>
    <row r="19" spans="1:9" s="45" customFormat="1" hidden="1" outlineLevel="1">
      <c r="A19" s="52"/>
      <c r="B19" s="178" t="s">
        <v>611</v>
      </c>
      <c r="C19" s="168" t="s">
        <v>505</v>
      </c>
      <c r="D19" s="169"/>
      <c r="E19" s="54"/>
      <c r="F19" s="52"/>
      <c r="G19" s="52"/>
      <c r="H19" s="52"/>
      <c r="I19" s="55"/>
    </row>
    <row r="20" spans="1:9" s="44" customFormat="1" ht="15.75" customHeight="1" collapsed="1">
      <c r="A20" s="67"/>
      <c r="B20" s="256" t="s">
        <v>424</v>
      </c>
      <c r="C20" s="269"/>
      <c r="D20" s="270"/>
      <c r="E20" s="67"/>
      <c r="F20" s="68"/>
      <c r="G20" s="68"/>
      <c r="H20" s="68"/>
      <c r="I20" s="67"/>
    </row>
    <row r="21" spans="1:9" s="45" customFormat="1" ht="66" outlineLevel="1">
      <c r="A21" s="52">
        <v>1</v>
      </c>
      <c r="B21" s="179" t="s">
        <v>612</v>
      </c>
      <c r="C21" s="52" t="s">
        <v>473</v>
      </c>
      <c r="D21" s="53" t="s">
        <v>474</v>
      </c>
      <c r="E21" s="54"/>
      <c r="F21" s="52"/>
      <c r="G21" s="52"/>
      <c r="H21" s="52"/>
      <c r="I21" s="55"/>
    </row>
    <row r="22" spans="1:9" s="45" customFormat="1" ht="66" outlineLevel="1">
      <c r="A22" s="58">
        <f ca="1">IF(OFFSET(A22,-1,0) ="",OFFSET(A22,-2,0)+1,OFFSET(A22,-1,0)+1 )</f>
        <v>2</v>
      </c>
      <c r="B22" s="179" t="s">
        <v>613</v>
      </c>
      <c r="C22" s="176" t="s">
        <v>476</v>
      </c>
      <c r="D22" s="59" t="s">
        <v>479</v>
      </c>
      <c r="E22" s="54"/>
      <c r="F22" s="52"/>
      <c r="G22" s="52"/>
      <c r="H22" s="52"/>
      <c r="I22" s="55"/>
    </row>
    <row r="23" spans="1:9" s="45" customFormat="1" ht="66" outlineLevel="1">
      <c r="A23" s="58">
        <f t="shared" ref="A23:A25" ca="1" si="0">IF(OFFSET(A23,-1,0) ="",OFFSET(A23,-2,0)+1,OFFSET(A23,-1,0)+1 )</f>
        <v>3</v>
      </c>
      <c r="B23" s="179" t="s">
        <v>614</v>
      </c>
      <c r="C23" s="52" t="s">
        <v>475</v>
      </c>
      <c r="D23" s="60" t="s">
        <v>478</v>
      </c>
      <c r="E23" s="54"/>
      <c r="F23" s="52"/>
      <c r="G23" s="52"/>
      <c r="H23" s="52"/>
      <c r="I23" s="55"/>
    </row>
    <row r="24" spans="1:9" s="48" customFormat="1" ht="66" outlineLevel="1">
      <c r="A24" s="58">
        <f t="shared" ca="1" si="0"/>
        <v>4</v>
      </c>
      <c r="B24" s="179" t="s">
        <v>615</v>
      </c>
      <c r="C24" s="52" t="s">
        <v>477</v>
      </c>
      <c r="D24" s="54" t="s">
        <v>480</v>
      </c>
      <c r="E24" s="54"/>
      <c r="F24" s="52"/>
      <c r="G24" s="52"/>
      <c r="H24" s="52"/>
      <c r="I24" s="61"/>
    </row>
    <row r="25" spans="1:9" s="48" customFormat="1" ht="66" outlineLevel="1">
      <c r="A25" s="58">
        <f t="shared" ca="1" si="0"/>
        <v>5</v>
      </c>
      <c r="B25" s="179" t="s">
        <v>616</v>
      </c>
      <c r="C25" s="52" t="s">
        <v>617</v>
      </c>
      <c r="D25" s="54" t="s">
        <v>618</v>
      </c>
      <c r="E25" s="54"/>
      <c r="F25" s="52"/>
      <c r="G25" s="52"/>
      <c r="H25" s="52"/>
      <c r="I25" s="61"/>
    </row>
    <row r="26" spans="1:9" s="48" customFormat="1" ht="13.8">
      <c r="A26" s="77"/>
      <c r="B26" s="256" t="s">
        <v>425</v>
      </c>
      <c r="C26" s="269"/>
      <c r="D26" s="270"/>
      <c r="E26" s="69"/>
      <c r="F26" s="66"/>
      <c r="G26" s="66"/>
      <c r="H26" s="66"/>
      <c r="I26" s="69"/>
    </row>
    <row r="27" spans="1:9" s="48" customFormat="1" ht="39.6" outlineLevel="1">
      <c r="A27" s="62">
        <f t="shared" ref="A27:A41" ca="1" si="1">IF(OFFSET(A27,-1,0) ="",OFFSET(A27,-2,0)+1,OFFSET(A27,-1,0)+1 )</f>
        <v>6</v>
      </c>
      <c r="B27" s="179" t="s">
        <v>619</v>
      </c>
      <c r="C27" s="179" t="s">
        <v>620</v>
      </c>
      <c r="D27" s="53" t="s">
        <v>481</v>
      </c>
      <c r="E27" s="54"/>
      <c r="F27" s="52"/>
      <c r="G27" s="52"/>
      <c r="H27" s="52"/>
      <c r="I27" s="62"/>
    </row>
    <row r="28" spans="1:9" s="48" customFormat="1" ht="78" customHeight="1" outlineLevel="1">
      <c r="A28" s="62">
        <f t="shared" ca="1" si="1"/>
        <v>7</v>
      </c>
      <c r="B28" s="177" t="s">
        <v>491</v>
      </c>
      <c r="C28" s="52" t="s">
        <v>490</v>
      </c>
      <c r="D28" s="59" t="s">
        <v>482</v>
      </c>
      <c r="E28" s="54"/>
      <c r="F28" s="52"/>
      <c r="G28" s="52"/>
      <c r="H28" s="52"/>
      <c r="I28" s="62"/>
    </row>
    <row r="29" spans="1:9" s="48" customFormat="1" ht="52.8" outlineLevel="1">
      <c r="A29" s="62">
        <f t="shared" ca="1" si="1"/>
        <v>8</v>
      </c>
      <c r="B29" s="52" t="s">
        <v>426</v>
      </c>
      <c r="C29" s="52" t="s">
        <v>483</v>
      </c>
      <c r="D29" s="53" t="s">
        <v>481</v>
      </c>
      <c r="E29" s="54"/>
      <c r="F29" s="52"/>
      <c r="G29" s="52"/>
      <c r="H29" s="52"/>
      <c r="I29" s="62"/>
    </row>
    <row r="30" spans="1:9" s="48" customFormat="1" ht="52.8" outlineLevel="1">
      <c r="A30" s="62">
        <v>10</v>
      </c>
      <c r="B30" s="52" t="s">
        <v>427</v>
      </c>
      <c r="C30" s="52" t="s">
        <v>484</v>
      </c>
      <c r="D30" s="53" t="s">
        <v>485</v>
      </c>
      <c r="E30" s="54"/>
      <c r="F30" s="52"/>
      <c r="G30" s="52"/>
      <c r="H30" s="52"/>
      <c r="I30" s="62"/>
    </row>
    <row r="31" spans="1:9" s="48" customFormat="1" ht="79.2" outlineLevel="1">
      <c r="A31" s="62">
        <f t="shared" ca="1" si="1"/>
        <v>11</v>
      </c>
      <c r="B31" s="52" t="s">
        <v>486</v>
      </c>
      <c r="C31" s="52" t="s">
        <v>497</v>
      </c>
      <c r="D31" s="60" t="s">
        <v>487</v>
      </c>
      <c r="E31" s="54"/>
      <c r="F31" s="52"/>
      <c r="G31" s="52"/>
      <c r="H31" s="52"/>
      <c r="I31" s="62"/>
    </row>
    <row r="32" spans="1:9" s="48" customFormat="1" ht="13.8">
      <c r="A32" s="77"/>
      <c r="B32" s="256" t="s">
        <v>428</v>
      </c>
      <c r="C32" s="269"/>
      <c r="D32" s="270"/>
      <c r="E32" s="69"/>
      <c r="F32" s="66"/>
      <c r="G32" s="66"/>
      <c r="H32" s="66"/>
      <c r="I32" s="69"/>
    </row>
    <row r="33" spans="1:9" s="48" customFormat="1" ht="39.6" outlineLevel="1">
      <c r="A33" s="62">
        <f t="shared" ca="1" si="1"/>
        <v>12</v>
      </c>
      <c r="B33" s="179" t="s">
        <v>621</v>
      </c>
      <c r="C33" s="52" t="s">
        <v>488</v>
      </c>
      <c r="D33" s="53" t="s">
        <v>489</v>
      </c>
      <c r="E33" s="54"/>
      <c r="F33" s="52"/>
      <c r="G33" s="52"/>
      <c r="H33" s="52"/>
      <c r="I33" s="62"/>
    </row>
    <row r="34" spans="1:9" s="48" customFormat="1" ht="79.2" outlineLevel="1">
      <c r="A34" s="62">
        <f t="shared" ca="1" si="1"/>
        <v>13</v>
      </c>
      <c r="B34" s="179" t="s">
        <v>622</v>
      </c>
      <c r="C34" s="179" t="s">
        <v>623</v>
      </c>
      <c r="D34" s="54" t="s">
        <v>492</v>
      </c>
      <c r="E34" s="54"/>
      <c r="F34" s="52"/>
      <c r="G34" s="52"/>
      <c r="H34" s="52"/>
      <c r="I34" s="62"/>
    </row>
    <row r="35" spans="1:9" s="48" customFormat="1" ht="52.8" outlineLevel="1">
      <c r="A35" s="62">
        <f t="shared" ca="1" si="1"/>
        <v>14</v>
      </c>
      <c r="B35" s="179" t="s">
        <v>624</v>
      </c>
      <c r="C35" s="52" t="s">
        <v>493</v>
      </c>
      <c r="D35" s="54" t="s">
        <v>489</v>
      </c>
      <c r="E35" s="54"/>
      <c r="F35" s="52"/>
      <c r="G35" s="52"/>
      <c r="H35" s="52"/>
      <c r="I35" s="62"/>
    </row>
    <row r="36" spans="1:9" s="48" customFormat="1" ht="52.8" outlineLevel="1">
      <c r="A36" s="62">
        <f t="shared" ca="1" si="1"/>
        <v>15</v>
      </c>
      <c r="B36" s="52" t="s">
        <v>429</v>
      </c>
      <c r="C36" s="52" t="s">
        <v>494</v>
      </c>
      <c r="D36" s="54" t="s">
        <v>495</v>
      </c>
      <c r="E36" s="54"/>
      <c r="F36" s="52"/>
      <c r="G36" s="52"/>
      <c r="H36" s="52"/>
      <c r="I36" s="62"/>
    </row>
    <row r="37" spans="1:9" s="48" customFormat="1" ht="105.6" outlineLevel="1">
      <c r="A37" s="62">
        <v>16</v>
      </c>
      <c r="B37" s="52" t="s">
        <v>451</v>
      </c>
      <c r="C37" s="179" t="s">
        <v>496</v>
      </c>
      <c r="D37" s="53" t="s">
        <v>625</v>
      </c>
      <c r="E37" s="54"/>
      <c r="F37" s="52"/>
      <c r="G37" s="52"/>
      <c r="H37" s="52"/>
      <c r="I37" s="62"/>
    </row>
    <row r="38" spans="1:9" s="48" customFormat="1" ht="13.8">
      <c r="A38" s="77"/>
      <c r="B38" s="256" t="s">
        <v>430</v>
      </c>
      <c r="C38" s="269"/>
      <c r="D38" s="270"/>
      <c r="E38" s="69"/>
      <c r="F38" s="66"/>
      <c r="G38" s="66"/>
      <c r="H38" s="66"/>
      <c r="I38" s="69"/>
    </row>
    <row r="39" spans="1:9" s="48" customFormat="1" ht="39.6" hidden="1" outlineLevel="1">
      <c r="A39" s="62">
        <f t="shared" ca="1" si="1"/>
        <v>17</v>
      </c>
      <c r="B39" s="52" t="s">
        <v>431</v>
      </c>
      <c r="C39" s="52" t="s">
        <v>498</v>
      </c>
      <c r="D39" s="53" t="s">
        <v>499</v>
      </c>
      <c r="E39" s="54"/>
      <c r="F39" s="52"/>
      <c r="G39" s="52"/>
      <c r="H39" s="52"/>
      <c r="I39" s="62"/>
    </row>
    <row r="40" spans="1:9" s="48" customFormat="1" ht="52.8" hidden="1" outlineLevel="1">
      <c r="A40" s="62">
        <f t="shared" ca="1" si="1"/>
        <v>18</v>
      </c>
      <c r="B40" s="52" t="s">
        <v>502</v>
      </c>
      <c r="C40" s="52" t="s">
        <v>500</v>
      </c>
      <c r="D40" s="54" t="s">
        <v>501</v>
      </c>
      <c r="E40" s="60"/>
      <c r="F40" s="52"/>
      <c r="G40" s="52"/>
      <c r="H40" s="52"/>
      <c r="I40" s="62"/>
    </row>
    <row r="41" spans="1:9" s="48" customFormat="1" ht="39.6" hidden="1" outlineLevel="1">
      <c r="A41" s="62">
        <f t="shared" ca="1" si="1"/>
        <v>19</v>
      </c>
      <c r="B41" s="179" t="s">
        <v>626</v>
      </c>
      <c r="C41" s="52" t="s">
        <v>503</v>
      </c>
      <c r="D41" s="60" t="s">
        <v>504</v>
      </c>
      <c r="E41" s="54"/>
      <c r="F41" s="52"/>
      <c r="G41" s="52"/>
      <c r="H41" s="52"/>
      <c r="I41" s="62"/>
    </row>
    <row r="42" spans="1:9" s="48" customFormat="1" ht="13.8" collapsed="1">
      <c r="A42" s="77"/>
      <c r="B42" s="271"/>
      <c r="C42" s="272"/>
      <c r="D42" s="273"/>
      <c r="E42" s="69"/>
      <c r="F42" s="66"/>
      <c r="G42" s="66"/>
      <c r="H42" s="66"/>
      <c r="I42" s="69"/>
    </row>
  </sheetData>
  <mergeCells count="15">
    <mergeCell ref="E2:E3"/>
    <mergeCell ref="C3:D3"/>
    <mergeCell ref="B4:D4"/>
    <mergeCell ref="B5:D5"/>
    <mergeCell ref="B6:D6"/>
    <mergeCell ref="B7:D7"/>
    <mergeCell ref="B8:D8"/>
    <mergeCell ref="A1:D1"/>
    <mergeCell ref="A2:D2"/>
    <mergeCell ref="B26:D26"/>
    <mergeCell ref="B32:D32"/>
    <mergeCell ref="B38:D38"/>
    <mergeCell ref="B42:D42"/>
    <mergeCell ref="F16:H16"/>
    <mergeCell ref="B20:D20"/>
  </mergeCells>
  <dataValidations count="4">
    <dataValidation type="list" allowBlank="1" showErrorMessage="1" sqref="F43:H100" xr:uid="{00000000-0002-0000-0200-000000000000}">
      <formula1>#REF!</formula1>
      <formula2>0</formula2>
    </dataValidation>
    <dataValidation allowBlank="1" showInputMessage="1" showErrorMessage="1" sqref="F20:H20" xr:uid="{00000000-0002-0000-0200-000001000000}"/>
    <dataValidation showDropDown="1" showErrorMessage="1" sqref="F16:H19" xr:uid="{00000000-0002-0000-0200-000002000000}"/>
    <dataValidation type="list" allowBlank="1" sqref="F18:H19 F21:H42" xr:uid="{00000000-0002-0000-02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71" t="s">
        <v>0</v>
      </c>
      <c r="F1" s="16"/>
    </row>
    <row r="2" spans="1:6" ht="21">
      <c r="A2" s="37" t="s">
        <v>1</v>
      </c>
      <c r="B2" s="18"/>
      <c r="C2" s="18"/>
      <c r="D2" s="18"/>
      <c r="E2" s="18"/>
      <c r="F2" s="18"/>
    </row>
    <row r="3" spans="1:6">
      <c r="A3" s="18"/>
      <c r="B3" s="18"/>
      <c r="C3" s="18"/>
      <c r="D3" s="18"/>
      <c r="E3" s="18"/>
      <c r="F3" s="18"/>
    </row>
    <row r="4" spans="1:6" ht="15" customHeight="1">
      <c r="A4" s="277" t="s">
        <v>2</v>
      </c>
      <c r="B4" s="278"/>
      <c r="C4" s="278"/>
      <c r="D4" s="278"/>
      <c r="E4" s="279"/>
      <c r="F4" s="18"/>
    </row>
    <row r="5" spans="1:6">
      <c r="A5" s="280" t="s">
        <v>3</v>
      </c>
      <c r="B5" s="280"/>
      <c r="C5" s="281" t="s">
        <v>4</v>
      </c>
      <c r="D5" s="281"/>
      <c r="E5" s="281"/>
      <c r="F5" s="18"/>
    </row>
    <row r="6" spans="1:6" ht="29.25" customHeight="1">
      <c r="A6" s="282" t="s">
        <v>5</v>
      </c>
      <c r="B6" s="283"/>
      <c r="C6" s="276" t="s">
        <v>6</v>
      </c>
      <c r="D6" s="276"/>
      <c r="E6" s="276"/>
      <c r="F6" s="18"/>
    </row>
    <row r="7" spans="1:6" ht="29.25" customHeight="1">
      <c r="A7" s="145"/>
      <c r="B7" s="145"/>
      <c r="C7" s="146"/>
      <c r="D7" s="146"/>
      <c r="E7" s="146"/>
      <c r="F7" s="18"/>
    </row>
    <row r="8" spans="1:6" s="147" customFormat="1" ht="29.25" customHeight="1">
      <c r="A8" s="274" t="s">
        <v>7</v>
      </c>
      <c r="B8" s="275"/>
      <c r="C8" s="275"/>
      <c r="D8" s="275"/>
      <c r="E8" s="275"/>
      <c r="F8" s="275"/>
    </row>
    <row r="9" spans="1:6" s="147" customFormat="1" ht="15" customHeight="1">
      <c r="A9" s="148" t="s">
        <v>8</v>
      </c>
      <c r="B9" s="148" t="s">
        <v>9</v>
      </c>
      <c r="C9" s="148" t="s">
        <v>10</v>
      </c>
      <c r="D9" s="148" t="s">
        <v>11</v>
      </c>
      <c r="E9" s="148" t="s">
        <v>12</v>
      </c>
      <c r="F9" s="148" t="s">
        <v>13</v>
      </c>
    </row>
    <row r="10" spans="1:6" s="147" customFormat="1" ht="39.6">
      <c r="A10" s="130" t="s">
        <v>14</v>
      </c>
      <c r="B10" s="131" t="s">
        <v>15</v>
      </c>
      <c r="C10" s="132" t="s">
        <v>16</v>
      </c>
      <c r="D10" s="150" t="s">
        <v>17</v>
      </c>
      <c r="E10" s="133" t="s">
        <v>18</v>
      </c>
      <c r="F10" s="149" t="s">
        <v>19</v>
      </c>
    </row>
    <row r="11" spans="1:6" s="147" customFormat="1" ht="26.4">
      <c r="A11" s="130">
        <v>1.3</v>
      </c>
      <c r="B11" s="131">
        <v>43082</v>
      </c>
      <c r="C11" s="132" t="s">
        <v>16</v>
      </c>
      <c r="D11" s="150" t="s">
        <v>20</v>
      </c>
      <c r="E11" s="133" t="s">
        <v>18</v>
      </c>
      <c r="F11" s="149" t="s">
        <v>19</v>
      </c>
    </row>
    <row r="12" spans="1:6" s="147" customFormat="1" ht="105.6">
      <c r="A12" s="162">
        <v>1.4</v>
      </c>
      <c r="B12" s="163" t="s">
        <v>21</v>
      </c>
      <c r="C12" s="164" t="s">
        <v>16</v>
      </c>
      <c r="D12" s="165" t="s">
        <v>22</v>
      </c>
      <c r="E12" s="166" t="s">
        <v>18</v>
      </c>
      <c r="F12" s="149" t="s">
        <v>19</v>
      </c>
    </row>
    <row r="13" spans="1:6" s="147" customFormat="1" ht="30" customHeight="1">
      <c r="A13" s="276" t="s">
        <v>23</v>
      </c>
      <c r="B13" s="276"/>
      <c r="C13" s="276"/>
      <c r="D13" s="276"/>
      <c r="E13" s="276"/>
      <c r="F13" s="276"/>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55" t="s">
        <v>24</v>
      </c>
      <c r="J1" s="34"/>
      <c r="K1" s="34"/>
    </row>
    <row r="2" spans="1:11" ht="25.5" customHeight="1">
      <c r="B2" s="289" t="s">
        <v>25</v>
      </c>
      <c r="C2" s="289"/>
      <c r="D2" s="289"/>
      <c r="E2" s="289"/>
      <c r="F2" s="289"/>
      <c r="G2" s="289"/>
      <c r="H2" s="289"/>
      <c r="I2" s="289"/>
      <c r="J2" s="287" t="s">
        <v>26</v>
      </c>
      <c r="K2" s="287"/>
    </row>
    <row r="3" spans="1:11" ht="28.5" customHeight="1">
      <c r="B3" s="290" t="s">
        <v>27</v>
      </c>
      <c r="C3" s="290"/>
      <c r="D3" s="290"/>
      <c r="E3" s="290"/>
      <c r="F3" s="288" t="s">
        <v>28</v>
      </c>
      <c r="G3" s="288"/>
      <c r="H3" s="288"/>
      <c r="I3" s="288"/>
      <c r="J3" s="287"/>
      <c r="K3" s="287"/>
    </row>
    <row r="4" spans="1:11" ht="18" customHeight="1">
      <c r="B4" s="153"/>
      <c r="C4" s="153"/>
      <c r="D4" s="153"/>
      <c r="E4" s="153"/>
      <c r="F4" s="152"/>
      <c r="G4" s="152"/>
      <c r="H4" s="152"/>
      <c r="I4" s="152"/>
      <c r="J4" s="151"/>
      <c r="K4" s="151"/>
    </row>
    <row r="6" spans="1:11" ht="22.8">
      <c r="A6" s="4" t="s">
        <v>29</v>
      </c>
    </row>
    <row r="7" spans="1:11">
      <c r="A7" s="294" t="s">
        <v>30</v>
      </c>
      <c r="B7" s="294"/>
      <c r="C7" s="294"/>
      <c r="D7" s="294"/>
      <c r="E7" s="294"/>
      <c r="F7" s="294"/>
      <c r="G7" s="294"/>
      <c r="H7" s="294"/>
      <c r="I7" s="294"/>
    </row>
    <row r="8" spans="1:11" ht="20.25" customHeight="1">
      <c r="A8" s="294"/>
      <c r="B8" s="294"/>
      <c r="C8" s="294"/>
      <c r="D8" s="294"/>
      <c r="E8" s="294"/>
      <c r="F8" s="294"/>
      <c r="G8" s="294"/>
      <c r="H8" s="294"/>
      <c r="I8" s="294"/>
    </row>
    <row r="9" spans="1:11">
      <c r="A9" s="294" t="s">
        <v>31</v>
      </c>
      <c r="B9" s="294"/>
      <c r="C9" s="294"/>
      <c r="D9" s="294"/>
      <c r="E9" s="294"/>
      <c r="F9" s="294"/>
      <c r="G9" s="294"/>
      <c r="H9" s="294"/>
      <c r="I9" s="294"/>
    </row>
    <row r="10" spans="1:11" ht="21" customHeight="1">
      <c r="A10" s="294"/>
      <c r="B10" s="294"/>
      <c r="C10" s="294"/>
      <c r="D10" s="294"/>
      <c r="E10" s="294"/>
      <c r="F10" s="294"/>
      <c r="G10" s="294"/>
      <c r="H10" s="294"/>
      <c r="I10" s="294"/>
    </row>
    <row r="11" spans="1:11" ht="13.8">
      <c r="A11" s="295" t="s">
        <v>32</v>
      </c>
      <c r="B11" s="295"/>
      <c r="C11" s="295"/>
      <c r="D11" s="295"/>
      <c r="E11" s="295"/>
      <c r="F11" s="295"/>
      <c r="G11" s="295"/>
      <c r="H11" s="295"/>
      <c r="I11" s="295"/>
    </row>
    <row r="12" spans="1:11">
      <c r="A12" s="3"/>
      <c r="B12" s="3"/>
      <c r="C12" s="3"/>
      <c r="D12" s="3"/>
      <c r="E12" s="3"/>
      <c r="F12" s="3"/>
      <c r="G12" s="3"/>
      <c r="H12" s="3"/>
      <c r="I12" s="3"/>
    </row>
    <row r="13" spans="1:11" ht="22.8">
      <c r="A13" s="4" t="s">
        <v>33</v>
      </c>
    </row>
    <row r="14" spans="1:11">
      <c r="A14" s="134" t="s">
        <v>34</v>
      </c>
      <c r="B14" s="291" t="s">
        <v>35</v>
      </c>
      <c r="C14" s="292"/>
      <c r="D14" s="292"/>
      <c r="E14" s="292"/>
      <c r="F14" s="292"/>
      <c r="G14" s="292"/>
      <c r="H14" s="292"/>
      <c r="I14" s="292"/>
      <c r="J14" s="292"/>
      <c r="K14" s="293"/>
    </row>
    <row r="15" spans="1:11" ht="14.25" customHeight="1">
      <c r="A15" s="134" t="s">
        <v>36</v>
      </c>
      <c r="B15" s="291" t="s">
        <v>37</v>
      </c>
      <c r="C15" s="292"/>
      <c r="D15" s="292"/>
      <c r="E15" s="292"/>
      <c r="F15" s="292"/>
      <c r="G15" s="292"/>
      <c r="H15" s="292"/>
      <c r="I15" s="292"/>
      <c r="J15" s="292"/>
      <c r="K15" s="293"/>
    </row>
    <row r="16" spans="1:11" ht="14.25" customHeight="1">
      <c r="A16" s="134"/>
      <c r="B16" s="291" t="s">
        <v>38</v>
      </c>
      <c r="C16" s="292"/>
      <c r="D16" s="292"/>
      <c r="E16" s="292"/>
      <c r="F16" s="292"/>
      <c r="G16" s="292"/>
      <c r="H16" s="292"/>
      <c r="I16" s="292"/>
      <c r="J16" s="292"/>
      <c r="K16" s="293"/>
    </row>
    <row r="17" spans="1:14" ht="14.25" customHeight="1">
      <c r="A17" s="134"/>
      <c r="B17" s="291" t="s">
        <v>39</v>
      </c>
      <c r="C17" s="292"/>
      <c r="D17" s="292"/>
      <c r="E17" s="292"/>
      <c r="F17" s="292"/>
      <c r="G17" s="292"/>
      <c r="H17" s="292"/>
      <c r="I17" s="292"/>
      <c r="J17" s="292"/>
      <c r="K17" s="293"/>
    </row>
    <row r="19" spans="1:14" ht="22.8">
      <c r="A19" s="4" t="s">
        <v>40</v>
      </c>
    </row>
    <row r="20" spans="1:14">
      <c r="A20" s="134" t="s">
        <v>41</v>
      </c>
      <c r="B20" s="291" t="s">
        <v>42</v>
      </c>
      <c r="C20" s="292"/>
      <c r="D20" s="292"/>
      <c r="E20" s="292"/>
      <c r="F20" s="292"/>
      <c r="G20" s="293"/>
    </row>
    <row r="21" spans="1:14" ht="12.75" customHeight="1">
      <c r="A21" s="134" t="s">
        <v>43</v>
      </c>
      <c r="B21" s="291" t="s">
        <v>44</v>
      </c>
      <c r="C21" s="292"/>
      <c r="D21" s="292"/>
      <c r="E21" s="292"/>
      <c r="F21" s="292"/>
      <c r="G21" s="293"/>
    </row>
    <row r="22" spans="1:14" ht="12.75" customHeight="1">
      <c r="A22" s="134" t="s">
        <v>45</v>
      </c>
      <c r="B22" s="291" t="s">
        <v>46</v>
      </c>
      <c r="C22" s="292"/>
      <c r="D22" s="292"/>
      <c r="E22" s="292"/>
      <c r="F22" s="292"/>
      <c r="G22" s="293"/>
    </row>
    <row r="24" spans="1:14" ht="22.8">
      <c r="A24" s="4" t="s">
        <v>47</v>
      </c>
    </row>
    <row r="25" spans="1:14" ht="13.8">
      <c r="A25" s="154" t="s">
        <v>48</v>
      </c>
      <c r="C25" s="154"/>
      <c r="D25" s="154"/>
      <c r="E25" s="154"/>
      <c r="F25" s="154"/>
      <c r="G25" s="154"/>
      <c r="H25" s="154"/>
      <c r="I25" s="154"/>
      <c r="J25" s="154"/>
      <c r="K25" s="154"/>
      <c r="L25" s="154"/>
      <c r="M25" s="154"/>
      <c r="N25" s="70"/>
    </row>
    <row r="26" spans="1:14" ht="13.8">
      <c r="A26" s="154" t="s">
        <v>49</v>
      </c>
      <c r="C26" s="154"/>
      <c r="D26" s="154"/>
      <c r="E26" s="154"/>
      <c r="F26" s="154"/>
      <c r="G26" s="154"/>
      <c r="H26" s="154"/>
      <c r="I26" s="154"/>
      <c r="J26" s="154"/>
      <c r="K26" s="154"/>
      <c r="L26" s="154"/>
      <c r="M26" s="154"/>
      <c r="N26" s="70"/>
    </row>
    <row r="27" spans="1:14" ht="13.8">
      <c r="A27" s="154" t="s">
        <v>50</v>
      </c>
      <c r="C27" s="154"/>
      <c r="D27" s="154"/>
      <c r="E27" s="154"/>
      <c r="F27" s="154"/>
      <c r="G27" s="154"/>
      <c r="H27" s="154"/>
      <c r="I27" s="154"/>
      <c r="J27" s="154"/>
      <c r="K27" s="154"/>
      <c r="L27" s="154"/>
      <c r="M27" s="154"/>
      <c r="N27" s="70"/>
    </row>
    <row r="29" spans="1:14" ht="21.75" customHeight="1">
      <c r="B29" s="284" t="s">
        <v>51</v>
      </c>
      <c r="C29" s="285"/>
      <c r="D29" s="286"/>
    </row>
    <row r="30" spans="1:14" ht="90" customHeight="1">
      <c r="B30" s="5"/>
      <c r="C30" s="6" t="s">
        <v>52</v>
      </c>
      <c r="D30" s="6" t="s">
        <v>53</v>
      </c>
    </row>
    <row r="32" spans="1:14" ht="22.8">
      <c r="A32" s="4" t="s">
        <v>54</v>
      </c>
    </row>
    <row r="33" spans="1:1" ht="13.8">
      <c r="A33" s="154"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296" t="s">
        <v>56</v>
      </c>
      <c r="B2" s="296"/>
      <c r="C2" s="296"/>
      <c r="D2" s="296"/>
      <c r="E2" s="296"/>
      <c r="F2" s="296"/>
    </row>
    <row r="3" spans="1:10">
      <c r="A3" s="10"/>
      <c r="B3" s="11"/>
      <c r="E3" s="12"/>
    </row>
    <row r="5" spans="1:10" ht="24.6">
      <c r="A5" s="8"/>
      <c r="D5" s="135" t="s">
        <v>57</v>
      </c>
      <c r="E5" s="14"/>
    </row>
    <row r="6" spans="1:10">
      <c r="A6" s="8"/>
    </row>
    <row r="7" spans="1:10" ht="20.25" customHeight="1">
      <c r="A7" s="136" t="s">
        <v>58</v>
      </c>
      <c r="B7" s="136" t="s">
        <v>59</v>
      </c>
      <c r="C7" s="137" t="s">
        <v>60</v>
      </c>
      <c r="D7" s="137" t="s">
        <v>61</v>
      </c>
      <c r="E7" s="137" t="s">
        <v>62</v>
      </c>
      <c r="F7" s="13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72"/>
      <c r="E11" s="22"/>
      <c r="F11" s="22"/>
    </row>
    <row r="12" spans="1:10" ht="13.8">
      <c r="A12" s="19">
        <v>5</v>
      </c>
      <c r="B12" s="19" t="s">
        <v>68</v>
      </c>
      <c r="C12" s="20"/>
      <c r="D12" s="72"/>
      <c r="E12" s="22"/>
      <c r="F12" s="22"/>
    </row>
    <row r="13" spans="1:10" ht="13.8">
      <c r="A13" s="19">
        <v>6</v>
      </c>
      <c r="B13" s="19" t="s">
        <v>69</v>
      </c>
      <c r="C13" s="20"/>
      <c r="D13" s="72"/>
      <c r="E13" s="22"/>
      <c r="F13" s="22"/>
    </row>
    <row r="14" spans="1:10" ht="13.8">
      <c r="A14" s="19">
        <v>7</v>
      </c>
      <c r="B14" s="19" t="s">
        <v>69</v>
      </c>
      <c r="C14" s="20"/>
      <c r="D14" s="72"/>
      <c r="E14" s="22"/>
      <c r="F14" s="22"/>
    </row>
    <row r="15" spans="1:10" ht="13.8">
      <c r="A15" s="19"/>
      <c r="B15" s="19"/>
      <c r="C15" s="20"/>
      <c r="D15" s="72"/>
      <c r="E15" s="22"/>
      <c r="F15" s="22"/>
    </row>
    <row r="16" spans="1:10" ht="13.8">
      <c r="A16" s="19"/>
      <c r="B16" s="19"/>
      <c r="C16" s="20"/>
      <c r="D16" s="72"/>
      <c r="E16" s="22"/>
      <c r="F16" s="22"/>
    </row>
  </sheetData>
  <mergeCells count="1">
    <mergeCell ref="A2:F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299" t="s">
        <v>70</v>
      </c>
      <c r="B2" s="299"/>
      <c r="C2" s="299"/>
      <c r="D2" s="299"/>
      <c r="E2" s="156"/>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38" t="s">
        <v>58</v>
      </c>
      <c r="B5" s="138" t="s">
        <v>71</v>
      </c>
      <c r="C5" s="138" t="s">
        <v>72</v>
      </c>
      <c r="D5" s="13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297" t="s">
        <v>91</v>
      </c>
      <c r="B16" s="297"/>
      <c r="C16" s="30"/>
      <c r="D16" s="31"/>
    </row>
    <row r="17" spans="1:4" ht="13.8">
      <c r="A17" s="298" t="s">
        <v>92</v>
      </c>
      <c r="B17" s="298"/>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600-000000000000}">
      <formula1>"Yes,No,NA"</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89"/>
  <sheetViews>
    <sheetView showGridLines="0" topLeftCell="A42" zoomScaleNormal="100" workbookViewId="0">
      <selection activeCell="B8" sqref="B8:D8"/>
    </sheetView>
  </sheetViews>
  <sheetFormatPr defaultColWidth="9.109375" defaultRowHeight="13.2" outlineLevelRow="1"/>
  <cols>
    <col min="1" max="1" width="11.332031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31.5" customHeight="1">
      <c r="A2" s="260" t="s">
        <v>70</v>
      </c>
      <c r="B2" s="260"/>
      <c r="C2" s="260"/>
      <c r="D2" s="260"/>
      <c r="E2" s="261"/>
      <c r="F2" s="23"/>
      <c r="G2" s="23"/>
      <c r="H2" s="23"/>
      <c r="I2" s="23"/>
      <c r="J2" s="23"/>
    </row>
    <row r="3" spans="1:24" s="1" customFormat="1" ht="31.5" customHeight="1">
      <c r="A3" s="47"/>
      <c r="C3" s="262"/>
      <c r="D3" s="262"/>
      <c r="E3" s="261"/>
      <c r="F3" s="23"/>
      <c r="G3" s="23"/>
      <c r="H3" s="23"/>
      <c r="I3" s="23"/>
      <c r="J3" s="23"/>
    </row>
    <row r="4" spans="1:24" s="38" customFormat="1" ht="16.5" customHeight="1">
      <c r="A4" s="139" t="s">
        <v>66</v>
      </c>
      <c r="B4" s="253" t="s">
        <v>610</v>
      </c>
      <c r="C4" s="253"/>
      <c r="D4" s="253"/>
      <c r="E4" s="39"/>
      <c r="F4" s="39"/>
      <c r="G4" s="39"/>
      <c r="H4" s="40"/>
      <c r="I4" s="40"/>
      <c r="X4" s="38" t="s">
        <v>93</v>
      </c>
    </row>
    <row r="5" spans="1:24" s="38" customFormat="1" ht="144.75" customHeight="1">
      <c r="A5" s="139" t="s">
        <v>62</v>
      </c>
      <c r="B5" s="252"/>
      <c r="C5" s="253"/>
      <c r="D5" s="253"/>
      <c r="E5" s="39"/>
      <c r="F5" s="39"/>
      <c r="G5" s="39"/>
      <c r="H5" s="40"/>
      <c r="I5" s="40"/>
      <c r="X5" s="38" t="s">
        <v>95</v>
      </c>
    </row>
    <row r="6" spans="1:24" s="38" customFormat="1" ht="26.4">
      <c r="A6" s="139" t="s">
        <v>96</v>
      </c>
      <c r="B6" s="252"/>
      <c r="C6" s="253"/>
      <c r="D6" s="253"/>
      <c r="E6" s="39"/>
      <c r="F6" s="39"/>
      <c r="G6" s="39"/>
      <c r="H6" s="40"/>
      <c r="I6" s="40"/>
    </row>
    <row r="7" spans="1:24" s="38" customFormat="1">
      <c r="A7" s="139" t="s">
        <v>98</v>
      </c>
      <c r="B7" s="253" t="s">
        <v>600</v>
      </c>
      <c r="C7" s="253"/>
      <c r="D7" s="253"/>
      <c r="E7" s="39"/>
      <c r="F7" s="39"/>
      <c r="G7" s="39"/>
      <c r="H7" s="41"/>
      <c r="I7" s="40"/>
      <c r="X7" s="42"/>
    </row>
    <row r="8" spans="1:24" s="43" customFormat="1">
      <c r="A8" s="139" t="s">
        <v>100</v>
      </c>
      <c r="B8" s="254"/>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0</v>
      </c>
      <c r="C10" s="74">
        <f>SUM(C11:C14)</f>
        <v>0</v>
      </c>
      <c r="D10" s="74">
        <f>SUM(D11:D14)</f>
        <v>0</v>
      </c>
    </row>
    <row r="11" spans="1:24" s="43" customFormat="1">
      <c r="A11" s="141" t="s">
        <v>41</v>
      </c>
      <c r="B11" s="75">
        <f>COUNTIF($F$20:$F$49641,"*Passed")</f>
        <v>0</v>
      </c>
      <c r="C11" s="75">
        <f>COUNTIF($G$20:$G$49641,"*Passed")</f>
        <v>0</v>
      </c>
      <c r="D11" s="75">
        <f>COUNTIF($H$20:$H$49641,"*Passed")</f>
        <v>0</v>
      </c>
    </row>
    <row r="12" spans="1:24" s="43" customFormat="1">
      <c r="A12" s="141" t="s">
        <v>43</v>
      </c>
      <c r="B12" s="75">
        <f>COUNTIF($F$20:$F$49361,"*Failed*")</f>
        <v>0</v>
      </c>
      <c r="C12" s="75">
        <f>COUNTIF($G$20:$G$49361,"*Failed*")</f>
        <v>0</v>
      </c>
      <c r="D12" s="75">
        <f>COUNTIF($H$20:$H$49361,"*Failed*")</f>
        <v>0</v>
      </c>
    </row>
    <row r="13" spans="1:24" s="43" customFormat="1">
      <c r="A13" s="141" t="s">
        <v>45</v>
      </c>
      <c r="B13" s="75">
        <f>COUNTIF($F$20:$F$49361,"*Not Run*")</f>
        <v>0</v>
      </c>
      <c r="C13" s="75">
        <f>COUNTIF($G$20:$G$49361,"*Not Run*")</f>
        <v>0</v>
      </c>
      <c r="D13" s="75">
        <f>COUNTIF($H$20:$H$49361,"*Not Run*")</f>
        <v>0</v>
      </c>
      <c r="E13" s="1"/>
      <c r="F13" s="1"/>
      <c r="G13" s="1"/>
      <c r="H13" s="1"/>
      <c r="I13" s="1"/>
    </row>
    <row r="14" spans="1:24" s="43" customFormat="1">
      <c r="A14" s="141" t="s">
        <v>103</v>
      </c>
      <c r="B14" s="75">
        <f>COUNTIF($F$20:$F$49361,"*NA*")</f>
        <v>0</v>
      </c>
      <c r="C14" s="75">
        <f>COUNTIF($G$20:$G$49361,"*NA*")</f>
        <v>0</v>
      </c>
      <c r="D14" s="75">
        <f>COUNTIF($H$20:$H$49361,"*NA*")</f>
        <v>0</v>
      </c>
      <c r="E14" s="1"/>
      <c r="F14" s="1"/>
      <c r="G14" s="1"/>
      <c r="H14" s="1"/>
      <c r="I14" s="1"/>
    </row>
    <row r="15" spans="1:24" s="43" customFormat="1" ht="39.6">
      <c r="A15" s="141" t="s">
        <v>104</v>
      </c>
      <c r="B15" s="75">
        <f>COUNTIF($F$20:$F$49361,"*Passed in previous build*")</f>
        <v>0</v>
      </c>
      <c r="C15" s="75">
        <f>COUNTIF($G$20:$G$49361,"*Passed in previous build*")</f>
        <v>0</v>
      </c>
      <c r="D15" s="75">
        <f>COUNTIF($H$20:$H$49361,"*Passed in previous build*")</f>
        <v>0</v>
      </c>
      <c r="E15" s="1"/>
      <c r="F15" s="1"/>
      <c r="G15" s="1"/>
      <c r="H15" s="1"/>
      <c r="I15" s="1"/>
    </row>
    <row r="16" spans="1:24" s="44" customFormat="1" ht="15" customHeight="1">
      <c r="A16" s="76"/>
      <c r="B16" s="50"/>
      <c r="C16" s="50"/>
      <c r="D16" s="51"/>
      <c r="E16" s="56"/>
      <c r="F16" s="255" t="s">
        <v>101</v>
      </c>
      <c r="G16" s="255"/>
      <c r="H16" s="255"/>
      <c r="I16" s="57"/>
    </row>
    <row r="17" spans="1:9 16384:16384" s="44" customFormat="1" ht="39.6">
      <c r="A17" s="142" t="s">
        <v>105</v>
      </c>
      <c r="B17" s="143" t="s">
        <v>106</v>
      </c>
      <c r="C17" s="143" t="s">
        <v>107</v>
      </c>
      <c r="D17" s="143" t="s">
        <v>108</v>
      </c>
      <c r="E17" s="143" t="s">
        <v>109</v>
      </c>
      <c r="F17" s="143" t="s">
        <v>110</v>
      </c>
      <c r="G17" s="143" t="s">
        <v>111</v>
      </c>
      <c r="H17" s="143" t="s">
        <v>112</v>
      </c>
      <c r="I17" s="143" t="s">
        <v>113</v>
      </c>
    </row>
    <row r="18" spans="1:9 16384:16384" s="174" customFormat="1">
      <c r="A18" s="170"/>
      <c r="B18" s="175" t="s">
        <v>472</v>
      </c>
      <c r="C18" s="171"/>
      <c r="D18" s="172"/>
      <c r="E18" s="172"/>
      <c r="F18" s="170"/>
      <c r="G18" s="170"/>
      <c r="H18" s="170"/>
      <c r="I18" s="173"/>
    </row>
    <row r="19" spans="1:9 16384:16384" s="45" customFormat="1" outlineLevel="1">
      <c r="A19" s="52"/>
      <c r="B19" s="178" t="s">
        <v>602</v>
      </c>
      <c r="C19" s="168" t="s">
        <v>506</v>
      </c>
      <c r="D19" s="169"/>
      <c r="E19" s="54"/>
      <c r="F19" s="52"/>
      <c r="G19" s="52"/>
      <c r="H19" s="52"/>
      <c r="I19" s="55"/>
    </row>
    <row r="20" spans="1:9 16384:16384" s="44" customFormat="1" ht="15.75" customHeight="1">
      <c r="A20" s="67"/>
      <c r="B20" s="256" t="s">
        <v>418</v>
      </c>
      <c r="C20" s="257"/>
      <c r="D20" s="258"/>
      <c r="E20" s="67"/>
      <c r="F20" s="68"/>
      <c r="G20" s="68"/>
      <c r="H20" s="68"/>
      <c r="I20" s="67"/>
    </row>
    <row r="21" spans="1:9 16384:16384" s="45" customFormat="1" ht="66" outlineLevel="1">
      <c r="A21" s="52">
        <v>1</v>
      </c>
      <c r="B21" s="52" t="s">
        <v>439</v>
      </c>
      <c r="C21" s="179" t="s">
        <v>603</v>
      </c>
      <c r="D21" s="53" t="s">
        <v>452</v>
      </c>
      <c r="E21" s="54"/>
      <c r="F21" s="52"/>
      <c r="G21" s="52"/>
      <c r="H21" s="52"/>
      <c r="I21" s="55"/>
    </row>
    <row r="22" spans="1:9 16384:16384" s="45" customFormat="1" ht="52.8" outlineLevel="1">
      <c r="A22" s="62">
        <v>2</v>
      </c>
      <c r="B22" s="52" t="s">
        <v>438</v>
      </c>
      <c r="C22" s="167" t="s">
        <v>508</v>
      </c>
      <c r="D22" s="59" t="s">
        <v>452</v>
      </c>
      <c r="E22" s="54" t="s">
        <v>459</v>
      </c>
      <c r="F22" s="52"/>
      <c r="G22" s="52"/>
      <c r="H22" s="52"/>
      <c r="I22" s="55"/>
    </row>
    <row r="23" spans="1:9 16384:16384" s="45" customFormat="1" ht="52.8" outlineLevel="1">
      <c r="A23" s="62">
        <f ca="1">IF(OFFSET(A23,-1,0) ="",OFFSET(A23,-2,0)+1,OFFSET(A23,-1,0)+1 )</f>
        <v>3</v>
      </c>
      <c r="B23" s="52" t="s">
        <v>433</v>
      </c>
      <c r="C23" s="52" t="s">
        <v>509</v>
      </c>
      <c r="D23" s="60" t="s">
        <v>453</v>
      </c>
      <c r="E23" s="54"/>
      <c r="F23" s="52"/>
      <c r="G23" s="52"/>
      <c r="H23" s="52"/>
      <c r="I23" s="55"/>
    </row>
    <row r="24" spans="1:9 16384:16384" s="48" customFormat="1" ht="66" outlineLevel="1">
      <c r="A24" s="62">
        <f ca="1">IF(OFFSET(A24,-1,0) ="",OFFSET(A24,-2,0)+1,OFFSET(A24,-1,0)+1 )</f>
        <v>4</v>
      </c>
      <c r="B24" s="52" t="s">
        <v>434</v>
      </c>
      <c r="C24" s="52" t="s">
        <v>510</v>
      </c>
      <c r="D24" s="54" t="s">
        <v>454</v>
      </c>
      <c r="E24" s="54"/>
      <c r="F24" s="52"/>
      <c r="G24" s="52"/>
      <c r="H24" s="52"/>
      <c r="I24" s="61"/>
    </row>
    <row r="25" spans="1:9 16384:16384" s="48" customFormat="1" ht="63" customHeight="1" outlineLevel="1">
      <c r="A25" s="62">
        <f t="shared" ref="A25:A31" ca="1" si="0">IF(OFFSET(A25,-1,0) ="",OFFSET(A25,-2,0)+1,OFFSET(A25,-1,0)+1 )</f>
        <v>5</v>
      </c>
      <c r="B25" s="52" t="s">
        <v>435</v>
      </c>
      <c r="C25" s="52" t="s">
        <v>511</v>
      </c>
      <c r="D25" s="54" t="s">
        <v>454</v>
      </c>
      <c r="E25" s="54"/>
      <c r="F25" s="52"/>
      <c r="G25" s="52"/>
      <c r="H25" s="52"/>
      <c r="I25" s="61"/>
    </row>
    <row r="26" spans="1:9 16384:16384" s="48" customFormat="1" ht="66" outlineLevel="1">
      <c r="A26" s="62">
        <f ca="1">IF(OFFSET(A26,-1,0) ="",OFFSET(A26,-2,0)+1,OFFSET(A26,-1,0)+1 )</f>
        <v>6</v>
      </c>
      <c r="B26" s="52" t="s">
        <v>436</v>
      </c>
      <c r="C26" s="52" t="s">
        <v>512</v>
      </c>
      <c r="D26" s="60" t="s">
        <v>455</v>
      </c>
      <c r="E26" s="54"/>
      <c r="F26" s="52"/>
      <c r="G26" s="52"/>
      <c r="H26" s="52"/>
      <c r="I26" s="61"/>
    </row>
    <row r="27" spans="1:9 16384:16384" s="48" customFormat="1" ht="66" outlineLevel="1">
      <c r="A27" s="62">
        <f t="shared" ca="1" si="0"/>
        <v>7</v>
      </c>
      <c r="B27" s="52" t="s">
        <v>437</v>
      </c>
      <c r="C27" s="52" t="s">
        <v>513</v>
      </c>
      <c r="D27" s="54" t="s">
        <v>455</v>
      </c>
      <c r="E27" s="54"/>
      <c r="F27" s="52"/>
      <c r="G27" s="52"/>
      <c r="H27" s="52"/>
      <c r="I27" s="61"/>
    </row>
    <row r="28" spans="1:9 16384:16384" s="48" customFormat="1" ht="66" outlineLevel="1">
      <c r="A28" s="62">
        <f t="shared" ca="1" si="0"/>
        <v>8</v>
      </c>
      <c r="B28" s="52" t="s">
        <v>440</v>
      </c>
      <c r="C28" s="52" t="s">
        <v>514</v>
      </c>
      <c r="D28" s="54" t="s">
        <v>455</v>
      </c>
      <c r="E28" s="54"/>
      <c r="F28" s="52"/>
      <c r="G28" s="52"/>
      <c r="H28" s="52"/>
      <c r="I28" s="61"/>
    </row>
    <row r="29" spans="1:9 16384:16384" s="48" customFormat="1" ht="66" outlineLevel="1">
      <c r="A29" s="62">
        <f t="shared" ca="1" si="0"/>
        <v>9</v>
      </c>
      <c r="B29" s="52" t="s">
        <v>441</v>
      </c>
      <c r="C29" s="52" t="s">
        <v>515</v>
      </c>
      <c r="D29" s="54" t="s">
        <v>456</v>
      </c>
      <c r="E29" s="54"/>
      <c r="F29" s="52"/>
      <c r="G29" s="52"/>
      <c r="H29" s="52"/>
      <c r="I29" s="61"/>
      <c r="XFD29" s="48">
        <f ca="1">SUM(A29:XFC29)</f>
        <v>9</v>
      </c>
    </row>
    <row r="30" spans="1:9 16384:16384" s="48" customFormat="1" ht="66" outlineLevel="1">
      <c r="A30" s="62">
        <f t="shared" ca="1" si="0"/>
        <v>10</v>
      </c>
      <c r="B30" s="52" t="s">
        <v>442</v>
      </c>
      <c r="C30" s="52" t="s">
        <v>516</v>
      </c>
      <c r="D30" s="54" t="s">
        <v>456</v>
      </c>
      <c r="E30" s="54"/>
      <c r="F30" s="52"/>
      <c r="G30" s="52"/>
      <c r="H30" s="52"/>
      <c r="I30" s="61"/>
    </row>
    <row r="31" spans="1:9 16384:16384" s="48" customFormat="1" ht="39.6" outlineLevel="1">
      <c r="A31" s="62">
        <f t="shared" ca="1" si="0"/>
        <v>11</v>
      </c>
      <c r="B31" s="52" t="s">
        <v>457</v>
      </c>
      <c r="C31" s="52" t="s">
        <v>458</v>
      </c>
      <c r="D31" s="53" t="s">
        <v>604</v>
      </c>
      <c r="E31" s="54"/>
      <c r="F31" s="52"/>
      <c r="G31" s="52"/>
      <c r="H31" s="52"/>
      <c r="I31" s="61"/>
    </row>
    <row r="32" spans="1:9 16384:16384" s="48" customFormat="1" ht="13.8">
      <c r="A32" s="77"/>
      <c r="B32" s="256" t="s">
        <v>419</v>
      </c>
      <c r="C32" s="257"/>
      <c r="D32" s="258"/>
      <c r="E32" s="69"/>
      <c r="F32" s="66"/>
      <c r="G32" s="66"/>
      <c r="H32" s="66"/>
      <c r="I32" s="69"/>
    </row>
    <row r="33" spans="1:9" s="48" customFormat="1" ht="66" outlineLevel="1">
      <c r="A33" s="62">
        <f t="shared" ref="A33:A42" ca="1" si="1">IF(OFFSET(A33,-1,0) ="",OFFSET(A33,-2,0)+1,OFFSET(A33,-1,0)+1 )</f>
        <v>12</v>
      </c>
      <c r="B33" s="52" t="s">
        <v>420</v>
      </c>
      <c r="C33" s="52" t="s">
        <v>507</v>
      </c>
      <c r="D33" s="53" t="s">
        <v>460</v>
      </c>
      <c r="E33" s="54"/>
      <c r="F33" s="52"/>
      <c r="G33" s="52"/>
      <c r="H33" s="52"/>
      <c r="I33" s="62"/>
    </row>
    <row r="34" spans="1:9" s="48" customFormat="1" ht="76.8" customHeight="1" outlineLevel="1">
      <c r="A34" s="62">
        <f t="shared" ca="1" si="1"/>
        <v>13</v>
      </c>
      <c r="B34" s="52" t="s">
        <v>421</v>
      </c>
      <c r="C34" s="167" t="s">
        <v>517</v>
      </c>
      <c r="D34" s="59" t="s">
        <v>461</v>
      </c>
      <c r="E34" s="54"/>
      <c r="F34" s="52"/>
      <c r="G34" s="52"/>
      <c r="H34" s="52"/>
      <c r="I34" s="62"/>
    </row>
    <row r="35" spans="1:9" s="48" customFormat="1" ht="52.8" outlineLevel="1">
      <c r="A35" s="62">
        <f t="shared" ca="1" si="1"/>
        <v>14</v>
      </c>
      <c r="B35" s="52" t="s">
        <v>443</v>
      </c>
      <c r="C35" s="52" t="s">
        <v>518</v>
      </c>
      <c r="D35" s="60" t="s">
        <v>462</v>
      </c>
      <c r="E35" s="54"/>
      <c r="F35" s="52"/>
      <c r="G35" s="52"/>
      <c r="H35" s="52"/>
      <c r="I35" s="62"/>
    </row>
    <row r="36" spans="1:9" s="48" customFormat="1" ht="66" outlineLevel="1">
      <c r="A36" s="62">
        <v>14</v>
      </c>
      <c r="B36" s="52" t="s">
        <v>444</v>
      </c>
      <c r="C36" s="52" t="s">
        <v>519</v>
      </c>
      <c r="D36" s="54" t="s">
        <v>463</v>
      </c>
      <c r="E36" s="54"/>
      <c r="F36" s="52"/>
      <c r="G36" s="52"/>
      <c r="H36" s="52"/>
      <c r="I36" s="62"/>
    </row>
    <row r="37" spans="1:9" s="48" customFormat="1" ht="69.599999999999994" customHeight="1" outlineLevel="1">
      <c r="A37" s="62">
        <v>15</v>
      </c>
      <c r="B37" s="52" t="s">
        <v>445</v>
      </c>
      <c r="C37" s="52" t="s">
        <v>511</v>
      </c>
      <c r="D37" s="54" t="s">
        <v>463</v>
      </c>
      <c r="E37" s="54"/>
      <c r="F37" s="52"/>
      <c r="G37" s="52"/>
      <c r="H37" s="52"/>
      <c r="I37" s="62"/>
    </row>
    <row r="38" spans="1:9" s="48" customFormat="1" ht="66" outlineLevel="1">
      <c r="A38" s="62">
        <v>16</v>
      </c>
      <c r="B38" s="52" t="s">
        <v>446</v>
      </c>
      <c r="C38" s="52" t="s">
        <v>512</v>
      </c>
      <c r="D38" s="60" t="s">
        <v>464</v>
      </c>
      <c r="E38" s="54"/>
      <c r="F38" s="52"/>
      <c r="G38" s="52"/>
      <c r="H38" s="52"/>
      <c r="I38" s="62"/>
    </row>
    <row r="39" spans="1:9" s="48" customFormat="1" ht="66" outlineLevel="1">
      <c r="A39" s="62">
        <v>17</v>
      </c>
      <c r="B39" s="52" t="s">
        <v>447</v>
      </c>
      <c r="C39" s="52" t="s">
        <v>513</v>
      </c>
      <c r="D39" s="54" t="s">
        <v>464</v>
      </c>
      <c r="E39" s="54"/>
      <c r="F39" s="52"/>
      <c r="G39" s="52"/>
      <c r="H39" s="52"/>
      <c r="I39" s="62"/>
    </row>
    <row r="40" spans="1:9" s="48" customFormat="1" ht="66" outlineLevel="1">
      <c r="A40" s="62">
        <v>18</v>
      </c>
      <c r="B40" s="52" t="s">
        <v>448</v>
      </c>
      <c r="C40" s="52" t="s">
        <v>520</v>
      </c>
      <c r="D40" s="54" t="s">
        <v>464</v>
      </c>
      <c r="E40" s="54"/>
      <c r="F40" s="52"/>
      <c r="G40" s="52"/>
      <c r="H40" s="52"/>
      <c r="I40" s="62"/>
    </row>
    <row r="41" spans="1:9" s="48" customFormat="1" ht="66" outlineLevel="1">
      <c r="A41" s="62">
        <f t="shared" ca="1" si="1"/>
        <v>19</v>
      </c>
      <c r="B41" s="52" t="s">
        <v>449</v>
      </c>
      <c r="C41" s="52" t="s">
        <v>521</v>
      </c>
      <c r="D41" s="54" t="s">
        <v>465</v>
      </c>
      <c r="E41" s="54"/>
      <c r="F41" s="52"/>
      <c r="G41" s="52"/>
      <c r="H41" s="52"/>
      <c r="I41" s="62"/>
    </row>
    <row r="42" spans="1:9" s="48" customFormat="1" ht="66" outlineLevel="1">
      <c r="A42" s="62">
        <f t="shared" ca="1" si="1"/>
        <v>20</v>
      </c>
      <c r="B42" s="52" t="s">
        <v>450</v>
      </c>
      <c r="C42" s="52" t="s">
        <v>522</v>
      </c>
      <c r="D42" s="54" t="s">
        <v>465</v>
      </c>
      <c r="E42" s="54"/>
      <c r="F42" s="52"/>
      <c r="G42" s="52"/>
      <c r="H42" s="52"/>
      <c r="I42" s="62"/>
    </row>
    <row r="43" spans="1:9" s="49" customFormat="1" ht="52.8" outlineLevel="1">
      <c r="A43" s="63">
        <f t="shared" ref="A43:A47" ca="1" si="2">IF(OFFSET(A43,-1,0) ="",OFFSET(A43,-2,0)+1,OFFSET(A43,-1,0)+1 )</f>
        <v>21</v>
      </c>
      <c r="B43" s="179" t="s">
        <v>605</v>
      </c>
      <c r="C43" s="179" t="s">
        <v>606</v>
      </c>
      <c r="D43" s="53" t="s">
        <v>466</v>
      </c>
      <c r="E43" s="54"/>
      <c r="F43" s="52"/>
      <c r="G43" s="52"/>
      <c r="H43" s="52"/>
      <c r="I43" s="63"/>
    </row>
    <row r="44" spans="1:9" s="48" customFormat="1" ht="52.8" outlineLevel="1">
      <c r="A44" s="62">
        <f t="shared" ca="1" si="2"/>
        <v>22</v>
      </c>
      <c r="B44" s="52" t="s">
        <v>422</v>
      </c>
      <c r="C44" s="179" t="s">
        <v>607</v>
      </c>
      <c r="D44" s="53" t="s">
        <v>467</v>
      </c>
      <c r="E44" s="54"/>
      <c r="F44" s="52"/>
      <c r="G44" s="52"/>
      <c r="H44" s="52"/>
      <c r="I44" s="62"/>
    </row>
    <row r="45" spans="1:9" s="48" customFormat="1" ht="52.8" outlineLevel="1">
      <c r="A45" s="62">
        <f t="shared" ca="1" si="2"/>
        <v>23</v>
      </c>
      <c r="B45" s="52" t="s">
        <v>423</v>
      </c>
      <c r="C45" s="179" t="s">
        <v>608</v>
      </c>
      <c r="D45" s="202" t="s">
        <v>467</v>
      </c>
      <c r="E45" s="54"/>
      <c r="F45" s="52"/>
      <c r="G45" s="52"/>
      <c r="H45" s="52"/>
      <c r="I45" s="62"/>
    </row>
    <row r="46" spans="1:9" s="48" customFormat="1" ht="52.8" outlineLevel="1">
      <c r="A46" s="62">
        <f ca="1">IF(OFFSET(A46,-1,0) ="",OFFSET(A46,-2,0)+1,OFFSET(A46,-1,0)+1 )</f>
        <v>24</v>
      </c>
      <c r="B46" s="52" t="s">
        <v>432</v>
      </c>
      <c r="C46" s="179" t="s">
        <v>609</v>
      </c>
      <c r="D46" s="53" t="s">
        <v>468</v>
      </c>
      <c r="E46" s="60"/>
      <c r="F46" s="52"/>
      <c r="G46" s="52"/>
      <c r="H46" s="52"/>
      <c r="I46" s="62"/>
    </row>
    <row r="47" spans="1:9" s="48" customFormat="1" ht="52.8" outlineLevel="1">
      <c r="A47" s="62">
        <f t="shared" ca="1" si="2"/>
        <v>25</v>
      </c>
      <c r="B47" s="52" t="s">
        <v>469</v>
      </c>
      <c r="C47" s="179" t="s">
        <v>470</v>
      </c>
      <c r="D47" s="53" t="s">
        <v>471</v>
      </c>
      <c r="E47" s="54"/>
      <c r="F47" s="52"/>
      <c r="G47" s="52"/>
      <c r="H47" s="52"/>
      <c r="I47" s="62"/>
    </row>
    <row r="48" spans="1:9" s="48" customFormat="1" ht="13.8"/>
    <row r="49" s="48" customFormat="1" ht="13.8"/>
    <row r="50" s="48" customFormat="1" ht="13.8"/>
    <row r="51" s="48" customFormat="1" ht="13.8"/>
    <row r="52" s="48" customFormat="1" ht="13.8"/>
    <row r="53" s="48" customFormat="1" ht="13.8"/>
    <row r="54" s="48" customFormat="1" ht="13.8"/>
    <row r="55" s="48" customFormat="1" ht="13.8"/>
    <row r="56" s="48" customFormat="1" ht="13.8"/>
    <row r="57" s="48" customFormat="1" ht="13.8"/>
    <row r="58" s="48" customFormat="1" ht="13.8"/>
    <row r="59" s="48" customFormat="1" ht="13.8"/>
    <row r="60" s="48" customFormat="1" ht="13.8"/>
    <row r="61" s="48" customFormat="1" ht="13.8"/>
    <row r="62" s="48" customFormat="1" ht="13.8"/>
    <row r="63" s="48" customFormat="1" ht="13.8"/>
    <row r="64" s="48" customFormat="1" ht="13.8"/>
    <row r="65" s="48" customFormat="1" ht="13.8"/>
    <row r="66" s="48" customFormat="1" ht="13.8"/>
    <row r="67" s="48" customFormat="1" ht="13.8"/>
    <row r="68" s="48" customFormat="1" ht="13.8"/>
    <row r="69" s="48" customFormat="1" ht="13.8"/>
    <row r="70" s="48" customFormat="1" ht="13.8"/>
    <row r="71" s="48" customFormat="1" ht="13.8"/>
    <row r="72" s="48" customFormat="1" ht="13.8"/>
    <row r="73" s="48" customFormat="1" ht="13.8"/>
    <row r="74" s="48" customFormat="1" ht="13.8"/>
    <row r="75" s="48" customFormat="1" ht="13.8"/>
    <row r="76" s="48" customFormat="1" ht="13.8"/>
    <row r="77" s="48" customFormat="1" ht="13.8"/>
    <row r="78" s="48" customFormat="1" ht="13.8"/>
    <row r="79" s="48" customFormat="1" ht="13.8"/>
    <row r="80" s="48" customFormat="1" ht="13.8"/>
    <row r="81" s="48" customFormat="1" ht="14.25" customHeight="1"/>
    <row r="82" s="48" customFormat="1" ht="13.8"/>
    <row r="83" s="48" customFormat="1" ht="13.8"/>
    <row r="84" s="48" customFormat="1" ht="14.25" customHeight="1"/>
    <row r="85" s="48" customFormat="1" ht="13.8"/>
    <row r="86" s="48" customFormat="1" ht="13.8"/>
    <row r="87" s="48" customFormat="1" ht="13.8"/>
    <row r="88" s="48" customFormat="1" ht="13.8"/>
    <row r="89" s="48" customFormat="1" ht="13.8"/>
  </sheetData>
  <mergeCells count="12">
    <mergeCell ref="A1:D1"/>
    <mergeCell ref="A2:D2"/>
    <mergeCell ref="B6:D6"/>
    <mergeCell ref="B7:D7"/>
    <mergeCell ref="B8:D8"/>
    <mergeCell ref="F16:H16"/>
    <mergeCell ref="B20:D20"/>
    <mergeCell ref="B32:D32"/>
    <mergeCell ref="E2:E3"/>
    <mergeCell ref="C3:D3"/>
    <mergeCell ref="B4:D4"/>
    <mergeCell ref="B5:D5"/>
  </mergeCells>
  <dataValidations count="4">
    <dataValidation showDropDown="1" showErrorMessage="1" sqref="F16:H19" xr:uid="{00000000-0002-0000-0700-000000000000}"/>
    <dataValidation allowBlank="1" showInputMessage="1" showErrorMessage="1" sqref="F20:H20" xr:uid="{00000000-0002-0000-0700-000001000000}"/>
    <dataValidation type="list" allowBlank="1" showErrorMessage="1" sqref="F90:H147" xr:uid="{00000000-0002-0000-0700-000002000000}">
      <formula1>#REF!</formula1>
      <formula2>0</formula2>
    </dataValidation>
    <dataValidation type="list" allowBlank="1" sqref="F21:H47 F18:H19" xr:uid="{00000000-0002-0000-0700-000003000000}">
      <formula1>$A$11:$A$15</formula1>
    </dataValidation>
  </dataValidations>
  <pageMargins left="0.7" right="0.7" top="0.75" bottom="0.75" header="0.3" footer="0.3"/>
  <pageSetup orientation="portrait" horizontalDpi="4294967295" verticalDpi="4294967295"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31.5" customHeight="1">
      <c r="A2" s="260" t="s">
        <v>70</v>
      </c>
      <c r="B2" s="260"/>
      <c r="C2" s="260"/>
      <c r="D2" s="260"/>
      <c r="E2" s="261"/>
      <c r="F2" s="23"/>
      <c r="G2" s="23"/>
      <c r="H2" s="23"/>
      <c r="I2" s="23"/>
      <c r="J2" s="23"/>
    </row>
    <row r="3" spans="1:24" s="1" customFormat="1" ht="31.5" customHeight="1">
      <c r="A3" s="47"/>
      <c r="C3" s="300"/>
      <c r="D3" s="300"/>
      <c r="E3" s="261"/>
      <c r="F3" s="23"/>
      <c r="G3" s="23"/>
      <c r="H3" s="23"/>
      <c r="I3" s="23"/>
      <c r="J3" s="23"/>
    </row>
    <row r="4" spans="1:24" s="38" customFormat="1">
      <c r="A4" s="139" t="s">
        <v>67</v>
      </c>
      <c r="B4" s="253" t="s">
        <v>330</v>
      </c>
      <c r="C4" s="253"/>
      <c r="D4" s="253"/>
      <c r="E4" s="39"/>
      <c r="F4" s="39"/>
      <c r="G4" s="39"/>
      <c r="H4" s="40"/>
      <c r="I4" s="40"/>
      <c r="X4" s="38" t="s">
        <v>93</v>
      </c>
    </row>
    <row r="5" spans="1:24" s="38" customFormat="1" ht="144.75" customHeight="1">
      <c r="A5" s="139" t="s">
        <v>62</v>
      </c>
      <c r="B5" s="252" t="s">
        <v>94</v>
      </c>
      <c r="C5" s="253"/>
      <c r="D5" s="253"/>
      <c r="E5" s="39"/>
      <c r="F5" s="39"/>
      <c r="G5" s="39"/>
      <c r="H5" s="40"/>
      <c r="I5" s="40"/>
      <c r="X5" s="38" t="s">
        <v>95</v>
      </c>
    </row>
    <row r="6" spans="1:24" s="38" customFormat="1" ht="26.4">
      <c r="A6" s="139" t="s">
        <v>96</v>
      </c>
      <c r="B6" s="252" t="s">
        <v>97</v>
      </c>
      <c r="C6" s="253"/>
      <c r="D6" s="253"/>
      <c r="E6" s="39"/>
      <c r="F6" s="39"/>
      <c r="G6" s="39"/>
      <c r="H6" s="40"/>
      <c r="I6" s="40"/>
    </row>
    <row r="7" spans="1:24" s="38" customFormat="1">
      <c r="A7" s="139" t="s">
        <v>98</v>
      </c>
      <c r="B7" s="253" t="s">
        <v>99</v>
      </c>
      <c r="C7" s="253"/>
      <c r="D7" s="253"/>
      <c r="E7" s="39"/>
      <c r="F7" s="39"/>
      <c r="G7" s="39"/>
      <c r="H7" s="41"/>
      <c r="I7" s="40"/>
      <c r="X7" s="42"/>
    </row>
    <row r="8" spans="1:24" s="43" customFormat="1">
      <c r="A8" s="139" t="s">
        <v>100</v>
      </c>
      <c r="B8" s="254">
        <v>40850</v>
      </c>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56</v>
      </c>
    </row>
    <row r="12" spans="1:24" s="43" customFormat="1">
      <c r="A12" s="141" t="s">
        <v>43</v>
      </c>
      <c r="B12" s="75">
        <f>COUNTIF($F$18:$F$49356,"*Failed*")</f>
        <v>10</v>
      </c>
      <c r="C12" s="75">
        <f>COUNTIF($G$18:$G$49356,"*Failed*")</f>
        <v>3</v>
      </c>
      <c r="D12" s="75">
        <f>COUNTIF($H$18:$H$49356,"*Failed*")</f>
        <v>0</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01" t="s">
        <v>101</v>
      </c>
      <c r="G16" s="302"/>
      <c r="H16" s="303"/>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71" t="s">
        <v>114</v>
      </c>
      <c r="C18" s="272"/>
      <c r="D18" s="273"/>
      <c r="E18" s="67"/>
      <c r="F18" s="68"/>
      <c r="G18" s="68"/>
      <c r="H18" s="68"/>
      <c r="I18" s="67"/>
    </row>
    <row r="19" spans="1:9" s="45" customFormat="1" ht="66">
      <c r="A19" s="52">
        <v>1</v>
      </c>
      <c r="B19" s="52" t="s">
        <v>115</v>
      </c>
      <c r="C19" s="52" t="s">
        <v>116</v>
      </c>
      <c r="D19" s="53" t="s">
        <v>117</v>
      </c>
      <c r="E19" s="54" t="s">
        <v>118</v>
      </c>
      <c r="F19" s="52" t="s">
        <v>41</v>
      </c>
      <c r="G19" s="52" t="s">
        <v>41</v>
      </c>
      <c r="H19" s="52" t="s">
        <v>41</v>
      </c>
      <c r="I19" s="55"/>
    </row>
    <row r="20" spans="1:9" s="45" customFormat="1" ht="39.6">
      <c r="A20" s="58"/>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v>5</v>
      </c>
      <c r="B23" s="52" t="s">
        <v>130</v>
      </c>
      <c r="C23" s="52" t="s">
        <v>131</v>
      </c>
      <c r="D23" s="54" t="s">
        <v>132</v>
      </c>
      <c r="E23" s="54" t="s">
        <v>133</v>
      </c>
      <c r="F23" s="52" t="s">
        <v>41</v>
      </c>
      <c r="G23" s="52" t="s">
        <v>41</v>
      </c>
      <c r="H23" s="52" t="s">
        <v>41</v>
      </c>
      <c r="I23" s="61"/>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71" t="s">
        <v>154</v>
      </c>
      <c r="C29" s="272"/>
      <c r="D29" s="273"/>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71" t="s">
        <v>173</v>
      </c>
      <c r="C35" s="272"/>
      <c r="D35" s="273"/>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71" t="s">
        <v>177</v>
      </c>
      <c r="C37" s="272"/>
      <c r="D37" s="273"/>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71" t="s">
        <v>213</v>
      </c>
      <c r="C47" s="272"/>
      <c r="D47" s="273"/>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71" t="s">
        <v>228</v>
      </c>
      <c r="C52" s="272"/>
      <c r="D52" s="273"/>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71" t="s">
        <v>240</v>
      </c>
      <c r="C56" s="272"/>
      <c r="D56" s="273"/>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71" t="s">
        <v>282</v>
      </c>
      <c r="C68" s="272"/>
      <c r="D68" s="273"/>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71" t="s">
        <v>292</v>
      </c>
      <c r="C72" s="272"/>
      <c r="D72" s="273"/>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71" t="s">
        <v>303</v>
      </c>
      <c r="C76" s="272"/>
      <c r="D76" s="273"/>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71" t="s">
        <v>311</v>
      </c>
      <c r="C79" s="272"/>
      <c r="D79" s="273"/>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B29:D29"/>
    <mergeCell ref="B72:D72"/>
    <mergeCell ref="B76:D76"/>
    <mergeCell ref="B79:D79"/>
    <mergeCell ref="B35:D35"/>
    <mergeCell ref="B37:D37"/>
    <mergeCell ref="B47:D47"/>
    <mergeCell ref="B52:D52"/>
    <mergeCell ref="B56:D56"/>
    <mergeCell ref="B68:D68"/>
    <mergeCell ref="B18:D18"/>
    <mergeCell ref="B5:D5"/>
    <mergeCell ref="B6:D6"/>
    <mergeCell ref="B7:D7"/>
    <mergeCell ref="B8:D8"/>
    <mergeCell ref="A1:D1"/>
    <mergeCell ref="A2:D2"/>
    <mergeCell ref="C3:D3"/>
    <mergeCell ref="B4:D4"/>
    <mergeCell ref="F16:H16"/>
    <mergeCell ref="E2:E3"/>
  </mergeCells>
  <dataValidations count="4">
    <dataValidation type="list" allowBlank="1" showErrorMessage="1" sqref="F85:H142" xr:uid="{00000000-0002-0000-0800-000000000000}">
      <formula1>#REF!</formula1>
      <formula2>0</formula2>
    </dataValidation>
    <dataValidation allowBlank="1" showInputMessage="1" showErrorMessage="1" sqref="F18:H18" xr:uid="{00000000-0002-0000-0800-000001000000}"/>
    <dataValidation showDropDown="1" showErrorMessage="1" sqref="F16:H17" xr:uid="{00000000-0002-0000-0800-000002000000}"/>
    <dataValidation type="list" allowBlank="1" sqref="F19:H84" xr:uid="{00000000-0002-0000-0800-000003000000}">
      <formula1>$A$11:$A$15</formula1>
    </dataValidation>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84"/>
  <sheetViews>
    <sheetView showGridLines="0" topLeftCell="A13" zoomScaleNormal="100" workbookViewId="0">
      <selection activeCell="A20" sqref="A20"/>
    </sheetView>
  </sheetViews>
  <sheetFormatPr defaultColWidth="9.109375" defaultRowHeight="13.2"/>
  <cols>
    <col min="1" max="1" width="12.44140625" style="78" customWidth="1"/>
    <col min="2" max="4" width="35.109375" style="46" customWidth="1"/>
    <col min="5" max="5" width="32.109375" style="46" customWidth="1"/>
    <col min="6" max="8" width="9.6640625" style="46" customWidth="1"/>
    <col min="9" max="9" width="17.6640625" style="46" customWidth="1"/>
    <col min="10" max="16384" width="9.109375" style="46"/>
  </cols>
  <sheetData>
    <row r="1" spans="1:24" s="1" customFormat="1" ht="13.8">
      <c r="A1" s="259"/>
      <c r="B1" s="259"/>
      <c r="C1" s="259"/>
      <c r="D1" s="259"/>
      <c r="E1" s="34"/>
      <c r="F1" s="34"/>
      <c r="G1" s="34"/>
      <c r="H1" s="34"/>
      <c r="I1" s="34"/>
      <c r="J1" s="34"/>
    </row>
    <row r="2" spans="1:24" s="1" customFormat="1" ht="31.5" customHeight="1">
      <c r="A2" s="260" t="s">
        <v>70</v>
      </c>
      <c r="B2" s="260"/>
      <c r="C2" s="260"/>
      <c r="D2" s="260"/>
      <c r="E2" s="261"/>
      <c r="F2" s="23"/>
      <c r="G2" s="23"/>
      <c r="H2" s="23"/>
      <c r="I2" s="23"/>
      <c r="J2" s="23"/>
    </row>
    <row r="3" spans="1:24" s="1" customFormat="1" ht="31.5" customHeight="1">
      <c r="A3" s="47"/>
      <c r="C3" s="300"/>
      <c r="D3" s="300"/>
      <c r="E3" s="261"/>
      <c r="F3" s="23"/>
      <c r="G3" s="23"/>
      <c r="H3" s="23"/>
      <c r="I3" s="23"/>
      <c r="J3" s="23"/>
    </row>
    <row r="4" spans="1:24" s="38" customFormat="1">
      <c r="A4" s="139" t="s">
        <v>67</v>
      </c>
      <c r="B4" s="253" t="s">
        <v>330</v>
      </c>
      <c r="C4" s="253"/>
      <c r="D4" s="253"/>
      <c r="E4" s="39"/>
      <c r="F4" s="39"/>
      <c r="G4" s="39"/>
      <c r="H4" s="40"/>
      <c r="I4" s="40"/>
      <c r="X4" s="38" t="s">
        <v>93</v>
      </c>
    </row>
    <row r="5" spans="1:24" s="38" customFormat="1" ht="144.75" customHeight="1">
      <c r="A5" s="139" t="s">
        <v>62</v>
      </c>
      <c r="B5" s="252" t="s">
        <v>94</v>
      </c>
      <c r="C5" s="253"/>
      <c r="D5" s="253"/>
      <c r="E5" s="39"/>
      <c r="F5" s="39"/>
      <c r="G5" s="39"/>
      <c r="H5" s="40"/>
      <c r="I5" s="40"/>
      <c r="X5" s="38" t="s">
        <v>95</v>
      </c>
    </row>
    <row r="6" spans="1:24" s="38" customFormat="1" ht="26.4">
      <c r="A6" s="139" t="s">
        <v>96</v>
      </c>
      <c r="B6" s="252" t="s">
        <v>97</v>
      </c>
      <c r="C6" s="253"/>
      <c r="D6" s="253"/>
      <c r="E6" s="39"/>
      <c r="F6" s="39"/>
      <c r="G6" s="39"/>
      <c r="H6" s="40"/>
      <c r="I6" s="40"/>
    </row>
    <row r="7" spans="1:24" s="38" customFormat="1">
      <c r="A7" s="139" t="s">
        <v>98</v>
      </c>
      <c r="B7" s="253" t="s">
        <v>99</v>
      </c>
      <c r="C7" s="253"/>
      <c r="D7" s="253"/>
      <c r="E7" s="39"/>
      <c r="F7" s="39"/>
      <c r="G7" s="39"/>
      <c r="H7" s="41"/>
      <c r="I7" s="40"/>
      <c r="X7" s="42"/>
    </row>
    <row r="8" spans="1:24" s="43" customFormat="1">
      <c r="A8" s="139" t="s">
        <v>100</v>
      </c>
      <c r="B8" s="254">
        <v>40850</v>
      </c>
      <c r="C8" s="254"/>
      <c r="D8" s="254"/>
      <c r="E8" s="39"/>
    </row>
    <row r="9" spans="1:24" s="43" customFormat="1">
      <c r="A9" s="140" t="s">
        <v>101</v>
      </c>
      <c r="B9" s="73" t="str">
        <f>F17</f>
        <v>Internal Build 03112011</v>
      </c>
      <c r="C9" s="73" t="str">
        <f>G17</f>
        <v>Internal build 14112011</v>
      </c>
      <c r="D9" s="73" t="str">
        <f>H17</f>
        <v>External build 16112011</v>
      </c>
    </row>
    <row r="10" spans="1:24" s="43" customFormat="1">
      <c r="A10" s="141" t="s">
        <v>102</v>
      </c>
      <c r="B10" s="74">
        <f>SUM(B11:B14)</f>
        <v>56</v>
      </c>
      <c r="C10" s="74">
        <f>SUM(C11:C14)</f>
        <v>55</v>
      </c>
      <c r="D10" s="74">
        <f>SUM(D11:D14)</f>
        <v>56</v>
      </c>
    </row>
    <row r="11" spans="1:24" s="43" customFormat="1">
      <c r="A11" s="141" t="s">
        <v>41</v>
      </c>
      <c r="B11" s="75">
        <f>COUNTIF($F$18:$F$49636,"*Passed")</f>
        <v>46</v>
      </c>
      <c r="C11" s="75">
        <f>COUNTIF($G$18:$G$49636,"*Passed")</f>
        <v>52</v>
      </c>
      <c r="D11" s="75">
        <f>COUNTIF($H$18:$H$49636,"*Passed")</f>
        <v>55</v>
      </c>
    </row>
    <row r="12" spans="1:24" s="43" customFormat="1">
      <c r="A12" s="141" t="s">
        <v>43</v>
      </c>
      <c r="B12" s="75">
        <f>COUNTIF($F$18:$F$49356,"*Failed*")</f>
        <v>10</v>
      </c>
      <c r="C12" s="75">
        <f>COUNTIF($G$18:$G$49356,"*Failed*")</f>
        <v>3</v>
      </c>
      <c r="D12" s="75">
        <f>COUNTIF($H$18:$H$49356,"*Failed*")</f>
        <v>1</v>
      </c>
    </row>
    <row r="13" spans="1:24" s="43" customFormat="1">
      <c r="A13" s="141" t="s">
        <v>45</v>
      </c>
      <c r="B13" s="75">
        <f>COUNTIF($F$18:$F$49356,"*Not Run*")</f>
        <v>0</v>
      </c>
      <c r="C13" s="75">
        <f>COUNTIF($G$18:$G$49356,"*Not Run*")</f>
        <v>0</v>
      </c>
      <c r="D13" s="75">
        <f>COUNTIF($H$18:$H$49356,"*Not Run*")</f>
        <v>0</v>
      </c>
      <c r="E13" s="1"/>
      <c r="F13" s="1"/>
      <c r="G13" s="1"/>
      <c r="H13" s="1"/>
      <c r="I13" s="1"/>
    </row>
    <row r="14" spans="1:24" s="43" customFormat="1">
      <c r="A14" s="141" t="s">
        <v>103</v>
      </c>
      <c r="B14" s="75">
        <f>COUNTIF($F$18:$F$49356,"*NA*")</f>
        <v>0</v>
      </c>
      <c r="C14" s="75">
        <f>COUNTIF($G$18:$G$49356,"*NA*")</f>
        <v>0</v>
      </c>
      <c r="D14" s="75">
        <f>COUNTIF($H$18:$H$49356,"*NA*")</f>
        <v>0</v>
      </c>
      <c r="E14" s="64"/>
      <c r="F14" s="1"/>
      <c r="G14" s="1"/>
      <c r="H14" s="1"/>
      <c r="I14" s="1"/>
    </row>
    <row r="15" spans="1:24" s="43" customFormat="1" ht="39.6">
      <c r="A15" s="141" t="s">
        <v>104</v>
      </c>
      <c r="B15" s="75">
        <f>COUNTIF($F$18:$F$49356,"*Passed in previous build*")</f>
        <v>0</v>
      </c>
      <c r="C15" s="75">
        <f>COUNTIF($G$18:$G$49356,"*Passed in previous build*")</f>
        <v>1</v>
      </c>
      <c r="D15" s="75">
        <f>COUNTIF($H$18:$H$49356,"*Passed in previous build*")</f>
        <v>0</v>
      </c>
      <c r="E15" s="1"/>
      <c r="F15" s="1"/>
      <c r="G15" s="1"/>
      <c r="H15" s="1"/>
      <c r="I15" s="1"/>
    </row>
    <row r="16" spans="1:24" s="44" customFormat="1" ht="15" customHeight="1">
      <c r="A16" s="76"/>
      <c r="B16" s="50"/>
      <c r="C16" s="50"/>
      <c r="D16" s="51"/>
      <c r="E16" s="65"/>
      <c r="F16" s="301" t="s">
        <v>101</v>
      </c>
      <c r="G16" s="302"/>
      <c r="H16" s="303"/>
      <c r="I16" s="65"/>
    </row>
    <row r="17" spans="1:9" s="44" customFormat="1" ht="39.6">
      <c r="A17" s="142" t="s">
        <v>105</v>
      </c>
      <c r="B17" s="143" t="s">
        <v>106</v>
      </c>
      <c r="C17" s="143" t="s">
        <v>107</v>
      </c>
      <c r="D17" s="143" t="s">
        <v>108</v>
      </c>
      <c r="E17" s="144" t="s">
        <v>109</v>
      </c>
      <c r="F17" s="143" t="s">
        <v>110</v>
      </c>
      <c r="G17" s="143" t="s">
        <v>111</v>
      </c>
      <c r="H17" s="143" t="s">
        <v>112</v>
      </c>
      <c r="I17" s="143" t="s">
        <v>113</v>
      </c>
    </row>
    <row r="18" spans="1:9" s="44" customFormat="1" ht="15.75" customHeight="1">
      <c r="A18" s="67"/>
      <c r="B18" s="271" t="s">
        <v>114</v>
      </c>
      <c r="C18" s="272"/>
      <c r="D18" s="273"/>
      <c r="E18" s="67"/>
      <c r="F18" s="68"/>
      <c r="G18" s="68"/>
      <c r="H18" s="68"/>
      <c r="I18" s="67"/>
    </row>
    <row r="19" spans="1:9" s="45" customFormat="1" ht="66">
      <c r="A19" s="52"/>
      <c r="B19" s="52" t="s">
        <v>115</v>
      </c>
      <c r="C19" s="52" t="s">
        <v>116</v>
      </c>
      <c r="D19" s="53" t="s">
        <v>117</v>
      </c>
      <c r="E19" s="54" t="s">
        <v>118</v>
      </c>
      <c r="F19" s="52" t="s">
        <v>41</v>
      </c>
      <c r="G19" s="52" t="s">
        <v>41</v>
      </c>
      <c r="H19" s="52" t="s">
        <v>41</v>
      </c>
      <c r="I19" s="55"/>
    </row>
    <row r="20" spans="1:9" s="45" customFormat="1" ht="39.6">
      <c r="A20" s="58">
        <v>2</v>
      </c>
      <c r="B20" s="52" t="s">
        <v>119</v>
      </c>
      <c r="C20" s="52" t="s">
        <v>120</v>
      </c>
      <c r="D20" s="59" t="s">
        <v>121</v>
      </c>
      <c r="E20" s="54" t="s">
        <v>122</v>
      </c>
      <c r="F20" s="52" t="s">
        <v>41</v>
      </c>
      <c r="G20" s="52" t="s">
        <v>104</v>
      </c>
      <c r="H20" s="52" t="s">
        <v>41</v>
      </c>
      <c r="I20" s="55"/>
    </row>
    <row r="21" spans="1:9" s="45" customFormat="1" ht="52.8">
      <c r="A21" s="58">
        <v>3</v>
      </c>
      <c r="B21" s="52" t="s">
        <v>123</v>
      </c>
      <c r="C21" s="52" t="s">
        <v>124</v>
      </c>
      <c r="D21" s="60" t="s">
        <v>125</v>
      </c>
      <c r="E21" s="54" t="s">
        <v>122</v>
      </c>
      <c r="F21" s="52" t="s">
        <v>41</v>
      </c>
      <c r="G21" s="52" t="s">
        <v>41</v>
      </c>
      <c r="H21" s="52" t="s">
        <v>41</v>
      </c>
      <c r="I21" s="55"/>
    </row>
    <row r="22" spans="1:9" s="48" customFormat="1" ht="105.6">
      <c r="A22" s="58">
        <v>4</v>
      </c>
      <c r="B22" s="52" t="s">
        <v>126</v>
      </c>
      <c r="C22" s="52" t="s">
        <v>127</v>
      </c>
      <c r="D22" s="54" t="s">
        <v>128</v>
      </c>
      <c r="E22" s="54" t="s">
        <v>129</v>
      </c>
      <c r="F22" s="52" t="s">
        <v>41</v>
      </c>
      <c r="G22" s="52" t="s">
        <v>41</v>
      </c>
      <c r="H22" s="52" t="s">
        <v>41</v>
      </c>
      <c r="I22" s="61"/>
    </row>
    <row r="23" spans="1:9" s="48" customFormat="1" ht="118.8">
      <c r="A23" s="58"/>
      <c r="B23" s="52" t="s">
        <v>130</v>
      </c>
      <c r="C23" s="52" t="s">
        <v>131</v>
      </c>
      <c r="D23" s="54" t="s">
        <v>132</v>
      </c>
      <c r="E23" s="54" t="s">
        <v>133</v>
      </c>
      <c r="F23" s="52" t="s">
        <v>41</v>
      </c>
      <c r="G23" s="52" t="s">
        <v>41</v>
      </c>
      <c r="H23" s="52" t="s">
        <v>43</v>
      </c>
      <c r="I23" s="61" t="s">
        <v>331</v>
      </c>
    </row>
    <row r="24" spans="1:9" s="48" customFormat="1" ht="79.2">
      <c r="A24" s="58">
        <v>6</v>
      </c>
      <c r="B24" s="52" t="s">
        <v>134</v>
      </c>
      <c r="C24" s="52" t="s">
        <v>135</v>
      </c>
      <c r="D24" s="60" t="s">
        <v>136</v>
      </c>
      <c r="E24" s="54" t="s">
        <v>137</v>
      </c>
      <c r="F24" s="52" t="s">
        <v>41</v>
      </c>
      <c r="G24" s="52" t="s">
        <v>41</v>
      </c>
      <c r="H24" s="52" t="s">
        <v>41</v>
      </c>
      <c r="I24" s="61"/>
    </row>
    <row r="25" spans="1:9" s="48" customFormat="1" ht="145.19999999999999">
      <c r="A25" s="58">
        <v>7</v>
      </c>
      <c r="B25" s="52" t="s">
        <v>138</v>
      </c>
      <c r="C25" s="52" t="s">
        <v>139</v>
      </c>
      <c r="D25" s="54" t="s">
        <v>140</v>
      </c>
      <c r="E25" s="54" t="s">
        <v>141</v>
      </c>
      <c r="F25" s="52" t="s">
        <v>41</v>
      </c>
      <c r="G25" s="52" t="s">
        <v>41</v>
      </c>
      <c r="H25" s="52" t="s">
        <v>41</v>
      </c>
      <c r="I25" s="61"/>
    </row>
    <row r="26" spans="1:9" s="48" customFormat="1" ht="132">
      <c r="A26" s="58">
        <v>8</v>
      </c>
      <c r="B26" s="52" t="s">
        <v>142</v>
      </c>
      <c r="C26" s="52" t="s">
        <v>143</v>
      </c>
      <c r="D26" s="54" t="s">
        <v>144</v>
      </c>
      <c r="E26" s="54" t="s">
        <v>145</v>
      </c>
      <c r="F26" s="52" t="s">
        <v>41</v>
      </c>
      <c r="G26" s="52" t="s">
        <v>41</v>
      </c>
      <c r="H26" s="52" t="s">
        <v>41</v>
      </c>
      <c r="I26" s="61"/>
    </row>
    <row r="27" spans="1:9" s="48" customFormat="1" ht="79.2">
      <c r="A27" s="58">
        <v>9</v>
      </c>
      <c r="B27" s="52" t="s">
        <v>147</v>
      </c>
      <c r="C27" s="52" t="s">
        <v>148</v>
      </c>
      <c r="D27" s="54" t="s">
        <v>149</v>
      </c>
      <c r="E27" s="54" t="s">
        <v>122</v>
      </c>
      <c r="F27" s="52" t="s">
        <v>41</v>
      </c>
      <c r="G27" s="52" t="s">
        <v>41</v>
      </c>
      <c r="H27" s="52" t="s">
        <v>41</v>
      </c>
      <c r="I27" s="61"/>
    </row>
    <row r="28" spans="1:9" s="48" customFormat="1" ht="105.6">
      <c r="A28" s="58">
        <v>10</v>
      </c>
      <c r="B28" s="52" t="s">
        <v>150</v>
      </c>
      <c r="C28" s="52" t="s">
        <v>151</v>
      </c>
      <c r="D28" s="54" t="s">
        <v>152</v>
      </c>
      <c r="E28" s="54" t="s">
        <v>153</v>
      </c>
      <c r="F28" s="52" t="s">
        <v>41</v>
      </c>
      <c r="G28" s="52" t="s">
        <v>41</v>
      </c>
      <c r="H28" s="52" t="s">
        <v>41</v>
      </c>
      <c r="I28" s="61"/>
    </row>
    <row r="29" spans="1:9" s="48" customFormat="1" ht="13.8">
      <c r="A29" s="77"/>
      <c r="B29" s="271" t="s">
        <v>154</v>
      </c>
      <c r="C29" s="272"/>
      <c r="D29" s="273"/>
      <c r="E29" s="69"/>
      <c r="F29" s="66"/>
      <c r="G29" s="66"/>
      <c r="H29" s="66"/>
      <c r="I29" s="69"/>
    </row>
    <row r="30" spans="1:9" s="48" customFormat="1" ht="171.6">
      <c r="A30" s="62">
        <f t="shared" ref="A30:A34" ca="1" si="0">IF(OFFSET(A30,-1,0) ="",OFFSET(A30,-2,0)+1,OFFSET(A30,-1,0)+1 )</f>
        <v>11</v>
      </c>
      <c r="B30" s="52" t="s">
        <v>155</v>
      </c>
      <c r="C30" s="52" t="s">
        <v>156</v>
      </c>
      <c r="D30" s="53" t="s">
        <v>157</v>
      </c>
      <c r="E30" s="54" t="s">
        <v>118</v>
      </c>
      <c r="F30" s="52" t="s">
        <v>41</v>
      </c>
      <c r="G30" s="52" t="s">
        <v>41</v>
      </c>
      <c r="H30" s="52" t="s">
        <v>41</v>
      </c>
      <c r="I30" s="62"/>
    </row>
    <row r="31" spans="1:9" s="48" customFormat="1" ht="94.5" customHeight="1">
      <c r="A31" s="62">
        <f t="shared" ca="1" si="0"/>
        <v>12</v>
      </c>
      <c r="B31" s="52" t="s">
        <v>158</v>
      </c>
      <c r="C31" s="52" t="s">
        <v>159</v>
      </c>
      <c r="D31" s="59" t="s">
        <v>160</v>
      </c>
      <c r="E31" s="54" t="s">
        <v>161</v>
      </c>
      <c r="F31" s="52" t="s">
        <v>43</v>
      </c>
      <c r="G31" s="52" t="s">
        <v>41</v>
      </c>
      <c r="H31" s="52" t="s">
        <v>41</v>
      </c>
      <c r="I31" s="62"/>
    </row>
    <row r="32" spans="1:9" s="48" customFormat="1" ht="79.2">
      <c r="A32" s="62">
        <f t="shared" ca="1" si="0"/>
        <v>13</v>
      </c>
      <c r="B32" s="52" t="s">
        <v>162</v>
      </c>
      <c r="C32" s="52" t="s">
        <v>163</v>
      </c>
      <c r="D32" s="53" t="s">
        <v>164</v>
      </c>
      <c r="E32" s="54" t="s">
        <v>122</v>
      </c>
      <c r="F32" s="52" t="s">
        <v>41</v>
      </c>
      <c r="G32" s="52" t="s">
        <v>41</v>
      </c>
      <c r="H32" s="52" t="s">
        <v>41</v>
      </c>
      <c r="I32" s="62"/>
    </row>
    <row r="33" spans="1:9" s="48" customFormat="1" ht="145.19999999999999">
      <c r="A33" s="62">
        <f t="shared" ca="1" si="0"/>
        <v>14</v>
      </c>
      <c r="B33" s="52" t="s">
        <v>165</v>
      </c>
      <c r="C33" s="52" t="s">
        <v>166</v>
      </c>
      <c r="D33" s="60" t="s">
        <v>167</v>
      </c>
      <c r="E33" s="54" t="s">
        <v>168</v>
      </c>
      <c r="F33" s="52" t="s">
        <v>41</v>
      </c>
      <c r="G33" s="52" t="s">
        <v>41</v>
      </c>
      <c r="H33" s="52" t="s">
        <v>41</v>
      </c>
      <c r="I33" s="62"/>
    </row>
    <row r="34" spans="1:9" s="48" customFormat="1" ht="171.6">
      <c r="A34" s="62">
        <f t="shared" ca="1" si="0"/>
        <v>15</v>
      </c>
      <c r="B34" s="52" t="s">
        <v>169</v>
      </c>
      <c r="C34" s="52" t="s">
        <v>170</v>
      </c>
      <c r="D34" s="54" t="s">
        <v>171</v>
      </c>
      <c r="E34" s="54" t="s">
        <v>172</v>
      </c>
      <c r="F34" s="52" t="s">
        <v>41</v>
      </c>
      <c r="G34" s="52" t="s">
        <v>41</v>
      </c>
      <c r="H34" s="52" t="s">
        <v>41</v>
      </c>
      <c r="I34" s="62"/>
    </row>
    <row r="35" spans="1:9" s="48" customFormat="1" ht="13.8">
      <c r="A35" s="77"/>
      <c r="B35" s="271" t="s">
        <v>173</v>
      </c>
      <c r="C35" s="272"/>
      <c r="D35" s="273"/>
      <c r="E35" s="69"/>
      <c r="F35" s="66"/>
      <c r="G35" s="66"/>
      <c r="H35" s="66"/>
      <c r="I35" s="69"/>
    </row>
    <row r="36" spans="1:9" s="48" customFormat="1" ht="92.4">
      <c r="A36" s="62">
        <f t="shared" ref="A36:A84" ca="1" si="1">IF(OFFSET(A36,-1,0) ="",OFFSET(A36,-2,0)+1,OFFSET(A36,-1,0)+1 )</f>
        <v>16</v>
      </c>
      <c r="B36" s="52" t="s">
        <v>174</v>
      </c>
      <c r="C36" s="52" t="s">
        <v>175</v>
      </c>
      <c r="D36" s="53" t="s">
        <v>176</v>
      </c>
      <c r="E36" s="54" t="s">
        <v>118</v>
      </c>
      <c r="F36" s="52" t="s">
        <v>41</v>
      </c>
      <c r="G36" s="52" t="s">
        <v>41</v>
      </c>
      <c r="H36" s="52" t="s">
        <v>41</v>
      </c>
      <c r="I36" s="62"/>
    </row>
    <row r="37" spans="1:9" s="48" customFormat="1" ht="13.8">
      <c r="A37" s="77"/>
      <c r="B37" s="271" t="s">
        <v>177</v>
      </c>
      <c r="C37" s="272"/>
      <c r="D37" s="273"/>
      <c r="E37" s="69"/>
      <c r="F37" s="66"/>
      <c r="G37" s="66"/>
      <c r="H37" s="66"/>
      <c r="I37" s="69"/>
    </row>
    <row r="38" spans="1:9" s="49" customFormat="1" ht="66">
      <c r="A38" s="63">
        <f t="shared" ca="1" si="1"/>
        <v>17</v>
      </c>
      <c r="B38" s="52" t="s">
        <v>178</v>
      </c>
      <c r="C38" s="52" t="s">
        <v>179</v>
      </c>
      <c r="D38" s="53" t="s">
        <v>180</v>
      </c>
      <c r="E38" s="54" t="s">
        <v>118</v>
      </c>
      <c r="F38" s="52" t="s">
        <v>41</v>
      </c>
      <c r="G38" s="52" t="s">
        <v>41</v>
      </c>
      <c r="H38" s="52" t="s">
        <v>41</v>
      </c>
      <c r="I38" s="63"/>
    </row>
    <row r="39" spans="1:9" s="48" customFormat="1" ht="105.6">
      <c r="A39" s="62">
        <f t="shared" ca="1" si="1"/>
        <v>18</v>
      </c>
      <c r="B39" s="52" t="s">
        <v>181</v>
      </c>
      <c r="C39" s="52" t="s">
        <v>182</v>
      </c>
      <c r="D39" s="54" t="s">
        <v>183</v>
      </c>
      <c r="E39" s="54" t="s">
        <v>184</v>
      </c>
      <c r="F39" s="52" t="s">
        <v>41</v>
      </c>
      <c r="G39" s="52" t="s">
        <v>41</v>
      </c>
      <c r="H39" s="52" t="s">
        <v>41</v>
      </c>
      <c r="I39" s="62"/>
    </row>
    <row r="40" spans="1:9" s="48" customFormat="1" ht="79.2">
      <c r="A40" s="62">
        <f t="shared" ca="1" si="1"/>
        <v>19</v>
      </c>
      <c r="B40" s="52" t="s">
        <v>185</v>
      </c>
      <c r="C40" s="52" t="s">
        <v>186</v>
      </c>
      <c r="D40" s="54" t="s">
        <v>187</v>
      </c>
      <c r="E40" s="54" t="s">
        <v>188</v>
      </c>
      <c r="F40" s="52" t="s">
        <v>41</v>
      </c>
      <c r="G40" s="52" t="s">
        <v>41</v>
      </c>
      <c r="H40" s="52" t="s">
        <v>41</v>
      </c>
      <c r="I40" s="62"/>
    </row>
    <row r="41" spans="1:9" s="48" customFormat="1" ht="79.2">
      <c r="A41" s="62">
        <f t="shared" ca="1" si="1"/>
        <v>20</v>
      </c>
      <c r="B41" s="52" t="s">
        <v>189</v>
      </c>
      <c r="C41" s="52" t="s">
        <v>190</v>
      </c>
      <c r="D41" s="54" t="s">
        <v>191</v>
      </c>
      <c r="E41" s="60" t="s">
        <v>192</v>
      </c>
      <c r="F41" s="52" t="s">
        <v>41</v>
      </c>
      <c r="G41" s="52" t="s">
        <v>41</v>
      </c>
      <c r="H41" s="52" t="s">
        <v>41</v>
      </c>
      <c r="I41" s="62"/>
    </row>
    <row r="42" spans="1:9" s="48" customFormat="1" ht="184.8">
      <c r="A42" s="62">
        <f t="shared" ca="1" si="1"/>
        <v>21</v>
      </c>
      <c r="B42" s="52" t="s">
        <v>193</v>
      </c>
      <c r="C42" s="52" t="s">
        <v>194</v>
      </c>
      <c r="D42" s="54" t="s">
        <v>195</v>
      </c>
      <c r="E42" s="54" t="s">
        <v>196</v>
      </c>
      <c r="F42" s="52" t="s">
        <v>43</v>
      </c>
      <c r="G42" s="52" t="s">
        <v>41</v>
      </c>
      <c r="H42" s="52" t="s">
        <v>41</v>
      </c>
      <c r="I42" s="62"/>
    </row>
    <row r="43" spans="1:9" s="48" customFormat="1" ht="198">
      <c r="A43" s="62">
        <f t="shared" ca="1" si="1"/>
        <v>22</v>
      </c>
      <c r="B43" s="52" t="s">
        <v>197</v>
      </c>
      <c r="C43" s="52" t="s">
        <v>198</v>
      </c>
      <c r="D43" s="54" t="s">
        <v>199</v>
      </c>
      <c r="E43" s="54" t="s">
        <v>200</v>
      </c>
      <c r="F43" s="52" t="s">
        <v>43</v>
      </c>
      <c r="G43" s="52" t="s">
        <v>41</v>
      </c>
      <c r="H43" s="52" t="s">
        <v>41</v>
      </c>
      <c r="I43" s="62"/>
    </row>
    <row r="44" spans="1:9" s="48" customFormat="1" ht="184.8">
      <c r="A44" s="62">
        <f t="shared" ca="1" si="1"/>
        <v>23</v>
      </c>
      <c r="B44" s="52" t="s">
        <v>201</v>
      </c>
      <c r="C44" s="52" t="s">
        <v>202</v>
      </c>
      <c r="D44" s="54" t="s">
        <v>203</v>
      </c>
      <c r="E44" s="54" t="s">
        <v>204</v>
      </c>
      <c r="F44" s="52" t="s">
        <v>41</v>
      </c>
      <c r="G44" s="52" t="s">
        <v>41</v>
      </c>
      <c r="H44" s="52" t="s">
        <v>41</v>
      </c>
      <c r="I44" s="62"/>
    </row>
    <row r="45" spans="1:9" s="48" customFormat="1" ht="118.8">
      <c r="A45" s="62">
        <f ca="1">IF(OFFSET(A45,-1,0) ="",OFFSET(A45,-2,0)+1,OFFSET(A45,-1,0)+1 )</f>
        <v>24</v>
      </c>
      <c r="B45" s="52" t="s">
        <v>205</v>
      </c>
      <c r="C45" s="52" t="s">
        <v>206</v>
      </c>
      <c r="D45" s="54" t="s">
        <v>207</v>
      </c>
      <c r="E45" s="54" t="s">
        <v>208</v>
      </c>
      <c r="F45" s="52" t="s">
        <v>43</v>
      </c>
      <c r="G45" s="52" t="s">
        <v>41</v>
      </c>
      <c r="H45" s="52" t="s">
        <v>41</v>
      </c>
      <c r="I45" s="62"/>
    </row>
    <row r="46" spans="1:9" s="48" customFormat="1" ht="79.2">
      <c r="A46" s="62">
        <f t="shared" ca="1" si="1"/>
        <v>25</v>
      </c>
      <c r="B46" s="52" t="s">
        <v>209</v>
      </c>
      <c r="C46" s="52" t="s">
        <v>210</v>
      </c>
      <c r="D46" s="60" t="s">
        <v>211</v>
      </c>
      <c r="E46" s="54" t="s">
        <v>212</v>
      </c>
      <c r="F46" s="52" t="s">
        <v>41</v>
      </c>
      <c r="G46" s="52" t="s">
        <v>41</v>
      </c>
      <c r="H46" s="52" t="s">
        <v>41</v>
      </c>
      <c r="I46" s="62"/>
    </row>
    <row r="47" spans="1:9" s="48" customFormat="1" ht="13.8">
      <c r="A47" s="77"/>
      <c r="B47" s="271" t="s">
        <v>213</v>
      </c>
      <c r="C47" s="272"/>
      <c r="D47" s="273"/>
      <c r="E47" s="69"/>
      <c r="F47" s="66"/>
      <c r="G47" s="66"/>
      <c r="H47" s="66"/>
      <c r="I47" s="69"/>
    </row>
    <row r="48" spans="1:9" s="48" customFormat="1" ht="92.4">
      <c r="A48" s="62">
        <f t="shared" ca="1" si="1"/>
        <v>26</v>
      </c>
      <c r="B48" s="52" t="s">
        <v>214</v>
      </c>
      <c r="C48" s="52" t="s">
        <v>215</v>
      </c>
      <c r="D48" s="53" t="s">
        <v>216</v>
      </c>
      <c r="E48" s="54" t="s">
        <v>118</v>
      </c>
      <c r="F48" s="52" t="s">
        <v>41</v>
      </c>
      <c r="G48" s="52" t="s">
        <v>41</v>
      </c>
      <c r="H48" s="52" t="s">
        <v>41</v>
      </c>
      <c r="I48" s="62"/>
    </row>
    <row r="49" spans="1:9" s="48" customFormat="1" ht="171.6">
      <c r="A49" s="62">
        <f t="shared" ca="1" si="1"/>
        <v>27</v>
      </c>
      <c r="B49" s="52" t="s">
        <v>217</v>
      </c>
      <c r="C49" s="52" t="s">
        <v>218</v>
      </c>
      <c r="D49" s="54" t="s">
        <v>219</v>
      </c>
      <c r="E49" s="54" t="s">
        <v>220</v>
      </c>
      <c r="F49" s="52" t="s">
        <v>41</v>
      </c>
      <c r="G49" s="52" t="s">
        <v>41</v>
      </c>
      <c r="H49" s="52" t="s">
        <v>41</v>
      </c>
      <c r="I49" s="62"/>
    </row>
    <row r="50" spans="1:9" s="48" customFormat="1" ht="171.6">
      <c r="A50" s="62">
        <f t="shared" ca="1" si="1"/>
        <v>28</v>
      </c>
      <c r="B50" s="52" t="s">
        <v>221</v>
      </c>
      <c r="C50" s="52" t="s">
        <v>222</v>
      </c>
      <c r="D50" s="54" t="s">
        <v>199</v>
      </c>
      <c r="E50" s="54" t="s">
        <v>223</v>
      </c>
      <c r="F50" s="52" t="s">
        <v>41</v>
      </c>
      <c r="G50" s="52" t="s">
        <v>41</v>
      </c>
      <c r="H50" s="52" t="s">
        <v>41</v>
      </c>
      <c r="I50" s="62"/>
    </row>
    <row r="51" spans="1:9" s="48" customFormat="1" ht="105.6">
      <c r="A51" s="62">
        <f t="shared" ca="1" si="1"/>
        <v>29</v>
      </c>
      <c r="B51" s="52" t="s">
        <v>224</v>
      </c>
      <c r="C51" s="52" t="s">
        <v>225</v>
      </c>
      <c r="D51" s="54" t="s">
        <v>226</v>
      </c>
      <c r="E51" s="54" t="s">
        <v>227</v>
      </c>
      <c r="F51" s="52" t="s">
        <v>41</v>
      </c>
      <c r="G51" s="52" t="s">
        <v>41</v>
      </c>
      <c r="H51" s="52" t="s">
        <v>41</v>
      </c>
      <c r="I51" s="62"/>
    </row>
    <row r="52" spans="1:9" s="48" customFormat="1" ht="13.8">
      <c r="A52" s="77"/>
      <c r="B52" s="271" t="s">
        <v>228</v>
      </c>
      <c r="C52" s="272"/>
      <c r="D52" s="273"/>
      <c r="E52" s="69"/>
      <c r="F52" s="66"/>
      <c r="G52" s="66"/>
      <c r="H52" s="66"/>
      <c r="I52" s="69"/>
    </row>
    <row r="53" spans="1:9" s="48" customFormat="1" ht="66">
      <c r="A53" s="62">
        <f t="shared" ca="1" si="1"/>
        <v>30</v>
      </c>
      <c r="B53" s="52" t="s">
        <v>229</v>
      </c>
      <c r="C53" s="52" t="s">
        <v>230</v>
      </c>
      <c r="D53" s="53" t="s">
        <v>231</v>
      </c>
      <c r="E53" s="54" t="s">
        <v>118</v>
      </c>
      <c r="F53" s="52" t="s">
        <v>41</v>
      </c>
      <c r="G53" s="52" t="s">
        <v>41</v>
      </c>
      <c r="H53" s="52" t="s">
        <v>41</v>
      </c>
      <c r="I53" s="62"/>
    </row>
    <row r="54" spans="1:9" s="48" customFormat="1" ht="105.6">
      <c r="A54" s="62">
        <f t="shared" ca="1" si="1"/>
        <v>31</v>
      </c>
      <c r="B54" s="52" t="s">
        <v>232</v>
      </c>
      <c r="C54" s="52" t="s">
        <v>233</v>
      </c>
      <c r="D54" s="54" t="s">
        <v>234</v>
      </c>
      <c r="E54" s="60" t="s">
        <v>235</v>
      </c>
      <c r="F54" s="52" t="s">
        <v>41</v>
      </c>
      <c r="G54" s="52" t="s">
        <v>41</v>
      </c>
      <c r="H54" s="52" t="s">
        <v>41</v>
      </c>
      <c r="I54" s="62"/>
    </row>
    <row r="55" spans="1:9" s="48" customFormat="1" ht="79.2">
      <c r="A55" s="62">
        <f t="shared" ca="1" si="1"/>
        <v>32</v>
      </c>
      <c r="B55" s="52" t="s">
        <v>236</v>
      </c>
      <c r="C55" s="52" t="s">
        <v>237</v>
      </c>
      <c r="D55" s="60" t="s">
        <v>238</v>
      </c>
      <c r="E55" s="54" t="s">
        <v>239</v>
      </c>
      <c r="F55" s="52" t="s">
        <v>41</v>
      </c>
      <c r="G55" s="52" t="s">
        <v>41</v>
      </c>
      <c r="H55" s="52" t="s">
        <v>41</v>
      </c>
      <c r="I55" s="62"/>
    </row>
    <row r="56" spans="1:9" s="48" customFormat="1" ht="13.8">
      <c r="A56" s="77"/>
      <c r="B56" s="271" t="s">
        <v>240</v>
      </c>
      <c r="C56" s="272"/>
      <c r="D56" s="273"/>
      <c r="E56" s="69"/>
      <c r="F56" s="66"/>
      <c r="G56" s="66"/>
      <c r="H56" s="66"/>
      <c r="I56" s="69"/>
    </row>
    <row r="57" spans="1:9" s="48" customFormat="1" ht="66">
      <c r="A57" s="62">
        <f t="shared" ca="1" si="1"/>
        <v>33</v>
      </c>
      <c r="B57" s="52" t="s">
        <v>241</v>
      </c>
      <c r="C57" s="52" t="s">
        <v>242</v>
      </c>
      <c r="D57" s="53" t="s">
        <v>243</v>
      </c>
      <c r="E57" s="54" t="s">
        <v>118</v>
      </c>
      <c r="F57" s="52" t="s">
        <v>41</v>
      </c>
      <c r="G57" s="52" t="s">
        <v>41</v>
      </c>
      <c r="H57" s="52" t="s">
        <v>41</v>
      </c>
      <c r="I57" s="62"/>
    </row>
    <row r="58" spans="1:9" s="48" customFormat="1" ht="118.8">
      <c r="A58" s="62">
        <f t="shared" ca="1" si="1"/>
        <v>34</v>
      </c>
      <c r="B58" s="52" t="s">
        <v>244</v>
      </c>
      <c r="C58" s="52" t="s">
        <v>245</v>
      </c>
      <c r="D58" s="54" t="s">
        <v>246</v>
      </c>
      <c r="E58" s="60" t="s">
        <v>247</v>
      </c>
      <c r="F58" s="52" t="s">
        <v>43</v>
      </c>
      <c r="G58" s="52" t="s">
        <v>43</v>
      </c>
      <c r="H58" s="52" t="s">
        <v>41</v>
      </c>
      <c r="I58" s="62"/>
    </row>
    <row r="59" spans="1:9" s="48" customFormat="1" ht="158.4">
      <c r="A59" s="62">
        <f t="shared" ca="1" si="1"/>
        <v>35</v>
      </c>
      <c r="B59" s="52" t="s">
        <v>248</v>
      </c>
      <c r="C59" s="52" t="s">
        <v>249</v>
      </c>
      <c r="D59" s="54" t="s">
        <v>250</v>
      </c>
      <c r="E59" s="60" t="s">
        <v>122</v>
      </c>
      <c r="F59" s="52" t="s">
        <v>43</v>
      </c>
      <c r="G59" s="52" t="s">
        <v>43</v>
      </c>
      <c r="H59" s="52" t="s">
        <v>41</v>
      </c>
      <c r="I59" s="62"/>
    </row>
    <row r="60" spans="1:9" s="48" customFormat="1" ht="118.8">
      <c r="A60" s="62">
        <f t="shared" ca="1" si="1"/>
        <v>36</v>
      </c>
      <c r="B60" s="52" t="s">
        <v>251</v>
      </c>
      <c r="C60" s="52" t="s">
        <v>252</v>
      </c>
      <c r="D60" s="54" t="s">
        <v>253</v>
      </c>
      <c r="E60" s="60" t="s">
        <v>254</v>
      </c>
      <c r="F60" s="52" t="s">
        <v>41</v>
      </c>
      <c r="G60" s="52" t="s">
        <v>41</v>
      </c>
      <c r="H60" s="52" t="s">
        <v>41</v>
      </c>
      <c r="I60" s="62"/>
    </row>
    <row r="61" spans="1:9" s="48" customFormat="1" ht="105.6">
      <c r="A61" s="62">
        <f t="shared" ca="1" si="1"/>
        <v>37</v>
      </c>
      <c r="B61" s="52" t="s">
        <v>255</v>
      </c>
      <c r="C61" s="52" t="s">
        <v>256</v>
      </c>
      <c r="D61" s="54" t="s">
        <v>257</v>
      </c>
      <c r="E61" s="54" t="s">
        <v>258</v>
      </c>
      <c r="F61" s="52" t="s">
        <v>41</v>
      </c>
      <c r="G61" s="52" t="s">
        <v>41</v>
      </c>
      <c r="H61" s="52" t="s">
        <v>41</v>
      </c>
      <c r="I61" s="62"/>
    </row>
    <row r="62" spans="1:9" s="48" customFormat="1" ht="105.6">
      <c r="A62" s="62">
        <f t="shared" ca="1" si="1"/>
        <v>38</v>
      </c>
      <c r="B62" s="52" t="s">
        <v>259</v>
      </c>
      <c r="C62" s="52" t="s">
        <v>260</v>
      </c>
      <c r="D62" s="54" t="s">
        <v>261</v>
      </c>
      <c r="E62" s="54" t="s">
        <v>262</v>
      </c>
      <c r="F62" s="52" t="s">
        <v>41</v>
      </c>
      <c r="G62" s="52" t="s">
        <v>41</v>
      </c>
      <c r="H62" s="52" t="s">
        <v>41</v>
      </c>
      <c r="I62" s="62"/>
    </row>
    <row r="63" spans="1:9" s="48" customFormat="1" ht="105.6">
      <c r="A63" s="62">
        <f t="shared" ca="1" si="1"/>
        <v>39</v>
      </c>
      <c r="B63" s="52" t="s">
        <v>263</v>
      </c>
      <c r="C63" s="52" t="s">
        <v>264</v>
      </c>
      <c r="D63" s="60" t="s">
        <v>265</v>
      </c>
      <c r="E63" s="54" t="s">
        <v>266</v>
      </c>
      <c r="F63" s="52" t="s">
        <v>41</v>
      </c>
      <c r="G63" s="52" t="s">
        <v>41</v>
      </c>
      <c r="H63" s="52" t="s">
        <v>41</v>
      </c>
      <c r="I63" s="62"/>
    </row>
    <row r="64" spans="1:9" s="48" customFormat="1" ht="79.2">
      <c r="A64" s="62">
        <f t="shared" ca="1" si="1"/>
        <v>40</v>
      </c>
      <c r="B64" s="52" t="s">
        <v>267</v>
      </c>
      <c r="C64" s="52" t="s">
        <v>268</v>
      </c>
      <c r="D64" s="60" t="s">
        <v>269</v>
      </c>
      <c r="E64" s="54" t="s">
        <v>270</v>
      </c>
      <c r="F64" s="52" t="s">
        <v>43</v>
      </c>
      <c r="G64" s="52" t="s">
        <v>43</v>
      </c>
      <c r="H64" s="52" t="s">
        <v>41</v>
      </c>
      <c r="I64" s="62"/>
    </row>
    <row r="65" spans="1:9" s="48" customFormat="1" ht="105.6">
      <c r="A65" s="62">
        <f t="shared" ca="1" si="1"/>
        <v>41</v>
      </c>
      <c r="B65" s="52" t="s">
        <v>271</v>
      </c>
      <c r="C65" s="52" t="s">
        <v>272</v>
      </c>
      <c r="D65" s="60" t="s">
        <v>273</v>
      </c>
      <c r="E65" s="54" t="s">
        <v>274</v>
      </c>
      <c r="F65" s="52" t="s">
        <v>41</v>
      </c>
      <c r="G65" s="52" t="s">
        <v>41</v>
      </c>
      <c r="H65" s="52" t="s">
        <v>41</v>
      </c>
      <c r="I65" s="62"/>
    </row>
    <row r="66" spans="1:9" s="48" customFormat="1" ht="118.8">
      <c r="A66" s="62">
        <f t="shared" ca="1" si="1"/>
        <v>42</v>
      </c>
      <c r="B66" s="52" t="s">
        <v>275</v>
      </c>
      <c r="C66" s="52" t="s">
        <v>276</v>
      </c>
      <c r="D66" s="54" t="s">
        <v>277</v>
      </c>
      <c r="E66" s="60" t="s">
        <v>278</v>
      </c>
      <c r="F66" s="52" t="s">
        <v>41</v>
      </c>
      <c r="G66" s="52" t="s">
        <v>41</v>
      </c>
      <c r="H66" s="52" t="s">
        <v>41</v>
      </c>
      <c r="I66" s="62"/>
    </row>
    <row r="67" spans="1:9" s="48" customFormat="1" ht="118.8">
      <c r="A67" s="62">
        <f t="shared" ca="1" si="1"/>
        <v>43</v>
      </c>
      <c r="B67" s="52" t="s">
        <v>279</v>
      </c>
      <c r="C67" s="52" t="s">
        <v>280</v>
      </c>
      <c r="D67" s="54" t="s">
        <v>281</v>
      </c>
      <c r="E67" s="60" t="s">
        <v>278</v>
      </c>
      <c r="F67" s="52" t="s">
        <v>43</v>
      </c>
      <c r="G67" s="52" t="s">
        <v>41</v>
      </c>
      <c r="H67" s="52" t="s">
        <v>41</v>
      </c>
      <c r="I67" s="62"/>
    </row>
    <row r="68" spans="1:9" s="48" customFormat="1" ht="13.8">
      <c r="A68" s="77"/>
      <c r="B68" s="271" t="s">
        <v>282</v>
      </c>
      <c r="C68" s="272"/>
      <c r="D68" s="273"/>
      <c r="E68" s="69"/>
      <c r="F68" s="66"/>
      <c r="G68" s="66"/>
      <c r="H68" s="66"/>
      <c r="I68" s="69"/>
    </row>
    <row r="69" spans="1:9" s="48" customFormat="1" ht="79.2">
      <c r="A69" s="62">
        <f t="shared" ca="1" si="1"/>
        <v>44</v>
      </c>
      <c r="B69" s="52" t="s">
        <v>283</v>
      </c>
      <c r="C69" s="52" t="s">
        <v>284</v>
      </c>
      <c r="D69" s="53" t="s">
        <v>285</v>
      </c>
      <c r="E69" s="54" t="s">
        <v>118</v>
      </c>
      <c r="F69" s="52" t="s">
        <v>41</v>
      </c>
      <c r="G69" s="52" t="s">
        <v>41</v>
      </c>
      <c r="H69" s="52" t="s">
        <v>41</v>
      </c>
      <c r="I69" s="62"/>
    </row>
    <row r="70" spans="1:9" s="48" customFormat="1" ht="92.4">
      <c r="A70" s="62">
        <f t="shared" ca="1" si="1"/>
        <v>45</v>
      </c>
      <c r="B70" s="52" t="s">
        <v>286</v>
      </c>
      <c r="C70" s="52" t="s">
        <v>287</v>
      </c>
      <c r="D70" s="60" t="s">
        <v>288</v>
      </c>
      <c r="E70" s="60" t="s">
        <v>122</v>
      </c>
      <c r="F70" s="52" t="s">
        <v>41</v>
      </c>
      <c r="G70" s="52" t="s">
        <v>41</v>
      </c>
      <c r="H70" s="52" t="s">
        <v>41</v>
      </c>
      <c r="I70" s="62"/>
    </row>
    <row r="71" spans="1:9" s="48" customFormat="1" ht="92.4">
      <c r="A71" s="62">
        <f t="shared" ca="1" si="1"/>
        <v>46</v>
      </c>
      <c r="B71" s="52" t="s">
        <v>289</v>
      </c>
      <c r="C71" s="52" t="s">
        <v>290</v>
      </c>
      <c r="D71" s="60" t="s">
        <v>291</v>
      </c>
      <c r="E71" s="60" t="s">
        <v>122</v>
      </c>
      <c r="F71" s="52" t="s">
        <v>41</v>
      </c>
      <c r="G71" s="52" t="s">
        <v>41</v>
      </c>
      <c r="H71" s="52" t="s">
        <v>41</v>
      </c>
      <c r="I71" s="62"/>
    </row>
    <row r="72" spans="1:9" s="48" customFormat="1" ht="13.8">
      <c r="A72" s="77"/>
      <c r="B72" s="271" t="s">
        <v>292</v>
      </c>
      <c r="C72" s="272"/>
      <c r="D72" s="273"/>
      <c r="E72" s="69"/>
      <c r="F72" s="66"/>
      <c r="G72" s="66"/>
      <c r="H72" s="66"/>
      <c r="I72" s="69"/>
    </row>
    <row r="73" spans="1:9" s="48" customFormat="1" ht="118.8">
      <c r="A73" s="62">
        <f t="shared" ca="1" si="1"/>
        <v>47</v>
      </c>
      <c r="B73" s="52" t="s">
        <v>293</v>
      </c>
      <c r="C73" s="52" t="s">
        <v>294</v>
      </c>
      <c r="D73" s="54" t="s">
        <v>295</v>
      </c>
      <c r="E73" s="54" t="s">
        <v>296</v>
      </c>
      <c r="F73" s="52" t="s">
        <v>41</v>
      </c>
      <c r="G73" s="52" t="s">
        <v>41</v>
      </c>
      <c r="H73" s="52" t="s">
        <v>41</v>
      </c>
      <c r="I73" s="62"/>
    </row>
    <row r="74" spans="1:9" s="48" customFormat="1" ht="158.4">
      <c r="A74" s="62">
        <f t="shared" ca="1" si="1"/>
        <v>48</v>
      </c>
      <c r="B74" s="52" t="s">
        <v>297</v>
      </c>
      <c r="C74" s="52" t="s">
        <v>294</v>
      </c>
      <c r="D74" s="54" t="s">
        <v>298</v>
      </c>
      <c r="E74" s="54" t="s">
        <v>299</v>
      </c>
      <c r="F74" s="52" t="s">
        <v>41</v>
      </c>
      <c r="G74" s="52" t="s">
        <v>41</v>
      </c>
      <c r="H74" s="52" t="s">
        <v>41</v>
      </c>
      <c r="I74" s="62"/>
    </row>
    <row r="75" spans="1:9" s="48" customFormat="1" ht="118.8">
      <c r="A75" s="62">
        <f t="shared" ca="1" si="1"/>
        <v>49</v>
      </c>
      <c r="B75" s="52" t="s">
        <v>300</v>
      </c>
      <c r="C75" s="52" t="s">
        <v>294</v>
      </c>
      <c r="D75" s="54" t="s">
        <v>301</v>
      </c>
      <c r="E75" s="54" t="s">
        <v>302</v>
      </c>
      <c r="F75" s="52" t="s">
        <v>41</v>
      </c>
      <c r="G75" s="52" t="s">
        <v>41</v>
      </c>
      <c r="H75" s="52" t="s">
        <v>41</v>
      </c>
      <c r="I75" s="62"/>
    </row>
    <row r="76" spans="1:9" s="48" customFormat="1" ht="14.25" customHeight="1">
      <c r="A76" s="77"/>
      <c r="B76" s="271" t="s">
        <v>303</v>
      </c>
      <c r="C76" s="272"/>
      <c r="D76" s="273"/>
      <c r="E76" s="69"/>
      <c r="F76" s="66"/>
      <c r="G76" s="66"/>
      <c r="H76" s="66"/>
      <c r="I76" s="69"/>
    </row>
    <row r="77" spans="1:9" s="48" customFormat="1" ht="198">
      <c r="A77" s="62">
        <f t="shared" ca="1" si="1"/>
        <v>50</v>
      </c>
      <c r="B77" s="52" t="s">
        <v>304</v>
      </c>
      <c r="C77" s="52" t="s">
        <v>305</v>
      </c>
      <c r="D77" s="54" t="s">
        <v>306</v>
      </c>
      <c r="E77" s="60" t="s">
        <v>307</v>
      </c>
      <c r="F77" s="52" t="s">
        <v>41</v>
      </c>
      <c r="G77" s="52" t="s">
        <v>41</v>
      </c>
      <c r="H77" s="52" t="s">
        <v>41</v>
      </c>
      <c r="I77" s="62"/>
    </row>
    <row r="78" spans="1:9" s="48" customFormat="1" ht="79.2">
      <c r="A78" s="62">
        <f t="shared" ca="1" si="1"/>
        <v>51</v>
      </c>
      <c r="B78" s="52" t="s">
        <v>308</v>
      </c>
      <c r="C78" s="52" t="s">
        <v>305</v>
      </c>
      <c r="D78" s="60" t="s">
        <v>309</v>
      </c>
      <c r="E78" s="60" t="s">
        <v>310</v>
      </c>
      <c r="F78" s="52" t="s">
        <v>41</v>
      </c>
      <c r="G78" s="52" t="s">
        <v>41</v>
      </c>
      <c r="H78" s="52" t="s">
        <v>41</v>
      </c>
      <c r="I78" s="62"/>
    </row>
    <row r="79" spans="1:9" s="48" customFormat="1" ht="14.25" customHeight="1">
      <c r="A79" s="77"/>
      <c r="B79" s="271" t="s">
        <v>311</v>
      </c>
      <c r="C79" s="272"/>
      <c r="D79" s="273"/>
      <c r="E79" s="69"/>
      <c r="F79" s="66"/>
      <c r="G79" s="66"/>
      <c r="H79" s="66"/>
      <c r="I79" s="69"/>
    </row>
    <row r="80" spans="1:9" s="48" customFormat="1" ht="92.4">
      <c r="A80" s="62">
        <f t="shared" ca="1" si="1"/>
        <v>52</v>
      </c>
      <c r="B80" s="52" t="s">
        <v>312</v>
      </c>
      <c r="C80" s="52" t="s">
        <v>313</v>
      </c>
      <c r="D80" s="53" t="s">
        <v>314</v>
      </c>
      <c r="E80" s="54" t="s">
        <v>118</v>
      </c>
      <c r="F80" s="52" t="s">
        <v>41</v>
      </c>
      <c r="G80" s="52" t="s">
        <v>41</v>
      </c>
      <c r="H80" s="52" t="s">
        <v>41</v>
      </c>
      <c r="I80" s="62"/>
    </row>
    <row r="81" spans="1:9" s="48" customFormat="1" ht="118.8">
      <c r="A81" s="62">
        <f t="shared" ca="1" si="1"/>
        <v>53</v>
      </c>
      <c r="B81" s="52" t="s">
        <v>315</v>
      </c>
      <c r="C81" s="52" t="s">
        <v>316</v>
      </c>
      <c r="D81" s="60" t="s">
        <v>317</v>
      </c>
      <c r="E81" s="54" t="s">
        <v>318</v>
      </c>
      <c r="F81" s="52" t="s">
        <v>41</v>
      </c>
      <c r="G81" s="52" t="s">
        <v>41</v>
      </c>
      <c r="H81" s="52" t="s">
        <v>41</v>
      </c>
      <c r="I81" s="62"/>
    </row>
    <row r="82" spans="1:9" s="48" customFormat="1" ht="79.2">
      <c r="A82" s="62">
        <f t="shared" ca="1" si="1"/>
        <v>54</v>
      </c>
      <c r="B82" s="52" t="s">
        <v>319</v>
      </c>
      <c r="C82" s="52" t="s">
        <v>320</v>
      </c>
      <c r="D82" s="60" t="s">
        <v>321</v>
      </c>
      <c r="E82" s="54" t="s">
        <v>322</v>
      </c>
      <c r="F82" s="52" t="s">
        <v>43</v>
      </c>
      <c r="G82" s="52" t="s">
        <v>41</v>
      </c>
      <c r="H82" s="52" t="s">
        <v>41</v>
      </c>
      <c r="I82" s="62"/>
    </row>
    <row r="83" spans="1:9" s="48" customFormat="1" ht="105.6">
      <c r="A83" s="62">
        <f t="shared" ca="1" si="1"/>
        <v>55</v>
      </c>
      <c r="B83" s="52" t="s">
        <v>323</v>
      </c>
      <c r="C83" s="52" t="s">
        <v>324</v>
      </c>
      <c r="D83" s="60" t="s">
        <v>325</v>
      </c>
      <c r="E83" s="54" t="s">
        <v>326</v>
      </c>
      <c r="F83" s="52" t="s">
        <v>41</v>
      </c>
      <c r="G83" s="52" t="s">
        <v>41</v>
      </c>
      <c r="H83" s="52" t="s">
        <v>41</v>
      </c>
      <c r="I83" s="62"/>
    </row>
    <row r="84" spans="1:9" s="48" customFormat="1" ht="105.6">
      <c r="A84" s="62">
        <f t="shared" ca="1" si="1"/>
        <v>56</v>
      </c>
      <c r="B84" s="52" t="s">
        <v>327</v>
      </c>
      <c r="C84" s="52" t="s">
        <v>328</v>
      </c>
      <c r="D84" s="60" t="s">
        <v>329</v>
      </c>
      <c r="E84" s="54" t="s">
        <v>326</v>
      </c>
      <c r="F84" s="52" t="s">
        <v>43</v>
      </c>
      <c r="G84" s="52" t="s">
        <v>41</v>
      </c>
      <c r="H84" s="52" t="s">
        <v>41</v>
      </c>
      <c r="I84" s="62"/>
    </row>
  </sheetData>
  <mergeCells count="21">
    <mergeCell ref="A1:D1"/>
    <mergeCell ref="A2:D2"/>
    <mergeCell ref="E2:E3"/>
    <mergeCell ref="C3:D3"/>
    <mergeCell ref="B4:D4"/>
    <mergeCell ref="F16:H16"/>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qref="F19:H84" xr:uid="{00000000-0002-0000-0900-000000000000}">
      <formula1>$A$11:$A$15</formula1>
    </dataValidation>
    <dataValidation showDropDown="1" showErrorMessage="1" sqref="F16:H17" xr:uid="{00000000-0002-0000-0900-000001000000}"/>
    <dataValidation allowBlank="1" showInputMessage="1" showErrorMessage="1" sqref="F18:H18" xr:uid="{00000000-0002-0000-0900-000002000000}"/>
    <dataValidation type="list" allowBlank="1" showErrorMessage="1" sqref="F85:H142" xr:uid="{00000000-0002-0000-0900-000003000000}">
      <formula1>#REF!</formula1>
      <formula2>0</formula2>
    </dataValidation>
  </dataValidation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L61"/>
  <sheetViews>
    <sheetView showGridLines="0" topLeftCell="A13" zoomScaleNormal="100" workbookViewId="0">
      <selection activeCell="C27" sqref="C27"/>
    </sheetView>
  </sheetViews>
  <sheetFormatPr defaultColWidth="9.109375" defaultRowHeight="13.8"/>
  <cols>
    <col min="1" max="1" width="4" style="79" customWidth="1"/>
    <col min="2" max="2" width="16.109375" style="80" customWidth="1"/>
    <col min="3" max="3" width="19" style="80" customWidth="1"/>
    <col min="4" max="4" width="20.44140625" style="80" customWidth="1"/>
    <col min="5" max="5" width="16.33203125" style="80" customWidth="1"/>
    <col min="6" max="6" width="19" style="80" customWidth="1"/>
    <col min="7" max="7" width="15" style="82" customWidth="1"/>
    <col min="8" max="8" width="23.5546875" style="82" customWidth="1"/>
    <col min="9" max="9" width="25.44140625" style="82" customWidth="1"/>
    <col min="10" max="10" width="21" style="82" customWidth="1"/>
    <col min="11" max="11" width="11.44140625" style="82" customWidth="1"/>
    <col min="12" max="12" width="17.33203125" style="82" customWidth="1"/>
    <col min="13" max="13" width="17.33203125" style="80" customWidth="1"/>
    <col min="14" max="14" width="14.109375" style="80" customWidth="1"/>
    <col min="15" max="15" width="18.44140625" style="80" customWidth="1"/>
    <col min="16" max="16384" width="9.109375" style="80"/>
  </cols>
  <sheetData>
    <row r="1" spans="1:12">
      <c r="G1" s="81" t="s">
        <v>332</v>
      </c>
    </row>
    <row r="2" spans="1:12" s="84" customFormat="1" ht="24.6">
      <c r="A2" s="83"/>
      <c r="C2" s="322" t="s">
        <v>333</v>
      </c>
      <c r="D2" s="322"/>
      <c r="E2" s="322"/>
      <c r="F2" s="322"/>
      <c r="G2" s="322"/>
      <c r="H2" s="85" t="s">
        <v>334</v>
      </c>
      <c r="I2" s="86"/>
      <c r="J2" s="86"/>
      <c r="K2" s="86"/>
      <c r="L2" s="86"/>
    </row>
    <row r="3" spans="1:12" s="84" customFormat="1" ht="22.8">
      <c r="A3" s="83"/>
      <c r="C3" s="323" t="s">
        <v>335</v>
      </c>
      <c r="D3" s="323"/>
      <c r="E3" s="157"/>
      <c r="F3" s="324" t="s">
        <v>336</v>
      </c>
      <c r="G3" s="324"/>
      <c r="H3" s="86"/>
      <c r="I3" s="86"/>
      <c r="J3" s="87"/>
      <c r="K3" s="86"/>
      <c r="L3" s="86"/>
    </row>
    <row r="4" spans="1:12">
      <c r="A4" s="83"/>
      <c r="D4" s="88"/>
      <c r="E4" s="88"/>
      <c r="H4" s="89"/>
    </row>
    <row r="5" spans="1:12" s="90" customFormat="1" ht="14.4">
      <c r="A5" s="83"/>
      <c r="D5" s="91"/>
      <c r="E5" s="91"/>
      <c r="G5" s="92"/>
      <c r="H5" s="93"/>
      <c r="I5" s="92"/>
      <c r="J5" s="92"/>
      <c r="K5" s="92"/>
      <c r="L5" s="92"/>
    </row>
    <row r="6" spans="1:12" ht="21.75" customHeight="1">
      <c r="B6" s="306" t="s">
        <v>337</v>
      </c>
      <c r="C6" s="306"/>
      <c r="D6" s="94"/>
      <c r="E6" s="94"/>
      <c r="F6" s="94"/>
      <c r="G6" s="95"/>
      <c r="H6" s="95"/>
    </row>
    <row r="7" spans="1:12">
      <c r="B7" s="96" t="s">
        <v>338</v>
      </c>
      <c r="C7" s="97"/>
      <c r="D7" s="97"/>
      <c r="E7" s="97"/>
      <c r="F7" s="97"/>
      <c r="G7" s="98"/>
    </row>
    <row r="8" spans="1:12">
      <c r="A8" s="99" t="s">
        <v>58</v>
      </c>
      <c r="B8" s="160" t="s">
        <v>339</v>
      </c>
      <c r="C8" s="160" t="s">
        <v>340</v>
      </c>
      <c r="D8" s="160" t="s">
        <v>341</v>
      </c>
      <c r="E8" s="160" t="s">
        <v>342</v>
      </c>
      <c r="F8" s="160" t="s">
        <v>343</v>
      </c>
      <c r="G8" s="160" t="s">
        <v>344</v>
      </c>
      <c r="H8" s="160" t="s">
        <v>345</v>
      </c>
      <c r="I8" s="159" t="s">
        <v>346</v>
      </c>
      <c r="L8" s="80"/>
    </row>
    <row r="9" spans="1:12" s="125" customFormat="1" ht="14.4">
      <c r="A9" s="121"/>
      <c r="B9" s="122" t="s">
        <v>347</v>
      </c>
      <c r="C9" s="122" t="s">
        <v>348</v>
      </c>
      <c r="D9" s="122" t="s">
        <v>349</v>
      </c>
      <c r="E9" s="122" t="s">
        <v>350</v>
      </c>
      <c r="F9" s="122" t="s">
        <v>351</v>
      </c>
      <c r="G9" s="122" t="s">
        <v>352</v>
      </c>
      <c r="H9" s="122" t="s">
        <v>353</v>
      </c>
      <c r="I9" s="123"/>
      <c r="J9" s="124"/>
      <c r="K9" s="124"/>
    </row>
    <row r="10" spans="1:12">
      <c r="A10" s="100">
        <v>1</v>
      </c>
      <c r="B10" s="101" t="s">
        <v>66</v>
      </c>
      <c r="C10" s="101" t="s">
        <v>354</v>
      </c>
      <c r="D10" s="101" t="s">
        <v>355</v>
      </c>
      <c r="E10" s="101" t="s">
        <v>356</v>
      </c>
      <c r="F10" s="101" t="s">
        <v>357</v>
      </c>
      <c r="G10" s="101" t="s">
        <v>358</v>
      </c>
      <c r="H10" s="101" t="s">
        <v>358</v>
      </c>
      <c r="I10" s="102"/>
      <c r="L10" s="80"/>
    </row>
    <row r="11" spans="1:12" ht="20.25" customHeight="1">
      <c r="A11" s="100">
        <v>2</v>
      </c>
      <c r="B11" s="101" t="s">
        <v>67</v>
      </c>
      <c r="C11" s="101" t="s">
        <v>359</v>
      </c>
      <c r="D11" s="101" t="s">
        <v>360</v>
      </c>
      <c r="E11" s="101" t="s">
        <v>361</v>
      </c>
      <c r="F11" s="101" t="s">
        <v>357</v>
      </c>
      <c r="G11" s="101" t="s">
        <v>358</v>
      </c>
      <c r="H11" s="101" t="s">
        <v>362</v>
      </c>
      <c r="I11" s="102" t="s">
        <v>363</v>
      </c>
      <c r="L11" s="80"/>
    </row>
    <row r="12" spans="1:12" ht="20.25" customHeight="1">
      <c r="A12" s="100">
        <v>3</v>
      </c>
      <c r="B12" s="101" t="s">
        <v>364</v>
      </c>
      <c r="C12" s="101" t="s">
        <v>365</v>
      </c>
      <c r="D12" s="101" t="s">
        <v>360</v>
      </c>
      <c r="E12" s="101" t="s">
        <v>356</v>
      </c>
      <c r="F12" s="101" t="s">
        <v>366</v>
      </c>
      <c r="G12" s="101" t="s">
        <v>358</v>
      </c>
      <c r="H12" s="101" t="s">
        <v>358</v>
      </c>
      <c r="I12" s="102"/>
      <c r="L12" s="80"/>
    </row>
    <row r="13" spans="1:12" ht="15" customHeight="1">
      <c r="B13" s="103"/>
      <c r="C13" s="97"/>
      <c r="D13" s="97"/>
      <c r="E13" s="97"/>
      <c r="F13" s="97"/>
      <c r="G13" s="98"/>
    </row>
    <row r="14" spans="1:12" ht="21.75" customHeight="1">
      <c r="B14" s="306" t="s">
        <v>367</v>
      </c>
      <c r="C14" s="306"/>
      <c r="D14" s="306"/>
      <c r="E14" s="94"/>
      <c r="F14" s="94"/>
      <c r="G14" s="95"/>
      <c r="H14" s="95"/>
    </row>
    <row r="15" spans="1:12">
      <c r="B15" s="96" t="s">
        <v>368</v>
      </c>
      <c r="C15" s="97"/>
      <c r="D15" s="97"/>
      <c r="E15" s="97"/>
      <c r="F15" s="97"/>
      <c r="G15" s="98"/>
    </row>
    <row r="16" spans="1:12" ht="31.5" customHeight="1">
      <c r="A16" s="99" t="s">
        <v>58</v>
      </c>
      <c r="B16" s="160" t="s">
        <v>369</v>
      </c>
      <c r="C16" s="160" t="s">
        <v>41</v>
      </c>
      <c r="D16" s="160" t="s">
        <v>43</v>
      </c>
      <c r="E16" s="160" t="s">
        <v>362</v>
      </c>
      <c r="F16" s="160" t="s">
        <v>45</v>
      </c>
      <c r="G16" s="160" t="s">
        <v>370</v>
      </c>
      <c r="L16" s="80"/>
    </row>
    <row r="17" spans="1:12" s="125" customFormat="1" ht="52.8">
      <c r="A17" s="121"/>
      <c r="B17" s="122" t="s">
        <v>347</v>
      </c>
      <c r="C17" s="126" t="s">
        <v>371</v>
      </c>
      <c r="D17" s="126" t="s">
        <v>372</v>
      </c>
      <c r="E17" s="126" t="s">
        <v>373</v>
      </c>
      <c r="F17" s="126" t="s">
        <v>374</v>
      </c>
      <c r="G17" s="126" t="s">
        <v>375</v>
      </c>
      <c r="H17" s="124"/>
      <c r="I17" s="124"/>
      <c r="J17" s="124"/>
      <c r="K17" s="124"/>
    </row>
    <row r="18" spans="1:12">
      <c r="A18" s="100">
        <v>1</v>
      </c>
      <c r="B18" s="101" t="s">
        <v>66</v>
      </c>
      <c r="C18" s="104">
        <f>'Assignment 1.1'!D11</f>
        <v>0</v>
      </c>
      <c r="D18" s="104">
        <f>'Assignment 1.1'!D12</f>
        <v>0</v>
      </c>
      <c r="E18" s="104">
        <f>'Assignment 1.1'!D14</f>
        <v>0</v>
      </c>
      <c r="F18" s="104">
        <f>'Assignment 1.1'!D13</f>
        <v>0</v>
      </c>
      <c r="G18" s="104">
        <f>'Assignment 1.1'!D15</f>
        <v>0</v>
      </c>
      <c r="L18" s="80"/>
    </row>
    <row r="19" spans="1:12" ht="20.25" customHeight="1">
      <c r="A19" s="100">
        <v>2</v>
      </c>
      <c r="B19" s="101" t="s">
        <v>364</v>
      </c>
      <c r="C19" s="104">
        <f>'User Story 3'!D11</f>
        <v>55</v>
      </c>
      <c r="D19" s="104">
        <f>'User Story 3'!D12</f>
        <v>1</v>
      </c>
      <c r="E19" s="104">
        <f>'User Story 3'!D14</f>
        <v>0</v>
      </c>
      <c r="F19" s="104">
        <f>'User Story 3'!D13</f>
        <v>0</v>
      </c>
      <c r="G19" s="104">
        <f>'User Story 3'!D15</f>
        <v>0</v>
      </c>
      <c r="L19" s="80"/>
    </row>
    <row r="20" spans="1:12" ht="20.25" customHeight="1">
      <c r="A20" s="100">
        <v>3</v>
      </c>
      <c r="B20" s="101" t="s">
        <v>102</v>
      </c>
      <c r="C20" s="104">
        <f>SUM(C18:C19)</f>
        <v>55</v>
      </c>
      <c r="D20" s="104">
        <f t="shared" ref="D20:G20" si="0">SUM(D18:D19)</f>
        <v>1</v>
      </c>
      <c r="E20" s="104">
        <f t="shared" si="0"/>
        <v>0</v>
      </c>
      <c r="F20" s="104">
        <f t="shared" si="0"/>
        <v>0</v>
      </c>
      <c r="G20" s="104">
        <f t="shared" si="0"/>
        <v>0</v>
      </c>
      <c r="L20" s="80"/>
    </row>
    <row r="21" spans="1:12" ht="20.25" customHeight="1">
      <c r="A21" s="106"/>
      <c r="B21" s="107"/>
      <c r="C21" s="120" t="s">
        <v>376</v>
      </c>
      <c r="D21" s="119">
        <f>SUM(C20,D20,G20)/SUM(C20:G20)</f>
        <v>1</v>
      </c>
      <c r="E21" s="108"/>
      <c r="F21" s="108"/>
      <c r="G21" s="108"/>
      <c r="L21" s="80"/>
    </row>
    <row r="22" spans="1:12">
      <c r="B22" s="103"/>
      <c r="C22" s="97"/>
      <c r="D22" s="97"/>
      <c r="E22" s="97"/>
      <c r="F22" s="97"/>
      <c r="G22" s="98"/>
    </row>
    <row r="23" spans="1:12" ht="21.75" customHeight="1">
      <c r="B23" s="306" t="s">
        <v>377</v>
      </c>
      <c r="C23" s="306"/>
      <c r="D23" s="306"/>
      <c r="E23" s="94"/>
      <c r="F23" s="94"/>
      <c r="G23" s="95"/>
      <c r="H23" s="95"/>
    </row>
    <row r="24" spans="1:12" ht="21.75" customHeight="1">
      <c r="B24" s="96" t="s">
        <v>378</v>
      </c>
      <c r="C24" s="158"/>
      <c r="D24" s="158"/>
      <c r="E24" s="94"/>
      <c r="F24" s="94"/>
      <c r="G24" s="95"/>
      <c r="H24" s="95"/>
    </row>
    <row r="25" spans="1:12" ht="14.4">
      <c r="B25" s="105" t="s">
        <v>379</v>
      </c>
      <c r="C25" s="97"/>
      <c r="D25" s="97"/>
      <c r="E25" s="97"/>
      <c r="F25" s="97"/>
      <c r="G25" s="98"/>
    </row>
    <row r="26" spans="1:12" ht="18.75" customHeight="1">
      <c r="A26" s="99" t="s">
        <v>58</v>
      </c>
      <c r="B26" s="160" t="s">
        <v>380</v>
      </c>
      <c r="C26" s="160" t="s">
        <v>381</v>
      </c>
      <c r="D26" s="160" t="s">
        <v>382</v>
      </c>
      <c r="E26" s="160" t="s">
        <v>383</v>
      </c>
      <c r="F26" s="160" t="s">
        <v>384</v>
      </c>
      <c r="G26" s="325" t="s">
        <v>113</v>
      </c>
      <c r="H26" s="326"/>
    </row>
    <row r="27" spans="1:12">
      <c r="A27" s="100">
        <v>1</v>
      </c>
      <c r="B27" s="101" t="s">
        <v>385</v>
      </c>
      <c r="C27" s="104" t="e">
        <f>COUNTIFS(#REF!, "*Critical*",#REF!,"*Open*")</f>
        <v>#REF!</v>
      </c>
      <c r="D27" s="104" t="e">
        <f>COUNTIFS(#REF!, "*Critical*",#REF!,"*Resolved*")</f>
        <v>#REF!</v>
      </c>
      <c r="E27" s="104" t="e">
        <f>COUNTIFS(#REF!, "*Critical*",#REF!,"*Reopened*")</f>
        <v>#REF!</v>
      </c>
      <c r="F27" s="104" t="e">
        <f>COUNTIFS(#REF!, "*Critical*",#REF!,"*Closed*") + COUNTIFS(#REF!, "*Critical*",#REF!,"*Ready for client test*")</f>
        <v>#REF!</v>
      </c>
      <c r="G27" s="317"/>
      <c r="H27" s="318"/>
    </row>
    <row r="28" spans="1:12" ht="20.25" customHeight="1">
      <c r="A28" s="100">
        <v>2</v>
      </c>
      <c r="B28" s="101" t="s">
        <v>386</v>
      </c>
      <c r="C28" s="104" t="e">
        <f>COUNTIFS(#REF!, "*Major*",#REF!,"*Open*")</f>
        <v>#REF!</v>
      </c>
      <c r="D28" s="104" t="e">
        <f>COUNTIFS(#REF!, "*Major*",#REF!,"*Resolved*")</f>
        <v>#REF!</v>
      </c>
      <c r="E28" s="104" t="e">
        <f>COUNTIFS(#REF!, "*Major*",#REF!,"*Reopened*")</f>
        <v>#REF!</v>
      </c>
      <c r="F28" s="104" t="e">
        <f>COUNTIFS(#REF!, "*Major*",#REF!,"*Closed*") + COUNTIFS(#REF!, "*Major*",#REF!,"*Ready for client test*")</f>
        <v>#REF!</v>
      </c>
      <c r="G28" s="317"/>
      <c r="H28" s="318"/>
    </row>
    <row r="29" spans="1:12" ht="20.25" customHeight="1">
      <c r="A29" s="100">
        <v>3</v>
      </c>
      <c r="B29" s="101" t="s">
        <v>387</v>
      </c>
      <c r="C29" s="104" t="e">
        <f>COUNTIFS(#REF!, "*Normal*",#REF!,"*Open*")</f>
        <v>#REF!</v>
      </c>
      <c r="D29" s="104" t="e">
        <f>COUNTIFS(#REF!, "*Normal*",#REF!,"*Resolved*")</f>
        <v>#REF!</v>
      </c>
      <c r="E29" s="104" t="e">
        <f>COUNTIFS(#REF!, "*Normal*",#REF!,"*Reopened*")</f>
        <v>#REF!</v>
      </c>
      <c r="F29" s="104" t="e">
        <f>COUNTIFS(#REF!, "*Normal*",#REF!,"*Closed*") + COUNTIFS(#REF!, "*Normal*",#REF!,"*Ready for client test*")</f>
        <v>#REF!</v>
      </c>
      <c r="G29" s="317"/>
      <c r="H29" s="318"/>
    </row>
    <row r="30" spans="1:12" ht="20.25" customHeight="1">
      <c r="A30" s="100">
        <v>4</v>
      </c>
      <c r="B30" s="101" t="s">
        <v>388</v>
      </c>
      <c r="C30" s="104" t="e">
        <f>COUNTIFS(#REF!, "*Minor*",#REF!,"*Open*")</f>
        <v>#REF!</v>
      </c>
      <c r="D30" s="104" t="e">
        <f>COUNTIFS(#REF!, "*Minor*",#REF!,"*Resolved*")</f>
        <v>#REF!</v>
      </c>
      <c r="E30" s="104" t="e">
        <f>COUNTIFS(#REF!, "*Minor*",#REF!,"*Reopened*")</f>
        <v>#REF!</v>
      </c>
      <c r="F30" s="104" t="e">
        <f>COUNTIFS(#REF!, "*Minor*",#REF!,"*Closed*") + COUNTIFS(#REF!, "*Minor*",#REF!,"*Ready for client test*")</f>
        <v>#REF!</v>
      </c>
      <c r="G30" s="317"/>
      <c r="H30" s="318"/>
    </row>
    <row r="31" spans="1:12" ht="20.25" customHeight="1">
      <c r="A31" s="100"/>
      <c r="B31" s="99" t="s">
        <v>102</v>
      </c>
      <c r="C31" s="99" t="e">
        <f>SUM(C27:C30)</f>
        <v>#REF!</v>
      </c>
      <c r="D31" s="99">
        <v>0</v>
      </c>
      <c r="E31" s="99">
        <v>0</v>
      </c>
      <c r="F31" s="99" t="e">
        <f>SUM(F27:F30)</f>
        <v>#REF!</v>
      </c>
      <c r="G31" s="317"/>
      <c r="H31" s="318"/>
    </row>
    <row r="32" spans="1:12" ht="20.25" customHeight="1">
      <c r="A32" s="106"/>
      <c r="B32" s="107"/>
      <c r="C32" s="108"/>
      <c r="D32" s="108"/>
      <c r="E32" s="108"/>
      <c r="F32" s="108"/>
      <c r="G32" s="108"/>
      <c r="H32" s="108"/>
    </row>
    <row r="33" spans="1:12" ht="14.4">
      <c r="B33" s="105" t="s">
        <v>389</v>
      </c>
      <c r="C33" s="97"/>
      <c r="D33" s="97"/>
      <c r="E33" s="97"/>
      <c r="F33" s="97"/>
      <c r="G33" s="98"/>
    </row>
    <row r="34" spans="1:12" ht="18.75" customHeight="1">
      <c r="A34" s="99" t="s">
        <v>58</v>
      </c>
      <c r="B34" s="160" t="s">
        <v>390</v>
      </c>
      <c r="C34" s="160" t="s">
        <v>391</v>
      </c>
      <c r="D34" s="160" t="s">
        <v>392</v>
      </c>
      <c r="E34" s="160" t="s">
        <v>343</v>
      </c>
      <c r="F34" s="311" t="s">
        <v>346</v>
      </c>
      <c r="G34" s="313"/>
    </row>
    <row r="35" spans="1:12" s="125" customFormat="1" ht="14.4">
      <c r="A35" s="121"/>
      <c r="B35" s="122" t="s">
        <v>393</v>
      </c>
      <c r="C35" s="126" t="s">
        <v>394</v>
      </c>
      <c r="D35" s="126" t="s">
        <v>395</v>
      </c>
      <c r="E35" s="126" t="s">
        <v>351</v>
      </c>
      <c r="F35" s="320"/>
      <c r="G35" s="321"/>
      <c r="H35" s="124"/>
      <c r="I35" s="124"/>
      <c r="J35" s="124"/>
      <c r="K35" s="124"/>
      <c r="L35" s="124"/>
    </row>
    <row r="36" spans="1:12">
      <c r="A36" s="100">
        <v>1</v>
      </c>
      <c r="B36" s="101" t="s">
        <v>331</v>
      </c>
      <c r="C36" s="104" t="s">
        <v>396</v>
      </c>
      <c r="D36" s="104" t="s">
        <v>388</v>
      </c>
      <c r="E36" s="104" t="s">
        <v>357</v>
      </c>
      <c r="F36" s="317"/>
      <c r="G36" s="318"/>
    </row>
    <row r="37" spans="1:12" ht="20.25" customHeight="1">
      <c r="A37" s="100">
        <v>2</v>
      </c>
      <c r="B37" s="101" t="s">
        <v>146</v>
      </c>
      <c r="C37" s="104" t="s">
        <v>397</v>
      </c>
      <c r="D37" s="104" t="s">
        <v>388</v>
      </c>
      <c r="E37" s="104" t="s">
        <v>357</v>
      </c>
      <c r="F37" s="317"/>
      <c r="G37" s="318"/>
    </row>
    <row r="38" spans="1:12" ht="20.25" customHeight="1">
      <c r="A38" s="106"/>
      <c r="B38" s="107"/>
      <c r="C38" s="108"/>
      <c r="D38" s="108"/>
      <c r="E38" s="108"/>
      <c r="F38" s="108"/>
      <c r="G38" s="108"/>
      <c r="H38" s="108"/>
    </row>
    <row r="39" spans="1:12" ht="21.75" customHeight="1">
      <c r="B39" s="306" t="s">
        <v>398</v>
      </c>
      <c r="C39" s="306"/>
      <c r="D39" s="94"/>
      <c r="E39" s="94"/>
      <c r="F39" s="94"/>
      <c r="G39" s="95"/>
      <c r="H39" s="95"/>
    </row>
    <row r="40" spans="1:12">
      <c r="B40" s="96" t="s">
        <v>399</v>
      </c>
      <c r="C40" s="97"/>
      <c r="D40" s="97"/>
      <c r="E40" s="97"/>
      <c r="F40" s="97"/>
      <c r="G40" s="98"/>
    </row>
    <row r="41" spans="1:12" ht="18.75" customHeight="1">
      <c r="A41" s="99" t="s">
        <v>58</v>
      </c>
      <c r="B41" s="160" t="s">
        <v>62</v>
      </c>
      <c r="C41" s="319" t="s">
        <v>400</v>
      </c>
      <c r="D41" s="319"/>
      <c r="E41" s="319" t="s">
        <v>401</v>
      </c>
      <c r="F41" s="319"/>
      <c r="G41" s="319"/>
      <c r="H41" s="99" t="s">
        <v>402</v>
      </c>
    </row>
    <row r="42" spans="1:12" ht="34.5" customHeight="1">
      <c r="A42" s="100">
        <v>1</v>
      </c>
      <c r="B42" s="161" t="s">
        <v>403</v>
      </c>
      <c r="C42" s="316" t="s">
        <v>404</v>
      </c>
      <c r="D42" s="316"/>
      <c r="E42" s="316" t="s">
        <v>405</v>
      </c>
      <c r="F42" s="316"/>
      <c r="G42" s="316"/>
      <c r="H42" s="109"/>
    </row>
    <row r="43" spans="1:12" ht="34.5" customHeight="1">
      <c r="A43" s="100">
        <v>2</v>
      </c>
      <c r="B43" s="161" t="s">
        <v>403</v>
      </c>
      <c r="C43" s="316" t="s">
        <v>404</v>
      </c>
      <c r="D43" s="316"/>
      <c r="E43" s="316" t="s">
        <v>405</v>
      </c>
      <c r="F43" s="316"/>
      <c r="G43" s="316"/>
      <c r="H43" s="109"/>
    </row>
    <row r="44" spans="1:12" ht="34.5" customHeight="1">
      <c r="A44" s="100">
        <v>3</v>
      </c>
      <c r="B44" s="161" t="s">
        <v>403</v>
      </c>
      <c r="C44" s="316" t="s">
        <v>404</v>
      </c>
      <c r="D44" s="316"/>
      <c r="E44" s="316" t="s">
        <v>405</v>
      </c>
      <c r="F44" s="316"/>
      <c r="G44" s="316"/>
      <c r="H44" s="109"/>
    </row>
    <row r="45" spans="1:12">
      <c r="B45" s="110"/>
      <c r="C45" s="110"/>
      <c r="D45" s="110"/>
      <c r="E45" s="111"/>
      <c r="F45" s="97"/>
      <c r="G45" s="98"/>
    </row>
    <row r="46" spans="1:12" ht="21.75" customHeight="1">
      <c r="B46" s="306" t="s">
        <v>406</v>
      </c>
      <c r="C46" s="306"/>
      <c r="D46" s="94"/>
      <c r="E46" s="94"/>
      <c r="F46" s="94"/>
      <c r="G46" s="95"/>
      <c r="H46" s="95"/>
    </row>
    <row r="47" spans="1:12">
      <c r="B47" s="96" t="s">
        <v>407</v>
      </c>
      <c r="C47" s="110"/>
      <c r="D47" s="110"/>
      <c r="E47" s="111"/>
      <c r="F47" s="97"/>
      <c r="G47" s="98"/>
    </row>
    <row r="48" spans="1:12" s="113" customFormat="1" ht="21" customHeight="1">
      <c r="A48" s="307" t="s">
        <v>58</v>
      </c>
      <c r="B48" s="309" t="s">
        <v>408</v>
      </c>
      <c r="C48" s="311" t="s">
        <v>409</v>
      </c>
      <c r="D48" s="312"/>
      <c r="E48" s="312"/>
      <c r="F48" s="313"/>
      <c r="G48" s="314" t="s">
        <v>376</v>
      </c>
      <c r="H48" s="314" t="s">
        <v>408</v>
      </c>
      <c r="I48" s="304" t="s">
        <v>410</v>
      </c>
      <c r="J48" s="112"/>
      <c r="K48" s="112"/>
      <c r="L48" s="112"/>
    </row>
    <row r="49" spans="1:9">
      <c r="A49" s="308"/>
      <c r="B49" s="310"/>
      <c r="C49" s="114" t="s">
        <v>385</v>
      </c>
      <c r="D49" s="114" t="s">
        <v>386</v>
      </c>
      <c r="E49" s="115" t="s">
        <v>387</v>
      </c>
      <c r="F49" s="115" t="s">
        <v>388</v>
      </c>
      <c r="G49" s="315"/>
      <c r="H49" s="315"/>
      <c r="I49" s="305"/>
    </row>
    <row r="50" spans="1:9" ht="39.6">
      <c r="A50" s="308"/>
      <c r="B50" s="310"/>
      <c r="C50" s="128" t="s">
        <v>411</v>
      </c>
      <c r="D50" s="128" t="s">
        <v>412</v>
      </c>
      <c r="E50" s="128" t="s">
        <v>413</v>
      </c>
      <c r="F50" s="128" t="s">
        <v>414</v>
      </c>
      <c r="G50" s="127" t="s">
        <v>415</v>
      </c>
      <c r="H50" s="127" t="s">
        <v>416</v>
      </c>
      <c r="I50" s="127" t="s">
        <v>416</v>
      </c>
    </row>
    <row r="51" spans="1:9" ht="39.6">
      <c r="A51" s="100">
        <v>1</v>
      </c>
      <c r="B51" s="121" t="s">
        <v>417</v>
      </c>
      <c r="C51" s="128" t="s">
        <v>411</v>
      </c>
      <c r="D51" s="128" t="s">
        <v>412</v>
      </c>
      <c r="E51" s="128" t="s">
        <v>413</v>
      </c>
      <c r="F51" s="128" t="s">
        <v>414</v>
      </c>
      <c r="G51" s="116" t="s">
        <v>415</v>
      </c>
      <c r="H51" s="116" t="s">
        <v>416</v>
      </c>
      <c r="I51" s="116" t="s">
        <v>416</v>
      </c>
    </row>
    <row r="52" spans="1:9">
      <c r="A52" s="100">
        <v>2</v>
      </c>
      <c r="B52" s="100" t="s">
        <v>65</v>
      </c>
      <c r="C52" s="116">
        <v>0</v>
      </c>
      <c r="D52" s="116">
        <v>0</v>
      </c>
      <c r="E52" s="116">
        <v>0</v>
      </c>
      <c r="F52" s="116" t="e">
        <f>SUM(C31:E31)</f>
        <v>#REF!</v>
      </c>
      <c r="G52" s="129">
        <f>D21</f>
        <v>1</v>
      </c>
      <c r="H52" s="116" t="s">
        <v>416</v>
      </c>
      <c r="I52" s="116" t="s">
        <v>416</v>
      </c>
    </row>
    <row r="53" spans="1:9" ht="18.75" customHeight="1">
      <c r="B53" s="117"/>
    </row>
    <row r="54" spans="1:9">
      <c r="B54" s="118"/>
    </row>
    <row r="55" spans="1:9">
      <c r="B55" s="118"/>
    </row>
    <row r="56" spans="1:9">
      <c r="B56" s="118"/>
    </row>
    <row r="57" spans="1:9">
      <c r="B57" s="118"/>
    </row>
    <row r="58" spans="1:9">
      <c r="B58" s="118"/>
    </row>
    <row r="59" spans="1:9">
      <c r="B59" s="118"/>
    </row>
    <row r="60" spans="1:9">
      <c r="B60" s="118"/>
    </row>
    <row r="61" spans="1:9">
      <c r="B61" s="118"/>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A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Assignment 5</vt:lpstr>
      <vt:lpstr>Assignment 4</vt:lpstr>
      <vt:lpstr>Assignment 3</vt:lpstr>
      <vt:lpstr>Assignment 2</vt:lpstr>
      <vt:lpstr>Assignment 1.2 </vt:lpstr>
      <vt:lpstr>Record of Change</vt:lpstr>
      <vt:lpstr>Instruction</vt:lpstr>
      <vt:lpstr>Cover</vt:lpstr>
      <vt:lpstr>Common checklist</vt:lpstr>
      <vt:lpstr>Assignment 1.1</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lih lê</cp:lastModifiedBy>
  <cp:revision/>
  <dcterms:created xsi:type="dcterms:W3CDTF">2016-08-15T09:08:57Z</dcterms:created>
  <dcterms:modified xsi:type="dcterms:W3CDTF">2022-10-27T04:17:37Z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