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th\OneDrive\Máy tính\"/>
    </mc:Choice>
  </mc:AlternateContent>
  <xr:revisionPtr revIDLastSave="0" documentId="13_ncr:1_{B75CA6B8-4FB3-4BF4-8F57-3BF46FE03F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H &amp; TT" sheetId="8" r:id="rId1"/>
    <sheet name="Khung CTĐT K28 CNTT (Năm 2)" sheetId="10" r:id="rId2"/>
  </sheets>
  <externalReferences>
    <externalReference r:id="rId3"/>
  </externalReferences>
  <definedNames>
    <definedName name="_xlnm._FilterDatabase" localSheetId="0" hidden="1">'KH &amp; TT'!$A$7:$L$109</definedName>
    <definedName name="ChungChi" localSheetId="0">[1]ViTriLamViec!#REF!</definedName>
    <definedName name="ChungChi" localSheetId="1">[1]ViTriLamViec!#REF!</definedName>
    <definedName name="ChungChi">[1]ViTriLamViec!#REF!</definedName>
    <definedName name="ChuyenNghanh" localSheetId="0">[1]DM_NganhDT!#REF!</definedName>
    <definedName name="ChuyenNghanh" localSheetId="1">[1]DM_NganhDT!#REF!</definedName>
    <definedName name="ChuyenNghanh">[1]DM_NganhDT!#REF!</definedName>
    <definedName name="CoSoDaoTao" localSheetId="0">#REF!</definedName>
    <definedName name="CoSoDaoTao" localSheetId="1">#REF!</definedName>
    <definedName name="CoSoDaoTao">#REF!</definedName>
    <definedName name="DanhMucPhong" localSheetId="0">#REF!</definedName>
    <definedName name="DanhMucPhong" localSheetId="1">#REF!</definedName>
    <definedName name="DanhMucPhong">#REF!</definedName>
    <definedName name="DanToc" localSheetId="0">[1]DanToc!#REF!</definedName>
    <definedName name="DanToc" localSheetId="1">[1]DanToc!#REF!</definedName>
    <definedName name="DanToc">[1]DanToc!#REF!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0" l="1"/>
  <c r="N102" i="8"/>
  <c r="M83" i="8"/>
  <c r="N91" i="10" l="1"/>
  <c r="M91" i="10"/>
  <c r="N90" i="10"/>
  <c r="M90" i="10"/>
  <c r="N89" i="10"/>
  <c r="M89" i="10"/>
  <c r="M87" i="10"/>
  <c r="M86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E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M45" i="10"/>
  <c r="N44" i="10"/>
  <c r="M44" i="10"/>
  <c r="N43" i="10"/>
  <c r="M43" i="10"/>
  <c r="N42" i="10"/>
  <c r="M42" i="10"/>
  <c r="N41" i="10"/>
  <c r="M41" i="10"/>
  <c r="N39" i="10"/>
  <c r="M39" i="10"/>
  <c r="N38" i="10"/>
  <c r="M38" i="10"/>
  <c r="N37" i="10"/>
  <c r="M37" i="10"/>
  <c r="N36" i="10"/>
  <c r="M36" i="10"/>
  <c r="M35" i="10"/>
  <c r="N34" i="10"/>
  <c r="M34" i="10"/>
  <c r="N33" i="10"/>
  <c r="M33" i="10"/>
  <c r="E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3" i="10"/>
  <c r="M23" i="10"/>
  <c r="A23" i="10"/>
  <c r="N22" i="10"/>
  <c r="M22" i="10"/>
  <c r="A22" i="10"/>
  <c r="N21" i="10"/>
  <c r="M21" i="10"/>
  <c r="A21" i="10"/>
  <c r="N20" i="10"/>
  <c r="M20" i="10"/>
  <c r="A20" i="10"/>
  <c r="M19" i="10"/>
  <c r="A19" i="10"/>
  <c r="M18" i="10"/>
  <c r="A18" i="10"/>
  <c r="N17" i="10"/>
  <c r="M17" i="10"/>
  <c r="A17" i="10"/>
  <c r="N16" i="10"/>
  <c r="M16" i="10"/>
  <c r="A16" i="10"/>
  <c r="M15" i="10"/>
  <c r="A15" i="10"/>
  <c r="N14" i="10"/>
  <c r="M14" i="10"/>
  <c r="A14" i="10"/>
  <c r="N13" i="10"/>
  <c r="M13" i="10"/>
  <c r="A13" i="10"/>
  <c r="M12" i="10"/>
  <c r="A12" i="10"/>
  <c r="N11" i="10"/>
  <c r="M11" i="10"/>
  <c r="A11" i="10"/>
  <c r="M10" i="10"/>
  <c r="A10" i="10"/>
  <c r="M9" i="10"/>
  <c r="A9" i="10"/>
  <c r="N8" i="10"/>
  <c r="M8" i="10"/>
  <c r="A8" i="10"/>
  <c r="N7" i="10"/>
  <c r="M7" i="10"/>
  <c r="A7" i="10"/>
  <c r="E6" i="10"/>
  <c r="E3" i="10" l="1"/>
  <c r="N105" i="8"/>
  <c r="N83" i="8"/>
  <c r="M48" i="8" l="1"/>
  <c r="N48" i="8" s="1"/>
  <c r="M30" i="8"/>
  <c r="N30" i="8" s="1"/>
  <c r="M16" i="8" l="1"/>
  <c r="N16" i="8" s="1"/>
  <c r="M64" i="8"/>
  <c r="N64" i="8" s="1"/>
  <c r="M22" i="8"/>
  <c r="N22" i="8" s="1"/>
  <c r="M9" i="8"/>
  <c r="N9" i="8" s="1"/>
  <c r="O9" i="8" s="1"/>
  <c r="M39" i="8"/>
  <c r="N39" i="8" s="1"/>
  <c r="N12" i="10" l="1"/>
  <c r="O16" i="8"/>
  <c r="O22" i="8" l="1"/>
  <c r="N19" i="10"/>
  <c r="O30" i="8" l="1"/>
  <c r="N35" i="10"/>
  <c r="O39" i="8" l="1"/>
  <c r="N15" i="10"/>
  <c r="O48" i="8" l="1"/>
  <c r="N9" i="10"/>
  <c r="O64" i="8" l="1"/>
  <c r="N10" i="10"/>
  <c r="O83" i="8" l="1"/>
  <c r="N18" i="10"/>
  <c r="O102" i="8" l="1"/>
  <c r="O105" i="8" s="1"/>
  <c r="N45" i="10"/>
  <c r="N86" i="10" l="1"/>
  <c r="N87" i="10" l="1"/>
</calcChain>
</file>

<file path=xl/sharedStrings.xml><?xml version="1.0" encoding="utf-8"?>
<sst xmlns="http://schemas.openxmlformats.org/spreadsheetml/2006/main" count="913" uniqueCount="311">
  <si>
    <t>TRƯỜNG ĐẠI HỌC VĂN LANG</t>
  </si>
  <si>
    <t>KHOA CÔNG NGHỆ THÔNG TIN</t>
  </si>
  <si>
    <t>KẾ HOẠCH ĐÀO TẠO NGÀNH CÔNG NGHỆ THÔNG TIN - KHÓA 28</t>
  </si>
  <si>
    <t>126</t>
  </si>
  <si>
    <t>TT</t>
  </si>
  <si>
    <t>Phân bổ học kỳ</t>
  </si>
  <si>
    <t>Mã học phần</t>
  </si>
  <si>
    <t>Tên học phần (Tiếng Việt)</t>
  </si>
  <si>
    <t>Số tín chỉ</t>
  </si>
  <si>
    <t>Số tiết/giờ</t>
  </si>
  <si>
    <t>Bắt buộc/Tự chọn</t>
  </si>
  <si>
    <t>ĐK tiên quyết</t>
  </si>
  <si>
    <t>ĐK học trước</t>
  </si>
  <si>
    <t>Tỷ lệ dạy học trực tuyến</t>
  </si>
  <si>
    <t>Số TC/ HK</t>
  </si>
  <si>
    <t>KH ban đầu</t>
  </si>
  <si>
    <t>LT</t>
  </si>
  <si>
    <t>TH</t>
  </si>
  <si>
    <t>71ENG110013</t>
  </si>
  <si>
    <t>71POLP10013</t>
  </si>
  <si>
    <t>71ITBS10103</t>
  </si>
  <si>
    <t>71ITBS10203</t>
  </si>
  <si>
    <t>71SSK110023</t>
  </si>
  <si>
    <t>71NAD110013</t>
  </si>
  <si>
    <t>71NAD210022</t>
  </si>
  <si>
    <t>71LAWG10012</t>
  </si>
  <si>
    <t>71POLE10022</t>
  </si>
  <si>
    <t>71ENG210023</t>
  </si>
  <si>
    <t>71ITMA10104</t>
  </si>
  <si>
    <t>71ITSE30103</t>
  </si>
  <si>
    <t>DGT0010</t>
  </si>
  <si>
    <t>71ITIS30103</t>
  </si>
  <si>
    <t>71ENG310033</t>
  </si>
  <si>
    <t>71ITNW30103</t>
  </si>
  <si>
    <t>71ITSE30303</t>
  </si>
  <si>
    <t>71NAD310032</t>
  </si>
  <si>
    <t>71NAD410044</t>
  </si>
  <si>
    <t>DGT0020</t>
  </si>
  <si>
    <t>71POLS10032</t>
  </si>
  <si>
    <t>71ENG410043</t>
  </si>
  <si>
    <t>71ITMA10203</t>
  </si>
  <si>
    <t>71ITSE30203</t>
  </si>
  <si>
    <t>71ITSE30503</t>
  </si>
  <si>
    <t>71POLH10042</t>
  </si>
  <si>
    <t>71ENG510053</t>
  </si>
  <si>
    <t>71ITMA10403</t>
  </si>
  <si>
    <t>71ITDS30103</t>
  </si>
  <si>
    <t>Chọn 1 trong 3 môn sau</t>
  </si>
  <si>
    <t>71ITSE30403</t>
  </si>
  <si>
    <t>71ITIS30203</t>
  </si>
  <si>
    <t>71ITIS30303</t>
  </si>
  <si>
    <t>71POLC10052</t>
  </si>
  <si>
    <t>71ENG610063</t>
  </si>
  <si>
    <t>71ITNW30203</t>
  </si>
  <si>
    <t>Các học phần theo chuyên ngành</t>
  </si>
  <si>
    <t>Chuyên ngành CNPM</t>
  </si>
  <si>
    <t>71ITSE41003</t>
  </si>
  <si>
    <t>Chuyên ngành CNDL</t>
  </si>
  <si>
    <t>71ITDS40203</t>
  </si>
  <si>
    <t>Toán rời rạc</t>
  </si>
  <si>
    <t>Chuyên ngành Trí tuệ Nhân tạo</t>
  </si>
  <si>
    <t>71ITAI41103</t>
  </si>
  <si>
    <t>71ITNW30303</t>
  </si>
  <si>
    <t>71ITSE30603</t>
  </si>
  <si>
    <t>71ITSE30903</t>
  </si>
  <si>
    <t>71ENG710073</t>
  </si>
  <si>
    <t>71ENVH10012</t>
  </si>
  <si>
    <t>71ITSE41103</t>
  </si>
  <si>
    <t>71ITAI40103</t>
  </si>
  <si>
    <t>71ITAI40503</t>
  </si>
  <si>
    <t>Chọn 1 trong 4 môn sau</t>
  </si>
  <si>
    <t>71ITSE30703</t>
  </si>
  <si>
    <t>71ITSE30803</t>
  </si>
  <si>
    <t>71ITNW30403</t>
  </si>
  <si>
    <t>71ITSE31003</t>
  </si>
  <si>
    <t>71ITDS30203</t>
  </si>
  <si>
    <t>71ITSE41203</t>
  </si>
  <si>
    <t>71ITSE41303</t>
  </si>
  <si>
    <t>71ITDS40303</t>
  </si>
  <si>
    <t>71ITAI40203</t>
  </si>
  <si>
    <t>71ITAI41203</t>
  </si>
  <si>
    <t>71ITAI40603</t>
  </si>
  <si>
    <t>71ITDS40503</t>
  </si>
  <si>
    <t>71ITAI40903</t>
  </si>
  <si>
    <t>71ITAI51403</t>
  </si>
  <si>
    <t>71ITSE41403</t>
  </si>
  <si>
    <t>71ITSE41503</t>
  </si>
  <si>
    <t>71ITAI40303</t>
  </si>
  <si>
    <t>71ITDS40403</t>
  </si>
  <si>
    <t>71ITAI41303</t>
  </si>
  <si>
    <t>71ITSE41703</t>
  </si>
  <si>
    <t>71ITSE41803</t>
  </si>
  <si>
    <t>71ITSE41603</t>
  </si>
  <si>
    <t>71ITIN40304</t>
  </si>
  <si>
    <t>71ITGR40106</t>
  </si>
  <si>
    <t>Chọn 2 trong 3 môn học thay thế</t>
  </si>
  <si>
    <t>71ITIS30503</t>
  </si>
  <si>
    <t>71ITIS30603</t>
  </si>
  <si>
    <t>71ITIS30403</t>
  </si>
  <si>
    <t>PHÂN BỐ KIẾN THỨC TRONG CTĐT KHÓA 28 - NGÀNH CÔNG NGHỆ THÔNG TIN</t>
  </si>
  <si>
    <t>Mã học phần mới</t>
  </si>
  <si>
    <t>Tên học phần (Tiếng Anh)</t>
  </si>
  <si>
    <t>Kiến thức giáo dục đại cương</t>
  </si>
  <si>
    <t>Triết học Mác Lênin</t>
  </si>
  <si>
    <t>Philosophy of Marxism and Leninism</t>
  </si>
  <si>
    <t>BB</t>
  </si>
  <si>
    <t>Không </t>
  </si>
  <si>
    <t> Không</t>
  </si>
  <si>
    <t>Kinh tế chính trị Mác Lênin</t>
  </si>
  <si>
    <t>Marxist – Leninist Political Economy</t>
  </si>
  <si>
    <t>Triết học Mác - Lênin</t>
  </si>
  <si>
    <t>Chủ nghĩa xã hội khoa học</t>
  </si>
  <si>
    <t>Scientific Socialism</t>
  </si>
  <si>
    <t>Triết học Mác – Lênin</t>
  </si>
  <si>
    <t>Tư tưởng Hồ Chí Minh</t>
  </si>
  <si>
    <t>Ho Chi Minh's Thought</t>
  </si>
  <si>
    <t>Lịch sử Đảng Cộng sản Việt Nam</t>
  </si>
  <si>
    <t>History of Vietnamese Communist Party</t>
  </si>
  <si>
    <t>Chủ nghĩa xã hội khoa học; Tư tưởng Hồ Chí Minh.</t>
  </si>
  <si>
    <t xml:space="preserve">Anh Văn 1 </t>
  </si>
  <si>
    <t>English 1</t>
  </si>
  <si>
    <t xml:space="preserve">Anh Văn 2 </t>
  </si>
  <si>
    <t>English 2</t>
  </si>
  <si>
    <t xml:space="preserve"> Anh Văn 1 </t>
  </si>
  <si>
    <t xml:space="preserve">Anh Văn 3 </t>
  </si>
  <si>
    <t>English 3</t>
  </si>
  <si>
    <t xml:space="preserve"> Anh Văn 2 </t>
  </si>
  <si>
    <t xml:space="preserve">Anh Văn 4 </t>
  </si>
  <si>
    <t>English 4</t>
  </si>
  <si>
    <t>Anh Văn 3</t>
  </si>
  <si>
    <t xml:space="preserve">Anh Văn 5 </t>
  </si>
  <si>
    <t>English 5</t>
  </si>
  <si>
    <t>Anh Văn 4</t>
  </si>
  <si>
    <t xml:space="preserve">Anh Văn 6 </t>
  </si>
  <si>
    <t>English 6</t>
  </si>
  <si>
    <t>Anh Văn 5</t>
  </si>
  <si>
    <t xml:space="preserve">Anh Văn 7 </t>
  </si>
  <si>
    <t>English 7</t>
  </si>
  <si>
    <t>Anh Văn 6</t>
  </si>
  <si>
    <t>Pháp luật đại cương</t>
  </si>
  <si>
    <t>General Law</t>
  </si>
  <si>
    <t>Không  </t>
  </si>
  <si>
    <t>Môi trường và con người</t>
  </si>
  <si>
    <t>Environment and Human</t>
  </si>
  <si>
    <t>Toán cao cấp và ứng dụng</t>
  </si>
  <si>
    <t>Advanced Calculus</t>
  </si>
  <si>
    <t>Đại số tuyến tính và ứng dụng</t>
  </si>
  <si>
    <t>Linear Algebra</t>
  </si>
  <si>
    <t>Kỹ năng công dân toàn cầu</t>
  </si>
  <si>
    <t>Soft Skills</t>
  </si>
  <si>
    <t>=Kỹ năng mềm</t>
  </si>
  <si>
    <t>GDQP-GDTC (15 tín chỉ bắt buộc không tích lũy)</t>
  </si>
  <si>
    <t/>
  </si>
  <si>
    <t>Giáo dục thể chất (1)</t>
  </si>
  <si>
    <t>Physical education 1</t>
  </si>
  <si>
    <t>Không</t>
  </si>
  <si>
    <t>Giáo dục thể chất (2)</t>
  </si>
  <si>
    <t>Physical education 2</t>
  </si>
  <si>
    <t>Giáo dục quốc phòng 1</t>
  </si>
  <si>
    <t>Defense Education 1</t>
  </si>
  <si>
    <t>Giáo dục quốc phòng 2</t>
  </si>
  <si>
    <t>Defense Education 2</t>
  </si>
  <si>
    <t>Giáo dục quốc phòng 3</t>
  </si>
  <si>
    <t>Defense Education 3</t>
  </si>
  <si>
    <t>GDQP 1,2</t>
  </si>
  <si>
    <t>Giáo dục quốc phòng 4</t>
  </si>
  <si>
    <t>Defense Education 4</t>
  </si>
  <si>
    <t>2. Kiến thức giáo dục chuyên nghiệp ( tín chỉ)</t>
  </si>
  <si>
    <t>2.1. Kiến thức cơ sở nhóm ngành (25TC bắt buộc )</t>
  </si>
  <si>
    <t xml:space="preserve">Nhập môn Công nghệ thông tin </t>
  </si>
  <si>
    <t>Introduction to Information Technology</t>
  </si>
  <si>
    <t xml:space="preserve">Cơ sở lập trình </t>
  </si>
  <si>
    <t>Programming Basics</t>
  </si>
  <si>
    <t xml:space="preserve">Cơ sở dữ liệu </t>
  </si>
  <si>
    <t>Databases</t>
  </si>
  <si>
    <t xml:space="preserve">Nhập môn Mạng máy tính và điện toán đám mây </t>
  </si>
  <si>
    <t>Introduction to Computer Networks and Cloud Computing</t>
  </si>
  <si>
    <t xml:space="preserve">Cấu trúc dữ liệu và giải thuật </t>
  </si>
  <si>
    <t>Data Structures and Algorithms</t>
  </si>
  <si>
    <t>Cơ sở lập trình</t>
  </si>
  <si>
    <t xml:space="preserve">Toán rời rạc </t>
  </si>
  <si>
    <t>Discrete Mathematics</t>
  </si>
  <si>
    <t xml:space="preserve">Kỹ thuật lập trình </t>
  </si>
  <si>
    <t>Programming Techniques</t>
  </si>
  <si>
    <t xml:space="preserve">Lập trình hướng đối tượng </t>
  </si>
  <si>
    <t>Object-Oriented Programming</t>
  </si>
  <si>
    <t>Các nền tảng phát triển phần mềm</t>
  </si>
  <si>
    <t>Software Development Platforms</t>
  </si>
  <si>
    <t>Nhập môn Công nghệ thông tin</t>
  </si>
  <si>
    <t xml:space="preserve">Hệ điều hành và lập trình Linux </t>
  </si>
  <si>
    <t>Linux Operating System and Programming</t>
  </si>
  <si>
    <t xml:space="preserve">Lập trình ứng dụng Web </t>
  </si>
  <si>
    <t>Web Application Programming</t>
  </si>
  <si>
    <t>Nhập môn Phân tích Dữ liệu và Học sâu</t>
  </si>
  <si>
    <t>Introduction to Data Analytics and Deep Learning</t>
  </si>
  <si>
    <t xml:space="preserve">Hệ Quản trị Cơ sở dữ liệu </t>
  </si>
  <si>
    <t>Database Management System</t>
  </si>
  <si>
    <t>TC106</t>
  </si>
  <si>
    <t>Cơ sở dữ liệu</t>
  </si>
  <si>
    <t xml:space="preserve">Lập trình ứng dụng Java </t>
  </si>
  <si>
    <t>Java Application Programming</t>
  </si>
  <si>
    <t xml:space="preserve">An ninh Mạng máy tính </t>
  </si>
  <si>
    <t>Computer Network Security</t>
  </si>
  <si>
    <t xml:space="preserve">Quản lý Dự án CNTT </t>
  </si>
  <si>
    <t>IT Project Management</t>
  </si>
  <si>
    <t>Thiết kế giao diện người dùng</t>
  </si>
  <si>
    <t>User Interface Design</t>
  </si>
  <si>
    <t xml:space="preserve">Lập trình ứng dụng di động </t>
  </si>
  <si>
    <t>Mobile Application Programming</t>
  </si>
  <si>
    <t>2.3. Kiến thức chuyên ngành (18 TC bắt buộc + 6TC tự chọn )</t>
  </si>
  <si>
    <t>2.3.1 Chuyên ngành Công nghệ Phần mềm: 18 tín chỉ BB</t>
  </si>
  <si>
    <t xml:space="preserve">Nhập môn Công nghệ phần mềm </t>
  </si>
  <si>
    <t>Introduction to Software Technology</t>
  </si>
  <si>
    <t xml:space="preserve">Kỹ thuật lấy yêu cầu </t>
  </si>
  <si>
    <t>Requirements Engineering</t>
  </si>
  <si>
    <t>Nhập môn Công nghệ phần mềm</t>
  </si>
  <si>
    <t xml:space="preserve">Kiểm thử phần mềm </t>
  </si>
  <si>
    <t>Software Testing</t>
  </si>
  <si>
    <t xml:space="preserve">Phân tích và thiết kế hệ thống theo Hướng đối tượng </t>
  </si>
  <si>
    <t>Object Oriented Analysis and Design</t>
  </si>
  <si>
    <t>Kỹ thuật lấy yêu cầu</t>
  </si>
  <si>
    <t xml:space="preserve">Lập trình Web nâng cao </t>
  </si>
  <si>
    <t>Advanced Web Programming</t>
  </si>
  <si>
    <t>Lập trình ứng dụng Web</t>
  </si>
  <si>
    <t xml:space="preserve">Quản lý dự án phần mềm </t>
  </si>
  <si>
    <t>Software Project Management</t>
  </si>
  <si>
    <t>Phân tích và thiết kế hệ thống theo Hướng đối tượng</t>
  </si>
  <si>
    <t>2.3.2 Chuyên ngành Công nghệ Dữ liệu: 18 Tín chí BB</t>
  </si>
  <si>
    <t xml:space="preserve">Xác xuất thống kê ứng dụng </t>
  </si>
  <si>
    <t>Applicable Probability and Statistics</t>
  </si>
  <si>
    <t xml:space="preserve">Nhập môn Trí tuệ nhân tạo </t>
  </si>
  <si>
    <t>Introduction to Artificial Intelligence</t>
  </si>
  <si>
    <t>Xác xuất thống kê ứng dụng</t>
  </si>
  <si>
    <t>Nhập môn Phân tích Dữ liệu lớn</t>
  </si>
  <si>
    <t>Introduction to BigData Analytics</t>
  </si>
  <si>
    <t xml:space="preserve">Nhập môn học máy </t>
  </si>
  <si>
    <t>Introduction to Machine Learning</t>
  </si>
  <si>
    <t xml:space="preserve">Các hệ hỗ trợ ra quyết định </t>
  </si>
  <si>
    <t>Decision Support Systems</t>
  </si>
  <si>
    <t xml:space="preserve">Số hóa và quản trị thông tin số </t>
  </si>
  <si>
    <t>Information Digitization and Management</t>
  </si>
  <si>
    <t>2.3.3 Chuyên ngành Trí tuệ Nhân tạo: 18 tín chỉ BB</t>
  </si>
  <si>
    <t>Xác suất và Thống kê cho Khoa học Máy tính</t>
  </si>
  <si>
    <t>Probability and Statistics for Computer Science</t>
  </si>
  <si>
    <t>Học máy ứng dụng</t>
  </si>
  <si>
    <t>Applied Machine Learning</t>
  </si>
  <si>
    <t>Trí tuệ nhân tạo ứng dụng</t>
  </si>
  <si>
    <t>Applied Artificial Intelligence</t>
  </si>
  <si>
    <t xml:space="preserve">Thị giác máy tính </t>
  </si>
  <si>
    <t>Computer Vision</t>
  </si>
  <si>
    <t>Các công cụ và nền tảng cho trí tuệ nhân tạo</t>
  </si>
  <si>
    <t>Tools and Platforms for Artificial Intelligence</t>
  </si>
  <si>
    <t>2.3.4 Các môn tự chọn chuyên ngành: (9 tín chỉ TC)</t>
  </si>
  <si>
    <t>\</t>
  </si>
  <si>
    <t xml:space="preserve">Mã hóa và an toàn dữ liệu </t>
  </si>
  <si>
    <t>Data Encryption and Security</t>
  </si>
  <si>
    <t>TC209</t>
  </si>
  <si>
    <t xml:space="preserve">Lập trình di động nâng cao </t>
  </si>
  <si>
    <t>Advanced Mobile Programming</t>
  </si>
  <si>
    <t>Lập trình ứng dụng di động</t>
  </si>
  <si>
    <t>Lập trình Java nâng cao</t>
  </si>
  <si>
    <t>Advanced Java Programming</t>
  </si>
  <si>
    <t>Lập trình ứng dụng Java</t>
  </si>
  <si>
    <t>Lập trình Python nâng cao</t>
  </si>
  <si>
    <t>Advanced Python Programming</t>
  </si>
  <si>
    <t xml:space="preserve">Lập trình Hệ thống nhúng và Internet vạn vật </t>
  </si>
  <si>
    <t>Programming for Embedded Systems and Internet of Things</t>
  </si>
  <si>
    <t xml:space="preserve">Kiểm thử tự động </t>
  </si>
  <si>
    <t>Automation Testing</t>
  </si>
  <si>
    <t>Kiểm thử phần mềm</t>
  </si>
  <si>
    <t xml:space="preserve">Quản lý chất lượng phần mềm </t>
  </si>
  <si>
    <t>Software Processes and Quality Management</t>
  </si>
  <si>
    <t xml:space="preserve">Thiết kế kiến trúc phần mềm </t>
  </si>
  <si>
    <t>Softwre Architecture Design</t>
  </si>
  <si>
    <t xml:space="preserve">Lập trình tính toán song song </t>
  </si>
  <si>
    <t>Parallel Computational Programming</t>
  </si>
  <si>
    <t>Nhập môn tối ưu hóa</t>
  </si>
  <si>
    <t>Introduction to Optimization</t>
  </si>
  <si>
    <t>3. Thực tập tốt nghiệp/Đồ án tốt nghiệp/Học phần tốt nghiệp thay thế</t>
  </si>
  <si>
    <t xml:space="preserve">Đồ án thực tập </t>
  </si>
  <si>
    <t xml:space="preserve">Internship Project </t>
  </si>
  <si>
    <t>Khoá luận tốt nghiệp 
(dành cho 3 chuyên ngành Công nghệ Phần mềm, Công nghệ Dữ liệu, Trí tuệ Nhân tạo)</t>
  </si>
  <si>
    <t>Graduation Projects</t>
  </si>
  <si>
    <t>Nhóm các học phần tốt nghiệp thay thế (dành cho sinh viên không theo được 3 chuyên ngành, sinh viên học 2 môn trong số các môn sau)</t>
  </si>
  <si>
    <t>Thương mại điện tử và Mạng xã hội</t>
  </si>
  <si>
    <t xml:space="preserve">E-Commerce </t>
  </si>
  <si>
    <t>TC306</t>
  </si>
  <si>
    <t xml:space="preserve">Tiếp thị trực tuyến và tối ưu hóa máy tìm kiếm </t>
  </si>
  <si>
    <t>Healthcare Information Systems</t>
  </si>
  <si>
    <t xml:space="preserve">Quản lý và phát triển các hệ thống thông tin </t>
  </si>
  <si>
    <t>Information Systems Development and Management</t>
  </si>
  <si>
    <t>71ITAI40403</t>
  </si>
  <si>
    <t>HK Tổ chức</t>
  </si>
  <si>
    <t>Các học phần tự chọn: chọn 1 trong 3 môn sau</t>
  </si>
  <si>
    <t>Học sâu</t>
  </si>
  <si>
    <t>Deep learning</t>
  </si>
  <si>
    <t>Số TC Tích lũy</t>
  </si>
  <si>
    <t>Các học phần bắt buộc học chung</t>
  </si>
  <si>
    <t>HK1</t>
  </si>
  <si>
    <t>HK2</t>
  </si>
  <si>
    <t>HK3</t>
  </si>
  <si>
    <t>HK4</t>
  </si>
  <si>
    <t>HK5</t>
  </si>
  <si>
    <t>HK6</t>
  </si>
  <si>
    <t>HK7</t>
  </si>
  <si>
    <t>HK8</t>
  </si>
  <si>
    <t>HK9</t>
  </si>
  <si>
    <t>HK10</t>
  </si>
  <si>
    <t>Cần điều chỉnh ràng buộc học trước của môn này để học chung</t>
  </si>
  <si>
    <t>2.2. Kiến thức cơ sở ngành (15TC bắt buộc + 6TC tự chọn)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</si>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</sst>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b/>
      <sz val="11"/>
      <name val="Times New Roman"/>
      <family val="1"/>
    </font>
    <font>
      <b/>
      <sz val="14"/>
      <color rgb="FFFF0000"/>
      <name val="Times New Roman"/>
      <family val="1"/>
    </font>
    <font>
      <sz val="11"/>
      <color rgb="FF000000"/>
      <name val="Times New Roman"/>
      <family val="1"/>
    </font>
    <font>
      <b/>
      <i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name val="Calibri"/>
      <family val="2"/>
      <scheme val="minor"/>
    </font>
    <font>
      <sz val="13"/>
      <color theme="1"/>
      <name val="Times New Roman"/>
      <family val="2"/>
    </font>
    <font>
      <sz val="13"/>
      <name val="Times New Roman"/>
      <family val="2"/>
    </font>
    <font>
      <b/>
      <sz val="16"/>
      <color rgb="FFFF0000"/>
      <name val="Times New Roman"/>
      <family val="1"/>
    </font>
    <font>
      <sz val="8"/>
      <color theme="1"/>
      <name val="Times New Roman"/>
      <family val="2"/>
    </font>
    <font>
      <sz val="8"/>
      <name val="Times New Roman"/>
      <family val="2"/>
    </font>
    <font>
      <b/>
      <sz val="11"/>
      <name val="Times New Roman"/>
      <family val="2"/>
    </font>
    <font>
      <sz val="11"/>
      <name val="Times New Roman"/>
      <family val="2"/>
    </font>
    <font>
      <sz val="11"/>
      <color theme="8" tint="-0.499984740745262"/>
      <name val="Times New Roman"/>
      <family val="1"/>
    </font>
    <font>
      <sz val="11"/>
      <color rgb="FFFF0000"/>
      <name val="Times New Roman"/>
      <family val="2"/>
    </font>
    <font>
      <b/>
      <sz val="11"/>
      <color theme="8" tint="-0.499984740745262"/>
      <name val="Times New Roman"/>
      <family val="1"/>
    </font>
    <font>
      <sz val="11"/>
      <color theme="5" tint="0.79998168889431442"/>
      <name val="Times New Roman"/>
      <family val="1"/>
    </font>
    <font>
      <sz val="11"/>
      <color theme="0" tint="-0.14999847407452621"/>
      <name val="Times New Roman"/>
      <family val="1"/>
    </font>
    <font>
      <b/>
      <sz val="16"/>
      <color rgb="FF0070C0"/>
      <name val="Times New Roman"/>
      <family val="1"/>
    </font>
    <font>
      <b/>
      <sz val="11"/>
      <color rgb="FF0070C0"/>
      <name val="Times New Roman"/>
      <family val="1"/>
    </font>
    <font>
      <sz val="11"/>
      <color theme="0" tint="-0.499984740745262"/>
      <name val="Times New Roman"/>
      <family val="1"/>
    </font>
    <font>
      <sz val="13"/>
      <color theme="0" tint="-0.499984740745262"/>
      <name val="Times New Roman"/>
      <family val="1"/>
    </font>
    <font>
      <b/>
      <sz val="14"/>
      <color rgb="FF0070C0"/>
      <name val="Times New Roman"/>
      <family val="1"/>
    </font>
    <font>
      <i/>
      <sz val="13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3">
    <xf numFmtId="0" fontId="0" fillId="0" borderId="0"/>
    <xf numFmtId="0" fontId="11" fillId="0" borderId="0"/>
    <xf numFmtId="0" fontId="14" fillId="0" borderId="0"/>
  </cellStyleXfs>
  <cellXfs count="416">
    <xf numFmtId="0" fontId="0" fillId="0" borderId="0" xfId="0"/>
    <xf numFmtId="0" fontId="2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3" fillId="8" borderId="0" xfId="0" applyFont="1" applyFill="1" applyAlignment="1">
      <alignment vertical="center"/>
    </xf>
    <xf numFmtId="0" fontId="13" fillId="8" borderId="0" xfId="0" applyFont="1" applyFill="1" applyAlignment="1">
      <alignment horizontal="left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5" fillId="4" borderId="24" xfId="0" applyFont="1" applyFill="1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" fillId="5" borderId="6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left" vertical="center"/>
    </xf>
    <xf numFmtId="0" fontId="7" fillId="4" borderId="24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12" fillId="0" borderId="0" xfId="2" applyFont="1"/>
    <xf numFmtId="0" fontId="14" fillId="0" borderId="0" xfId="2"/>
    <xf numFmtId="0" fontId="15" fillId="0" borderId="0" xfId="2" applyFont="1"/>
    <xf numFmtId="0" fontId="14" fillId="0" borderId="0" xfId="2" applyAlignment="1">
      <alignment wrapText="1"/>
    </xf>
    <xf numFmtId="0" fontId="14" fillId="0" borderId="0" xfId="2" applyAlignment="1">
      <alignment horizontal="left" wrapText="1"/>
    </xf>
    <xf numFmtId="0" fontId="16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7" fillId="0" borderId="0" xfId="2" applyFont="1" applyAlignment="1">
      <alignment horizontal="center" wrapText="1"/>
    </xf>
    <xf numFmtId="0" fontId="2" fillId="0" borderId="6" xfId="2" applyFont="1" applyBorder="1" applyAlignment="1">
      <alignment horizontal="center" vertical="center"/>
    </xf>
    <xf numFmtId="0" fontId="2" fillId="0" borderId="6" xfId="2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left" vertical="center" wrapText="1"/>
    </xf>
    <xf numFmtId="0" fontId="2" fillId="0" borderId="8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/>
    </xf>
    <xf numFmtId="0" fontId="22" fillId="0" borderId="6" xfId="2" applyFont="1" applyBorder="1" applyAlignment="1">
      <alignment vertical="center" wrapText="1"/>
    </xf>
    <xf numFmtId="0" fontId="2" fillId="0" borderId="12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16" fillId="0" borderId="0" xfId="2" applyFont="1" applyAlignment="1">
      <alignment vertical="center" wrapText="1"/>
    </xf>
    <xf numFmtId="0" fontId="16" fillId="0" borderId="0" xfId="2" applyFont="1" applyAlignment="1">
      <alignment horizontal="left" vertical="center"/>
    </xf>
    <xf numFmtId="0" fontId="2" fillId="0" borderId="19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4" fillId="0" borderId="12" xfId="2" applyFont="1" applyBorder="1" applyAlignment="1">
      <alignment vertical="center" wrapText="1"/>
    </xf>
    <xf numFmtId="0" fontId="4" fillId="0" borderId="12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left" vertical="center" wrapText="1"/>
    </xf>
    <xf numFmtId="0" fontId="2" fillId="0" borderId="16" xfId="2" applyFont="1" applyBorder="1" applyAlignment="1">
      <alignment horizontal="center" vertical="center"/>
    </xf>
    <xf numFmtId="0" fontId="2" fillId="0" borderId="16" xfId="2" applyFont="1" applyBorder="1" applyAlignment="1">
      <alignment horizontal="left" vertical="center" wrapText="1"/>
    </xf>
    <xf numFmtId="0" fontId="2" fillId="0" borderId="26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2" fillId="0" borderId="7" xfId="2" applyFont="1" applyBorder="1" applyAlignment="1">
      <alignment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left" vertical="center" wrapText="1"/>
    </xf>
    <xf numFmtId="0" fontId="2" fillId="0" borderId="17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 wrapText="1"/>
    </xf>
    <xf numFmtId="0" fontId="2" fillId="0" borderId="7" xfId="2" applyFont="1" applyBorder="1" applyAlignment="1">
      <alignment vertical="center" wrapText="1"/>
    </xf>
    <xf numFmtId="0" fontId="2" fillId="0" borderId="17" xfId="2" applyFont="1" applyBorder="1" applyAlignment="1">
      <alignment horizontal="center" vertical="center" wrapText="1"/>
    </xf>
    <xf numFmtId="0" fontId="2" fillId="0" borderId="2" xfId="2" applyFont="1" applyBorder="1" applyAlignment="1">
      <alignment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left" vertical="center" wrapText="1"/>
    </xf>
    <xf numFmtId="0" fontId="1" fillId="7" borderId="14" xfId="2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49" fontId="26" fillId="6" borderId="0" xfId="2" applyNumberFormat="1" applyFont="1" applyFill="1" applyAlignment="1">
      <alignment horizontal="center" vertical="center"/>
    </xf>
    <xf numFmtId="0" fontId="14" fillId="0" borderId="28" xfId="2" applyBorder="1"/>
    <xf numFmtId="0" fontId="29" fillId="0" borderId="28" xfId="2" applyFont="1" applyBorder="1"/>
    <xf numFmtId="0" fontId="29" fillId="0" borderId="0" xfId="2" applyFont="1"/>
    <xf numFmtId="0" fontId="28" fillId="0" borderId="14" xfId="2" applyFont="1" applyBorder="1" applyAlignment="1">
      <alignment horizontal="center" vertical="center"/>
    </xf>
    <xf numFmtId="0" fontId="28" fillId="0" borderId="14" xfId="2" applyFont="1" applyBorder="1" applyAlignment="1">
      <alignment vertical="center" wrapText="1"/>
    </xf>
    <xf numFmtId="0" fontId="28" fillId="0" borderId="14" xfId="2" applyFont="1" applyBorder="1" applyAlignment="1">
      <alignment horizontal="center" vertical="center" wrapText="1"/>
    </xf>
    <xf numFmtId="0" fontId="28" fillId="0" borderId="14" xfId="2" applyFont="1" applyBorder="1" applyAlignment="1">
      <alignment horizontal="left" vertical="center" wrapText="1"/>
    </xf>
    <xf numFmtId="0" fontId="28" fillId="0" borderId="15" xfId="2" applyFont="1" applyBorder="1" applyAlignment="1">
      <alignment horizontal="center" vertical="center" wrapText="1"/>
    </xf>
    <xf numFmtId="0" fontId="2" fillId="5" borderId="23" xfId="0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8" borderId="23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1" fillId="4" borderId="23" xfId="0" applyFont="1" applyFill="1" applyBorder="1" applyAlignment="1">
      <alignment vertical="center"/>
    </xf>
    <xf numFmtId="0" fontId="9" fillId="0" borderId="23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9" fillId="7" borderId="23" xfId="0" applyFont="1" applyFill="1" applyBorder="1" applyAlignment="1">
      <alignment vertical="center" wrapText="1"/>
    </xf>
    <xf numFmtId="0" fontId="4" fillId="0" borderId="23" xfId="0" applyFont="1" applyBorder="1" applyAlignment="1">
      <alignment horizontal="left" vertical="center" wrapText="1"/>
    </xf>
    <xf numFmtId="0" fontId="2" fillId="9" borderId="23" xfId="0" applyFont="1" applyFill="1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13" fillId="8" borderId="6" xfId="0" applyFont="1" applyFill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0" fontId="20" fillId="0" borderId="16" xfId="2" applyFont="1" applyBorder="1" applyAlignment="1">
      <alignment horizontal="center" vertical="center"/>
    </xf>
    <xf numFmtId="0" fontId="4" fillId="0" borderId="16" xfId="2" applyFont="1" applyBorder="1" applyAlignment="1">
      <alignment vertical="center" wrapText="1"/>
    </xf>
    <xf numFmtId="0" fontId="4" fillId="0" borderId="16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0" fontId="14" fillId="0" borderId="0" xfId="2" applyAlignment="1">
      <alignment horizontal="center"/>
    </xf>
    <xf numFmtId="0" fontId="14" fillId="0" borderId="31" xfId="2" applyBorder="1"/>
    <xf numFmtId="0" fontId="14" fillId="0" borderId="32" xfId="2" applyBorder="1" applyAlignment="1">
      <alignment horizontal="center"/>
    </xf>
    <xf numFmtId="0" fontId="16" fillId="6" borderId="29" xfId="2" applyFont="1" applyFill="1" applyBorder="1"/>
    <xf numFmtId="0" fontId="14" fillId="0" borderId="16" xfId="2" applyBorder="1" applyAlignment="1">
      <alignment horizontal="center"/>
    </xf>
    <xf numFmtId="0" fontId="29" fillId="0" borderId="16" xfId="2" applyFont="1" applyBorder="1" applyAlignment="1">
      <alignment horizontal="center"/>
    </xf>
    <xf numFmtId="0" fontId="2" fillId="0" borderId="11" xfId="2" applyFont="1" applyBorder="1" applyAlignment="1">
      <alignment horizontal="center" vertical="center"/>
    </xf>
    <xf numFmtId="0" fontId="14" fillId="0" borderId="34" xfId="2" applyBorder="1"/>
    <xf numFmtId="0" fontId="2" fillId="0" borderId="35" xfId="2" applyFont="1" applyBorder="1" applyAlignment="1">
      <alignment horizontal="center" vertical="center"/>
    </xf>
    <xf numFmtId="0" fontId="14" fillId="0" borderId="36" xfId="2" applyBorder="1"/>
    <xf numFmtId="0" fontId="14" fillId="0" borderId="36" xfId="2" applyBorder="1" applyAlignment="1">
      <alignment horizontal="center"/>
    </xf>
    <xf numFmtId="0" fontId="28" fillId="11" borderId="2" xfId="2" applyFont="1" applyFill="1" applyBorder="1" applyAlignment="1">
      <alignment horizontal="center" vertical="center"/>
    </xf>
    <xf numFmtId="0" fontId="28" fillId="11" borderId="2" xfId="2" applyFont="1" applyFill="1" applyBorder="1" applyAlignment="1">
      <alignment vertical="center" wrapText="1"/>
    </xf>
    <xf numFmtId="0" fontId="28" fillId="11" borderId="2" xfId="2" applyFont="1" applyFill="1" applyBorder="1" applyAlignment="1">
      <alignment horizontal="center" vertical="center" wrapText="1"/>
    </xf>
    <xf numFmtId="0" fontId="28" fillId="11" borderId="2" xfId="2" applyFont="1" applyFill="1" applyBorder="1" applyAlignment="1">
      <alignment horizontal="left" vertical="center" wrapText="1"/>
    </xf>
    <xf numFmtId="0" fontId="28" fillId="11" borderId="4" xfId="2" applyFont="1" applyFill="1" applyBorder="1" applyAlignment="1">
      <alignment horizontal="center" vertical="center" wrapText="1"/>
    </xf>
    <xf numFmtId="0" fontId="28" fillId="11" borderId="7" xfId="2" applyFont="1" applyFill="1" applyBorder="1" applyAlignment="1">
      <alignment horizontal="center" vertical="center"/>
    </xf>
    <xf numFmtId="0" fontId="28" fillId="11" borderId="7" xfId="2" applyFont="1" applyFill="1" applyBorder="1" applyAlignment="1">
      <alignment vertical="center" wrapText="1"/>
    </xf>
    <xf numFmtId="0" fontId="28" fillId="11" borderId="7" xfId="2" applyFont="1" applyFill="1" applyBorder="1" applyAlignment="1">
      <alignment horizontal="center" vertical="center" wrapText="1"/>
    </xf>
    <xf numFmtId="0" fontId="28" fillId="11" borderId="7" xfId="2" applyFont="1" applyFill="1" applyBorder="1" applyAlignment="1">
      <alignment horizontal="left" vertical="center" wrapText="1"/>
    </xf>
    <xf numFmtId="0" fontId="28" fillId="11" borderId="17" xfId="2" applyFont="1" applyFill="1" applyBorder="1" applyAlignment="1">
      <alignment horizontal="center" vertical="center" wrapText="1"/>
    </xf>
    <xf numFmtId="0" fontId="28" fillId="11" borderId="6" xfId="2" applyFont="1" applyFill="1" applyBorder="1" applyAlignment="1">
      <alignment horizontal="center" vertical="center"/>
    </xf>
    <xf numFmtId="0" fontId="28" fillId="11" borderId="6" xfId="2" applyFont="1" applyFill="1" applyBorder="1" applyAlignment="1">
      <alignment vertical="center" wrapText="1"/>
    </xf>
    <xf numFmtId="0" fontId="28" fillId="11" borderId="6" xfId="2" applyFont="1" applyFill="1" applyBorder="1" applyAlignment="1">
      <alignment horizontal="center" vertical="center" wrapText="1"/>
    </xf>
    <xf numFmtId="0" fontId="28" fillId="11" borderId="6" xfId="2" applyFont="1" applyFill="1" applyBorder="1" applyAlignment="1">
      <alignment horizontal="left" vertical="center" wrapText="1"/>
    </xf>
    <xf numFmtId="0" fontId="28" fillId="11" borderId="8" xfId="2" applyFont="1" applyFill="1" applyBorder="1" applyAlignment="1">
      <alignment horizontal="center" vertical="center" wrapText="1"/>
    </xf>
    <xf numFmtId="0" fontId="28" fillId="11" borderId="12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vertical="center" wrapText="1"/>
    </xf>
    <xf numFmtId="0" fontId="28" fillId="11" borderId="12" xfId="2" applyFont="1" applyFill="1" applyBorder="1" applyAlignment="1">
      <alignment horizontal="center" vertical="center" wrapText="1"/>
    </xf>
    <xf numFmtId="0" fontId="28" fillId="11" borderId="12" xfId="2" applyFont="1" applyFill="1" applyBorder="1" applyAlignment="1">
      <alignment horizontal="left" vertical="center" wrapText="1"/>
    </xf>
    <xf numFmtId="0" fontId="28" fillId="11" borderId="13" xfId="2" applyFont="1" applyFill="1" applyBorder="1" applyAlignment="1">
      <alignment horizontal="center" vertical="center" wrapText="1"/>
    </xf>
    <xf numFmtId="0" fontId="28" fillId="12" borderId="7" xfId="2" applyFont="1" applyFill="1" applyBorder="1" applyAlignment="1">
      <alignment horizontal="center" vertical="center"/>
    </xf>
    <xf numFmtId="0" fontId="28" fillId="12" borderId="7" xfId="2" applyFont="1" applyFill="1" applyBorder="1" applyAlignment="1">
      <alignment vertical="center" wrapText="1"/>
    </xf>
    <xf numFmtId="0" fontId="28" fillId="12" borderId="7" xfId="2" applyFont="1" applyFill="1" applyBorder="1" applyAlignment="1">
      <alignment horizontal="center" vertical="center" wrapText="1"/>
    </xf>
    <xf numFmtId="0" fontId="28" fillId="12" borderId="7" xfId="2" applyFont="1" applyFill="1" applyBorder="1" applyAlignment="1">
      <alignment horizontal="left" vertical="center" wrapText="1"/>
    </xf>
    <xf numFmtId="0" fontId="28" fillId="12" borderId="17" xfId="2" applyFont="1" applyFill="1" applyBorder="1" applyAlignment="1">
      <alignment horizontal="center" vertical="center" wrapText="1"/>
    </xf>
    <xf numFmtId="0" fontId="28" fillId="12" borderId="6" xfId="2" applyFont="1" applyFill="1" applyBorder="1" applyAlignment="1">
      <alignment horizontal="center" vertical="center"/>
    </xf>
    <xf numFmtId="0" fontId="28" fillId="12" borderId="6" xfId="2" applyFont="1" applyFill="1" applyBorder="1" applyAlignment="1">
      <alignment vertical="center" wrapText="1"/>
    </xf>
    <xf numFmtId="0" fontId="28" fillId="12" borderId="6" xfId="2" applyFont="1" applyFill="1" applyBorder="1" applyAlignment="1">
      <alignment horizontal="center" vertical="center" wrapText="1"/>
    </xf>
    <xf numFmtId="0" fontId="28" fillId="12" borderId="6" xfId="2" applyFont="1" applyFill="1" applyBorder="1" applyAlignment="1">
      <alignment horizontal="left" vertical="center" wrapText="1"/>
    </xf>
    <xf numFmtId="0" fontId="28" fillId="12" borderId="8" xfId="2" applyFont="1" applyFill="1" applyBorder="1" applyAlignment="1">
      <alignment horizontal="center" vertical="center" wrapText="1"/>
    </xf>
    <xf numFmtId="0" fontId="28" fillId="12" borderId="14" xfId="2" applyFont="1" applyFill="1" applyBorder="1" applyAlignment="1">
      <alignment horizontal="center" vertical="center"/>
    </xf>
    <xf numFmtId="0" fontId="28" fillId="12" borderId="14" xfId="2" applyFont="1" applyFill="1" applyBorder="1" applyAlignment="1">
      <alignment vertical="center" wrapText="1"/>
    </xf>
    <xf numFmtId="0" fontId="28" fillId="12" borderId="14" xfId="2" applyFont="1" applyFill="1" applyBorder="1" applyAlignment="1">
      <alignment horizontal="center" vertical="center" wrapText="1"/>
    </xf>
    <xf numFmtId="0" fontId="28" fillId="12" borderId="14" xfId="2" applyFont="1" applyFill="1" applyBorder="1" applyAlignment="1">
      <alignment horizontal="left" vertical="center" wrapText="1"/>
    </xf>
    <xf numFmtId="0" fontId="28" fillId="12" borderId="15" xfId="2" applyFont="1" applyFill="1" applyBorder="1" applyAlignment="1">
      <alignment horizontal="center" vertical="center" wrapText="1"/>
    </xf>
    <xf numFmtId="0" fontId="28" fillId="11" borderId="8" xfId="2" applyFont="1" applyFill="1" applyBorder="1" applyAlignment="1">
      <alignment horizontal="center" vertical="center"/>
    </xf>
    <xf numFmtId="0" fontId="28" fillId="11" borderId="14" xfId="2" applyFont="1" applyFill="1" applyBorder="1" applyAlignment="1">
      <alignment horizontal="center" vertical="center"/>
    </xf>
    <xf numFmtId="0" fontId="28" fillId="11" borderId="14" xfId="2" applyFont="1" applyFill="1" applyBorder="1" applyAlignment="1">
      <alignment vertical="center" wrapText="1"/>
    </xf>
    <xf numFmtId="0" fontId="28" fillId="11" borderId="14" xfId="2" applyFont="1" applyFill="1" applyBorder="1" applyAlignment="1">
      <alignment horizontal="center" vertical="center" wrapText="1"/>
    </xf>
    <xf numFmtId="0" fontId="28" fillId="11" borderId="14" xfId="2" applyFont="1" applyFill="1" applyBorder="1" applyAlignment="1">
      <alignment horizontal="left" vertical="center" wrapText="1"/>
    </xf>
    <xf numFmtId="0" fontId="28" fillId="11" borderId="15" xfId="2" applyFont="1" applyFill="1" applyBorder="1" applyAlignment="1">
      <alignment horizontal="center" vertical="center" wrapText="1"/>
    </xf>
    <xf numFmtId="0" fontId="16" fillId="6" borderId="0" xfId="2" applyFont="1" applyFill="1"/>
    <xf numFmtId="0" fontId="14" fillId="0" borderId="7" xfId="2" applyBorder="1" applyAlignment="1">
      <alignment horizontal="center"/>
    </xf>
    <xf numFmtId="0" fontId="10" fillId="0" borderId="3" xfId="0" applyFont="1" applyBorder="1" applyAlignment="1">
      <alignment horizontal="left" vertical="center"/>
    </xf>
    <xf numFmtId="0" fontId="2" fillId="3" borderId="30" xfId="2" applyFont="1" applyFill="1" applyBorder="1" applyAlignment="1">
      <alignment horizontal="center" vertical="center"/>
    </xf>
    <xf numFmtId="0" fontId="20" fillId="3" borderId="30" xfId="2" applyFont="1" applyFill="1" applyBorder="1" applyAlignment="1">
      <alignment horizontal="center" vertical="center"/>
    </xf>
    <xf numFmtId="0" fontId="2" fillId="3" borderId="30" xfId="2" applyFont="1" applyFill="1" applyBorder="1" applyAlignment="1">
      <alignment vertical="center" wrapText="1"/>
    </xf>
    <xf numFmtId="0" fontId="2" fillId="3" borderId="30" xfId="2" applyFont="1" applyFill="1" applyBorder="1" applyAlignment="1">
      <alignment horizontal="center" vertical="center" wrapText="1"/>
    </xf>
    <xf numFmtId="0" fontId="2" fillId="3" borderId="30" xfId="2" applyFont="1" applyFill="1" applyBorder="1" applyAlignment="1">
      <alignment horizontal="left" vertical="center" wrapText="1"/>
    </xf>
    <xf numFmtId="0" fontId="2" fillId="3" borderId="8" xfId="2" applyFont="1" applyFill="1" applyBorder="1" applyAlignment="1">
      <alignment horizontal="center" vertical="center"/>
    </xf>
    <xf numFmtId="0" fontId="4" fillId="3" borderId="30" xfId="2" applyFont="1" applyFill="1" applyBorder="1" applyAlignment="1">
      <alignment vertical="center" wrapText="1"/>
    </xf>
    <xf numFmtId="0" fontId="4" fillId="3" borderId="30" xfId="2" applyFont="1" applyFill="1" applyBorder="1" applyAlignment="1">
      <alignment horizontal="center" vertical="center"/>
    </xf>
    <xf numFmtId="0" fontId="4" fillId="3" borderId="30" xfId="2" applyFont="1" applyFill="1" applyBorder="1" applyAlignment="1">
      <alignment horizontal="center" vertical="center" wrapText="1"/>
    </xf>
    <xf numFmtId="0" fontId="4" fillId="3" borderId="30" xfId="2" applyFont="1" applyFill="1" applyBorder="1" applyAlignment="1">
      <alignment horizontal="left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2" fillId="13" borderId="16" xfId="2" applyFont="1" applyFill="1" applyBorder="1" applyAlignment="1">
      <alignment horizontal="center" vertical="center"/>
    </xf>
    <xf numFmtId="0" fontId="20" fillId="13" borderId="16" xfId="2" applyFont="1" applyFill="1" applyBorder="1" applyAlignment="1">
      <alignment horizontal="center" vertical="center"/>
    </xf>
    <xf numFmtId="0" fontId="4" fillId="13" borderId="16" xfId="2" applyFont="1" applyFill="1" applyBorder="1" applyAlignment="1">
      <alignment vertical="center" wrapText="1"/>
    </xf>
    <xf numFmtId="0" fontId="4" fillId="13" borderId="16" xfId="2" applyFont="1" applyFill="1" applyBorder="1" applyAlignment="1">
      <alignment horizontal="center" vertical="center"/>
    </xf>
    <xf numFmtId="0" fontId="4" fillId="13" borderId="16" xfId="2" applyFont="1" applyFill="1" applyBorder="1" applyAlignment="1">
      <alignment horizontal="center" vertical="center" wrapText="1"/>
    </xf>
    <xf numFmtId="0" fontId="4" fillId="13" borderId="16" xfId="2" applyFont="1" applyFill="1" applyBorder="1" applyAlignment="1">
      <alignment horizontal="left" vertical="center" wrapText="1"/>
    </xf>
    <xf numFmtId="0" fontId="2" fillId="13" borderId="26" xfId="2" applyFont="1" applyFill="1" applyBorder="1" applyAlignment="1">
      <alignment horizontal="center" vertical="center"/>
    </xf>
    <xf numFmtId="0" fontId="2" fillId="13" borderId="30" xfId="2" applyFont="1" applyFill="1" applyBorder="1" applyAlignment="1">
      <alignment horizontal="center" vertical="center"/>
    </xf>
    <xf numFmtId="0" fontId="20" fillId="13" borderId="30" xfId="2" applyFont="1" applyFill="1" applyBorder="1" applyAlignment="1">
      <alignment horizontal="center" vertical="center"/>
    </xf>
    <xf numFmtId="0" fontId="4" fillId="13" borderId="30" xfId="2" applyFont="1" applyFill="1" applyBorder="1" applyAlignment="1">
      <alignment vertical="center" wrapText="1"/>
    </xf>
    <xf numFmtId="0" fontId="4" fillId="13" borderId="30" xfId="2" applyFont="1" applyFill="1" applyBorder="1" applyAlignment="1">
      <alignment horizontal="center" vertical="center"/>
    </xf>
    <xf numFmtId="0" fontId="4" fillId="13" borderId="30" xfId="2" applyFont="1" applyFill="1" applyBorder="1" applyAlignment="1">
      <alignment horizontal="center" vertical="center" wrapText="1"/>
    </xf>
    <xf numFmtId="0" fontId="4" fillId="13" borderId="30" xfId="2" applyFont="1" applyFill="1" applyBorder="1" applyAlignment="1">
      <alignment horizontal="left" vertical="center" wrapText="1"/>
    </xf>
    <xf numFmtId="0" fontId="2" fillId="13" borderId="8" xfId="2" applyFont="1" applyFill="1" applyBorder="1" applyAlignment="1">
      <alignment horizontal="center" vertical="center" wrapText="1"/>
    </xf>
    <xf numFmtId="0" fontId="2" fillId="13" borderId="18" xfId="2" applyFont="1" applyFill="1" applyBorder="1" applyAlignment="1">
      <alignment horizontal="center" vertical="center"/>
    </xf>
    <xf numFmtId="0" fontId="20" fillId="13" borderId="18" xfId="2" applyFont="1" applyFill="1" applyBorder="1" applyAlignment="1">
      <alignment horizontal="center" vertical="center"/>
    </xf>
    <xf numFmtId="0" fontId="4" fillId="13" borderId="18" xfId="2" applyFont="1" applyFill="1" applyBorder="1" applyAlignment="1">
      <alignment vertical="center" wrapText="1"/>
    </xf>
    <xf numFmtId="0" fontId="4" fillId="13" borderId="18" xfId="2" applyFont="1" applyFill="1" applyBorder="1" applyAlignment="1">
      <alignment horizontal="center" vertical="center"/>
    </xf>
    <xf numFmtId="0" fontId="4" fillId="13" borderId="18" xfId="2" applyFont="1" applyFill="1" applyBorder="1" applyAlignment="1">
      <alignment horizontal="center" vertical="center" wrapText="1"/>
    </xf>
    <xf numFmtId="0" fontId="4" fillId="13" borderId="18" xfId="2" applyFont="1" applyFill="1" applyBorder="1" applyAlignment="1">
      <alignment horizontal="left" vertical="center" wrapText="1"/>
    </xf>
    <xf numFmtId="0" fontId="2" fillId="13" borderId="33" xfId="2" applyFont="1" applyFill="1" applyBorder="1" applyAlignment="1">
      <alignment horizontal="center" vertical="center"/>
    </xf>
    <xf numFmtId="0" fontId="21" fillId="0" borderId="30" xfId="2" applyFont="1" applyBorder="1" applyAlignment="1">
      <alignment horizontal="center" vertical="center"/>
    </xf>
    <xf numFmtId="0" fontId="23" fillId="0" borderId="30" xfId="2" applyFont="1" applyBorder="1" applyAlignment="1">
      <alignment horizontal="left" vertical="center"/>
    </xf>
    <xf numFmtId="0" fontId="21" fillId="0" borderId="30" xfId="2" applyFont="1" applyBorder="1" applyAlignment="1">
      <alignment vertical="center" wrapText="1"/>
    </xf>
    <xf numFmtId="0" fontId="24" fillId="0" borderId="30" xfId="2" applyFont="1" applyBorder="1" applyAlignment="1">
      <alignment horizontal="center" vertical="center"/>
    </xf>
    <xf numFmtId="0" fontId="21" fillId="0" borderId="30" xfId="2" applyFont="1" applyBorder="1" applyAlignment="1">
      <alignment horizontal="center" vertical="center" wrapText="1"/>
    </xf>
    <xf numFmtId="0" fontId="21" fillId="0" borderId="30" xfId="2" applyFont="1" applyBorder="1" applyAlignment="1">
      <alignment horizontal="left" vertical="center" wrapText="1"/>
    </xf>
    <xf numFmtId="0" fontId="21" fillId="0" borderId="8" xfId="2" applyFont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0" fontId="20" fillId="3" borderId="6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vertical="center" wrapText="1"/>
    </xf>
    <xf numFmtId="0" fontId="4" fillId="3" borderId="6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left" vertical="center" wrapText="1"/>
    </xf>
    <xf numFmtId="0" fontId="2" fillId="3" borderId="6" xfId="2" applyFont="1" applyFill="1" applyBorder="1" applyAlignment="1">
      <alignment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left" vertical="center" wrapText="1"/>
    </xf>
    <xf numFmtId="0" fontId="2" fillId="13" borderId="6" xfId="2" applyFont="1" applyFill="1" applyBorder="1" applyAlignment="1">
      <alignment horizontal="center" vertical="center"/>
    </xf>
    <xf numFmtId="0" fontId="20" fillId="13" borderId="6" xfId="2" applyFont="1" applyFill="1" applyBorder="1" applyAlignment="1">
      <alignment horizontal="center" vertical="center"/>
    </xf>
    <xf numFmtId="0" fontId="2" fillId="13" borderId="6" xfId="2" applyFont="1" applyFill="1" applyBorder="1" applyAlignment="1">
      <alignment vertical="center" wrapText="1"/>
    </xf>
    <xf numFmtId="0" fontId="2" fillId="13" borderId="6" xfId="2" applyFont="1" applyFill="1" applyBorder="1" applyAlignment="1">
      <alignment horizontal="center" vertical="center" wrapText="1"/>
    </xf>
    <xf numFmtId="0" fontId="2" fillId="13" borderId="6" xfId="2" applyFont="1" applyFill="1" applyBorder="1" applyAlignment="1">
      <alignment horizontal="left" vertical="center" wrapText="1"/>
    </xf>
    <xf numFmtId="0" fontId="2" fillId="13" borderId="8" xfId="2" applyFont="1" applyFill="1" applyBorder="1" applyAlignment="1">
      <alignment horizontal="center" vertical="center"/>
    </xf>
    <xf numFmtId="0" fontId="2" fillId="13" borderId="12" xfId="2" applyFont="1" applyFill="1" applyBorder="1" applyAlignment="1">
      <alignment horizontal="center" vertical="center"/>
    </xf>
    <xf numFmtId="0" fontId="20" fillId="13" borderId="12" xfId="2" applyFont="1" applyFill="1" applyBorder="1" applyAlignment="1">
      <alignment horizontal="center" vertical="center"/>
    </xf>
    <xf numFmtId="0" fontId="2" fillId="13" borderId="12" xfId="2" applyFont="1" applyFill="1" applyBorder="1" applyAlignment="1">
      <alignment vertical="center" wrapText="1"/>
    </xf>
    <xf numFmtId="0" fontId="2" fillId="13" borderId="12" xfId="2" applyFont="1" applyFill="1" applyBorder="1" applyAlignment="1">
      <alignment horizontal="center" vertical="center" wrapText="1"/>
    </xf>
    <xf numFmtId="0" fontId="2" fillId="13" borderId="12" xfId="2" applyFont="1" applyFill="1" applyBorder="1" applyAlignment="1">
      <alignment horizontal="left" vertical="center" wrapText="1"/>
    </xf>
    <xf numFmtId="0" fontId="2" fillId="13" borderId="13" xfId="2" applyFont="1" applyFill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3" fillId="0" borderId="6" xfId="2" applyFont="1" applyBorder="1" applyAlignment="1">
      <alignment horizontal="left" vertical="center"/>
    </xf>
    <xf numFmtId="0" fontId="21" fillId="0" borderId="6" xfId="2" applyFont="1" applyBorder="1" applyAlignment="1">
      <alignment vertical="center" wrapText="1"/>
    </xf>
    <xf numFmtId="0" fontId="25" fillId="0" borderId="6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left" vertical="center" wrapText="1"/>
    </xf>
    <xf numFmtId="0" fontId="20" fillId="3" borderId="6" xfId="2" applyFont="1" applyFill="1" applyBorder="1" applyAlignment="1">
      <alignment horizontal="center" vertical="center" wrapText="1"/>
    </xf>
    <xf numFmtId="0" fontId="20" fillId="3" borderId="6" xfId="2" applyFont="1" applyFill="1" applyBorder="1" applyAlignment="1">
      <alignment vertical="center" wrapText="1"/>
    </xf>
    <xf numFmtId="0" fontId="1" fillId="0" borderId="6" xfId="2" applyFont="1" applyBorder="1" applyAlignment="1">
      <alignment horizontal="left" vertical="center"/>
    </xf>
    <xf numFmtId="0" fontId="7" fillId="0" borderId="6" xfId="2" applyFont="1" applyBorder="1" applyAlignment="1">
      <alignment horizontal="left" vertical="center"/>
    </xf>
    <xf numFmtId="0" fontId="4" fillId="13" borderId="6" xfId="2" applyFont="1" applyFill="1" applyBorder="1" applyAlignment="1">
      <alignment vertical="center" wrapText="1"/>
    </xf>
    <xf numFmtId="0" fontId="4" fillId="13" borderId="6" xfId="2" applyFont="1" applyFill="1" applyBorder="1" applyAlignment="1">
      <alignment horizontal="center" vertical="center"/>
    </xf>
    <xf numFmtId="0" fontId="4" fillId="13" borderId="6" xfId="2" applyFont="1" applyFill="1" applyBorder="1" applyAlignment="1">
      <alignment horizontal="center" vertical="center" wrapText="1"/>
    </xf>
    <xf numFmtId="0" fontId="4" fillId="13" borderId="6" xfId="2" applyFont="1" applyFill="1" applyBorder="1" applyAlignment="1">
      <alignment horizontal="left" vertical="center" wrapText="1"/>
    </xf>
    <xf numFmtId="0" fontId="2" fillId="13" borderId="14" xfId="2" applyFont="1" applyFill="1" applyBorder="1" applyAlignment="1">
      <alignment horizontal="center" vertical="center"/>
    </xf>
    <xf numFmtId="0" fontId="20" fillId="13" borderId="14" xfId="2" applyFont="1" applyFill="1" applyBorder="1" applyAlignment="1">
      <alignment horizontal="center" vertical="center"/>
    </xf>
    <xf numFmtId="0" fontId="4" fillId="13" borderId="14" xfId="2" applyFont="1" applyFill="1" applyBorder="1" applyAlignment="1">
      <alignment vertical="center" wrapText="1"/>
    </xf>
    <xf numFmtId="0" fontId="4" fillId="13" borderId="14" xfId="2" applyFont="1" applyFill="1" applyBorder="1" applyAlignment="1">
      <alignment horizontal="center" vertical="center"/>
    </xf>
    <xf numFmtId="0" fontId="4" fillId="13" borderId="14" xfId="2" applyFont="1" applyFill="1" applyBorder="1" applyAlignment="1">
      <alignment horizontal="center" vertical="center" wrapText="1"/>
    </xf>
    <xf numFmtId="0" fontId="2" fillId="13" borderId="14" xfId="2" applyFont="1" applyFill="1" applyBorder="1" applyAlignment="1">
      <alignment horizontal="left" vertical="center" wrapText="1"/>
    </xf>
    <xf numFmtId="0" fontId="2" fillId="13" borderId="15" xfId="2" applyFont="1" applyFill="1" applyBorder="1" applyAlignment="1">
      <alignment horizontal="center" vertical="center"/>
    </xf>
    <xf numFmtId="0" fontId="21" fillId="10" borderId="6" xfId="2" applyFont="1" applyFill="1" applyBorder="1" applyAlignment="1">
      <alignment horizontal="center" vertical="center"/>
    </xf>
    <xf numFmtId="0" fontId="23" fillId="10" borderId="6" xfId="2" applyFont="1" applyFill="1" applyBorder="1" applyAlignment="1">
      <alignment horizontal="left" vertical="center"/>
    </xf>
    <xf numFmtId="0" fontId="21" fillId="10" borderId="6" xfId="2" applyFont="1" applyFill="1" applyBorder="1" applyAlignment="1">
      <alignment vertical="center" wrapText="1"/>
    </xf>
    <xf numFmtId="0" fontId="21" fillId="10" borderId="6" xfId="2" applyFont="1" applyFill="1" applyBorder="1" applyAlignment="1">
      <alignment horizontal="center" vertical="center" wrapText="1"/>
    </xf>
    <xf numFmtId="0" fontId="21" fillId="10" borderId="6" xfId="2" applyFont="1" applyFill="1" applyBorder="1" applyAlignment="1">
      <alignment horizontal="left" vertical="center" wrapText="1"/>
    </xf>
    <xf numFmtId="0" fontId="21" fillId="10" borderId="8" xfId="2" applyFont="1" applyFill="1" applyBorder="1" applyAlignment="1">
      <alignment horizontal="center" vertical="center" wrapText="1"/>
    </xf>
    <xf numFmtId="0" fontId="2" fillId="10" borderId="6" xfId="2" applyFont="1" applyFill="1" applyBorder="1" applyAlignment="1">
      <alignment horizontal="center" vertical="center"/>
    </xf>
    <xf numFmtId="0" fontId="20" fillId="10" borderId="6" xfId="2" applyFont="1" applyFill="1" applyBorder="1" applyAlignment="1">
      <alignment horizontal="center" vertical="center"/>
    </xf>
    <xf numFmtId="0" fontId="2" fillId="10" borderId="6" xfId="2" applyFont="1" applyFill="1" applyBorder="1" applyAlignment="1">
      <alignment vertical="center" wrapText="1"/>
    </xf>
    <xf numFmtId="0" fontId="2" fillId="10" borderId="6" xfId="2" applyFont="1" applyFill="1" applyBorder="1" applyAlignment="1">
      <alignment horizontal="center" vertical="center" wrapText="1"/>
    </xf>
    <xf numFmtId="0" fontId="2" fillId="10" borderId="6" xfId="2" applyFont="1" applyFill="1" applyBorder="1" applyAlignment="1">
      <alignment horizontal="left" vertical="center" wrapText="1"/>
    </xf>
    <xf numFmtId="0" fontId="2" fillId="10" borderId="8" xfId="2" applyFont="1" applyFill="1" applyBorder="1" applyAlignment="1">
      <alignment horizontal="center" vertical="center" wrapText="1"/>
    </xf>
    <xf numFmtId="0" fontId="21" fillId="14" borderId="6" xfId="2" applyFont="1" applyFill="1" applyBorder="1" applyAlignment="1">
      <alignment horizontal="center" vertical="center"/>
    </xf>
    <xf numFmtId="0" fontId="23" fillId="14" borderId="6" xfId="2" applyFont="1" applyFill="1" applyBorder="1" applyAlignment="1">
      <alignment horizontal="left" vertical="center"/>
    </xf>
    <xf numFmtId="0" fontId="21" fillId="14" borderId="6" xfId="2" applyFont="1" applyFill="1" applyBorder="1" applyAlignment="1">
      <alignment vertical="center" wrapText="1"/>
    </xf>
    <xf numFmtId="0" fontId="24" fillId="14" borderId="6" xfId="2" applyFont="1" applyFill="1" applyBorder="1" applyAlignment="1">
      <alignment horizontal="center" vertical="center"/>
    </xf>
    <xf numFmtId="0" fontId="21" fillId="14" borderId="6" xfId="2" applyFont="1" applyFill="1" applyBorder="1" applyAlignment="1">
      <alignment horizontal="center" vertical="center" wrapText="1"/>
    </xf>
    <xf numFmtId="0" fontId="21" fillId="14" borderId="6" xfId="2" applyFont="1" applyFill="1" applyBorder="1" applyAlignment="1">
      <alignment horizontal="left" vertical="center" wrapText="1"/>
    </xf>
    <xf numFmtId="0" fontId="21" fillId="14" borderId="8" xfId="2" applyFont="1" applyFill="1" applyBorder="1" applyAlignment="1">
      <alignment horizontal="center" vertical="center" wrapText="1"/>
    </xf>
    <xf numFmtId="0" fontId="2" fillId="14" borderId="6" xfId="2" applyFont="1" applyFill="1" applyBorder="1" applyAlignment="1">
      <alignment horizontal="center" vertical="center"/>
    </xf>
    <xf numFmtId="0" fontId="20" fillId="14" borderId="6" xfId="2" applyFont="1" applyFill="1" applyBorder="1" applyAlignment="1">
      <alignment horizontal="center" vertical="center"/>
    </xf>
    <xf numFmtId="0" fontId="4" fillId="14" borderId="6" xfId="2" applyFont="1" applyFill="1" applyBorder="1" applyAlignment="1">
      <alignment vertical="center" wrapText="1"/>
    </xf>
    <xf numFmtId="0" fontId="2" fillId="14" borderId="6" xfId="2" applyFont="1" applyFill="1" applyBorder="1" applyAlignment="1">
      <alignment horizontal="center" vertical="center" wrapText="1"/>
    </xf>
    <xf numFmtId="0" fontId="2" fillId="14" borderId="6" xfId="2" applyFont="1" applyFill="1" applyBorder="1" applyAlignment="1">
      <alignment horizontal="left" vertical="center" wrapText="1"/>
    </xf>
    <xf numFmtId="0" fontId="2" fillId="14" borderId="8" xfId="2" applyFont="1" applyFill="1" applyBorder="1" applyAlignment="1">
      <alignment horizontal="center" vertical="center"/>
    </xf>
    <xf numFmtId="0" fontId="21" fillId="15" borderId="6" xfId="2" applyFont="1" applyFill="1" applyBorder="1" applyAlignment="1">
      <alignment horizontal="center" vertical="center"/>
    </xf>
    <xf numFmtId="0" fontId="23" fillId="15" borderId="6" xfId="2" applyFont="1" applyFill="1" applyBorder="1" applyAlignment="1">
      <alignment horizontal="left" vertical="center"/>
    </xf>
    <xf numFmtId="0" fontId="21" fillId="15" borderId="6" xfId="2" applyFont="1" applyFill="1" applyBorder="1" applyAlignment="1">
      <alignment vertical="center" wrapText="1"/>
    </xf>
    <xf numFmtId="0" fontId="24" fillId="15" borderId="6" xfId="2" applyFont="1" applyFill="1" applyBorder="1" applyAlignment="1">
      <alignment horizontal="center" vertical="center"/>
    </xf>
    <xf numFmtId="0" fontId="21" fillId="15" borderId="6" xfId="2" applyFont="1" applyFill="1" applyBorder="1" applyAlignment="1">
      <alignment horizontal="center" vertical="center" wrapText="1"/>
    </xf>
    <xf numFmtId="0" fontId="21" fillId="15" borderId="6" xfId="2" applyFont="1" applyFill="1" applyBorder="1" applyAlignment="1">
      <alignment horizontal="left" vertical="center" wrapText="1"/>
    </xf>
    <xf numFmtId="0" fontId="21" fillId="15" borderId="8" xfId="2" applyFont="1" applyFill="1" applyBorder="1" applyAlignment="1">
      <alignment horizontal="center" vertical="center" wrapText="1"/>
    </xf>
    <xf numFmtId="0" fontId="2" fillId="15" borderId="6" xfId="2" applyFont="1" applyFill="1" applyBorder="1" applyAlignment="1">
      <alignment horizontal="center" vertical="center"/>
    </xf>
    <xf numFmtId="0" fontId="2" fillId="15" borderId="6" xfId="2" applyFont="1" applyFill="1" applyBorder="1" applyAlignment="1">
      <alignment horizontal="center" vertical="center" wrapText="1"/>
    </xf>
    <xf numFmtId="0" fontId="2" fillId="15" borderId="6" xfId="2" applyFont="1" applyFill="1" applyBorder="1" applyAlignment="1">
      <alignment horizontal="left" vertical="center" wrapText="1"/>
    </xf>
    <xf numFmtId="0" fontId="2" fillId="15" borderId="8" xfId="2" applyFont="1" applyFill="1" applyBorder="1" applyAlignment="1">
      <alignment horizontal="center" vertical="center"/>
    </xf>
    <xf numFmtId="0" fontId="4" fillId="15" borderId="6" xfId="2" applyFont="1" applyFill="1" applyBorder="1" applyAlignment="1">
      <alignment horizontal="center" vertical="center"/>
    </xf>
    <xf numFmtId="0" fontId="4" fillId="15" borderId="6" xfId="2" applyFont="1" applyFill="1" applyBorder="1" applyAlignment="1">
      <alignment horizontal="center" vertical="center" wrapText="1"/>
    </xf>
    <xf numFmtId="0" fontId="4" fillId="15" borderId="6" xfId="2" applyFont="1" applyFill="1" applyBorder="1" applyAlignment="1">
      <alignment vertical="center" wrapText="1"/>
    </xf>
    <xf numFmtId="0" fontId="4" fillId="15" borderId="6" xfId="2" applyFont="1" applyFill="1" applyBorder="1" applyAlignment="1">
      <alignment horizontal="left" vertical="center" wrapText="1"/>
    </xf>
    <xf numFmtId="0" fontId="4" fillId="15" borderId="8" xfId="2" applyFont="1" applyFill="1" applyBorder="1" applyAlignment="1">
      <alignment horizontal="center" vertical="center"/>
    </xf>
    <xf numFmtId="0" fontId="24" fillId="10" borderId="6" xfId="2" applyFont="1" applyFill="1" applyBorder="1" applyAlignment="1">
      <alignment horizontal="center" vertical="center"/>
    </xf>
    <xf numFmtId="0" fontId="4" fillId="10" borderId="6" xfId="2" applyFont="1" applyFill="1" applyBorder="1" applyAlignment="1">
      <alignment vertical="center" wrapText="1"/>
    </xf>
    <xf numFmtId="0" fontId="4" fillId="10" borderId="6" xfId="2" applyFont="1" applyFill="1" applyBorder="1" applyAlignment="1">
      <alignment horizontal="center" vertical="center"/>
    </xf>
    <xf numFmtId="0" fontId="4" fillId="10" borderId="6" xfId="2" applyFont="1" applyFill="1" applyBorder="1" applyAlignment="1">
      <alignment horizontal="center" vertical="center" wrapText="1"/>
    </xf>
    <xf numFmtId="0" fontId="4" fillId="10" borderId="6" xfId="2" applyFont="1" applyFill="1" applyBorder="1" applyAlignment="1">
      <alignment horizontal="left" vertical="center" wrapText="1"/>
    </xf>
    <xf numFmtId="0" fontId="4" fillId="14" borderId="6" xfId="2" applyFont="1" applyFill="1" applyBorder="1" applyAlignment="1">
      <alignment horizontal="center" vertical="center"/>
    </xf>
    <xf numFmtId="0" fontId="4" fillId="14" borderId="6" xfId="2" applyFont="1" applyFill="1" applyBorder="1" applyAlignment="1">
      <alignment horizontal="center" vertical="center" wrapText="1"/>
    </xf>
    <xf numFmtId="0" fontId="4" fillId="14" borderId="6" xfId="2" applyFont="1" applyFill="1" applyBorder="1" applyAlignment="1">
      <alignment horizontal="left" vertical="center" wrapText="1"/>
    </xf>
    <xf numFmtId="0" fontId="20" fillId="15" borderId="6" xfId="2" applyFont="1" applyFill="1" applyBorder="1" applyAlignment="1">
      <alignment horizontal="center" vertical="center" wrapText="1"/>
    </xf>
    <xf numFmtId="0" fontId="20" fillId="15" borderId="6" xfId="2" applyFont="1" applyFill="1" applyBorder="1" applyAlignment="1">
      <alignment vertical="center" wrapText="1"/>
    </xf>
    <xf numFmtId="0" fontId="20" fillId="13" borderId="12" xfId="2" applyFont="1" applyFill="1" applyBorder="1" applyAlignment="1">
      <alignment horizontal="center" vertical="center" wrapText="1"/>
    </xf>
    <xf numFmtId="0" fontId="20" fillId="13" borderId="12" xfId="2" applyFont="1" applyFill="1" applyBorder="1" applyAlignment="1">
      <alignment vertical="center" wrapText="1"/>
    </xf>
    <xf numFmtId="0" fontId="27" fillId="0" borderId="6" xfId="2" applyFont="1" applyBorder="1" applyAlignment="1">
      <alignment horizontal="left" vertical="center"/>
    </xf>
    <xf numFmtId="0" fontId="24" fillId="0" borderId="6" xfId="2" applyFont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vertical="center" wrapText="1"/>
    </xf>
    <xf numFmtId="0" fontId="4" fillId="3" borderId="7" xfId="2" applyFont="1" applyFill="1" applyBorder="1" applyAlignment="1">
      <alignment horizontal="left" vertical="center" wrapText="1"/>
    </xf>
    <xf numFmtId="0" fontId="4" fillId="3" borderId="17" xfId="2" applyFont="1" applyFill="1" applyBorder="1" applyAlignment="1">
      <alignment horizontal="center" vertical="center"/>
    </xf>
    <xf numFmtId="0" fontId="4" fillId="10" borderId="8" xfId="2" applyFont="1" applyFill="1" applyBorder="1" applyAlignment="1">
      <alignment horizontal="center" vertical="center"/>
    </xf>
    <xf numFmtId="0" fontId="20" fillId="15" borderId="6" xfId="2" applyFont="1" applyFill="1" applyBorder="1" applyAlignment="1">
      <alignment horizontal="center" vertical="center"/>
    </xf>
    <xf numFmtId="0" fontId="2" fillId="15" borderId="6" xfId="2" applyFont="1" applyFill="1" applyBorder="1" applyAlignment="1">
      <alignment vertical="center" wrapText="1"/>
    </xf>
    <xf numFmtId="0" fontId="21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vertical="center" wrapText="1"/>
    </xf>
    <xf numFmtId="0" fontId="21" fillId="0" borderId="2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left" vertical="center" wrapText="1"/>
    </xf>
    <xf numFmtId="0" fontId="21" fillId="0" borderId="4" xfId="2" applyFont="1" applyBorder="1" applyAlignment="1">
      <alignment horizontal="center" vertical="center" wrapText="1"/>
    </xf>
    <xf numFmtId="0" fontId="4" fillId="13" borderId="14" xfId="2" applyFont="1" applyFill="1" applyBorder="1" applyAlignment="1">
      <alignment horizontal="left" vertical="center" wrapText="1"/>
    </xf>
    <xf numFmtId="0" fontId="4" fillId="13" borderId="15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 wrapText="1"/>
    </xf>
    <xf numFmtId="0" fontId="4" fillId="4" borderId="2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left" vertical="center" wrapText="1"/>
    </xf>
    <xf numFmtId="0" fontId="2" fillId="4" borderId="4" xfId="2" applyFont="1" applyFill="1" applyBorder="1" applyAlignment="1">
      <alignment horizontal="center" vertical="center"/>
    </xf>
    <xf numFmtId="0" fontId="2" fillId="14" borderId="12" xfId="2" applyFont="1" applyFill="1" applyBorder="1" applyAlignment="1">
      <alignment horizontal="center" vertical="center"/>
    </xf>
    <xf numFmtId="0" fontId="20" fillId="14" borderId="12" xfId="2" applyFont="1" applyFill="1" applyBorder="1" applyAlignment="1">
      <alignment horizontal="center" vertical="center"/>
    </xf>
    <xf numFmtId="0" fontId="4" fillId="14" borderId="12" xfId="2" applyFont="1" applyFill="1" applyBorder="1" applyAlignment="1">
      <alignment vertical="center" wrapText="1"/>
    </xf>
    <xf numFmtId="0" fontId="4" fillId="14" borderId="12" xfId="2" applyFont="1" applyFill="1" applyBorder="1" applyAlignment="1">
      <alignment horizontal="center" vertical="center"/>
    </xf>
    <xf numFmtId="0" fontId="4" fillId="14" borderId="12" xfId="2" applyFont="1" applyFill="1" applyBorder="1" applyAlignment="1">
      <alignment horizontal="center" vertical="center" wrapText="1"/>
    </xf>
    <xf numFmtId="0" fontId="4" fillId="14" borderId="12" xfId="2" applyFont="1" applyFill="1" applyBorder="1" applyAlignment="1">
      <alignment horizontal="left" vertical="center" wrapText="1"/>
    </xf>
    <xf numFmtId="0" fontId="2" fillId="14" borderId="13" xfId="2" applyFont="1" applyFill="1" applyBorder="1" applyAlignment="1">
      <alignment horizontal="center" vertical="center"/>
    </xf>
    <xf numFmtId="0" fontId="30" fillId="0" borderId="29" xfId="2" applyFont="1" applyBorder="1" applyAlignment="1">
      <alignment horizontal="left"/>
    </xf>
    <xf numFmtId="0" fontId="29" fillId="0" borderId="0" xfId="2" applyFont="1" applyAlignment="1">
      <alignment horizontal="left"/>
    </xf>
    <xf numFmtId="0" fontId="14" fillId="0" borderId="0" xfId="2" applyAlignment="1">
      <alignment horizontal="left"/>
    </xf>
    <xf numFmtId="0" fontId="14" fillId="0" borderId="34" xfId="2" applyBorder="1" applyAlignment="1">
      <alignment horizontal="left"/>
    </xf>
    <xf numFmtId="0" fontId="14" fillId="2" borderId="0" xfId="2" applyFill="1" applyAlignment="1">
      <alignment horizontal="left"/>
    </xf>
    <xf numFmtId="0" fontId="14" fillId="0" borderId="36" xfId="2" applyBorder="1" applyAlignment="1">
      <alignment horizontal="left"/>
    </xf>
    <xf numFmtId="0" fontId="2" fillId="10" borderId="30" xfId="2" applyFont="1" applyFill="1" applyBorder="1" applyAlignment="1">
      <alignment horizontal="center" vertical="center"/>
    </xf>
    <xf numFmtId="0" fontId="20" fillId="10" borderId="30" xfId="2" applyFont="1" applyFill="1" applyBorder="1" applyAlignment="1">
      <alignment horizontal="center" vertical="center"/>
    </xf>
    <xf numFmtId="0" fontId="2" fillId="14" borderId="30" xfId="2" applyFont="1" applyFill="1" applyBorder="1" applyAlignment="1">
      <alignment horizontal="center" vertical="center"/>
    </xf>
    <xf numFmtId="0" fontId="20" fillId="14" borderId="30" xfId="2" applyFont="1" applyFill="1" applyBorder="1" applyAlignment="1">
      <alignment horizontal="center" vertical="center"/>
    </xf>
    <xf numFmtId="0" fontId="2" fillId="15" borderId="30" xfId="2" applyFont="1" applyFill="1" applyBorder="1" applyAlignment="1">
      <alignment horizontal="center" vertical="center"/>
    </xf>
    <xf numFmtId="0" fontId="20" fillId="15" borderId="30" xfId="2" applyFont="1" applyFill="1" applyBorder="1" applyAlignment="1">
      <alignment horizontal="center" vertical="center" wrapText="1"/>
    </xf>
    <xf numFmtId="0" fontId="30" fillId="0" borderId="0" xfId="2" applyFont="1" applyAlignment="1">
      <alignment horizontal="left"/>
    </xf>
    <xf numFmtId="0" fontId="21" fillId="3" borderId="7" xfId="2" applyFont="1" applyFill="1" applyBorder="1" applyAlignment="1">
      <alignment horizontal="center" vertical="center"/>
    </xf>
    <xf numFmtId="0" fontId="21" fillId="3" borderId="7" xfId="2" applyFont="1" applyFill="1" applyBorder="1" applyAlignment="1">
      <alignment vertical="center" wrapText="1"/>
    </xf>
    <xf numFmtId="0" fontId="21" fillId="3" borderId="7" xfId="2" applyFont="1" applyFill="1" applyBorder="1" applyAlignment="1">
      <alignment horizontal="center" vertical="center" wrapText="1"/>
    </xf>
    <xf numFmtId="0" fontId="21" fillId="3" borderId="7" xfId="2" applyFont="1" applyFill="1" applyBorder="1" applyAlignment="1">
      <alignment horizontal="left" vertical="center" wrapText="1"/>
    </xf>
    <xf numFmtId="0" fontId="21" fillId="3" borderId="17" xfId="2" applyFont="1" applyFill="1" applyBorder="1" applyAlignment="1">
      <alignment horizontal="center" vertical="center" wrapText="1"/>
    </xf>
    <xf numFmtId="0" fontId="2" fillId="13" borderId="14" xfId="2" applyFont="1" applyFill="1" applyBorder="1" applyAlignment="1">
      <alignment vertical="center" wrapText="1"/>
    </xf>
    <xf numFmtId="0" fontId="2" fillId="13" borderId="14" xfId="2" applyFont="1" applyFill="1" applyBorder="1" applyAlignment="1">
      <alignment horizontal="center" vertical="center" wrapText="1"/>
    </xf>
    <xf numFmtId="0" fontId="4" fillId="3" borderId="30" xfId="2" applyFont="1" applyFill="1" applyBorder="1" applyAlignment="1">
      <alignment horizontal="left" vertical="center"/>
    </xf>
    <xf numFmtId="0" fontId="31" fillId="0" borderId="0" xfId="2" applyFont="1"/>
    <xf numFmtId="0" fontId="29" fillId="0" borderId="3" xfId="2" applyFont="1" applyBorder="1" applyAlignment="1">
      <alignment horizontal="center"/>
    </xf>
    <xf numFmtId="0" fontId="29" fillId="0" borderId="18" xfId="2" applyFont="1" applyBorder="1" applyAlignment="1">
      <alignment horizontal="center"/>
    </xf>
    <xf numFmtId="0" fontId="14" fillId="0" borderId="3" xfId="2" applyBorder="1" applyAlignment="1">
      <alignment horizontal="center"/>
    </xf>
    <xf numFmtId="0" fontId="14" fillId="0" borderId="18" xfId="2" applyBorder="1" applyAlignment="1">
      <alignment horizontal="center"/>
    </xf>
    <xf numFmtId="0" fontId="27" fillId="4" borderId="23" xfId="0" applyFont="1" applyFill="1" applyBorder="1" applyAlignment="1">
      <alignment vertical="center"/>
    </xf>
    <xf numFmtId="0" fontId="1" fillId="7" borderId="2" xfId="2" applyFont="1" applyFill="1" applyBorder="1" applyAlignment="1">
      <alignment horizontal="left" vertical="center" wrapText="1"/>
    </xf>
    <xf numFmtId="0" fontId="1" fillId="7" borderId="14" xfId="2" applyFont="1" applyFill="1" applyBorder="1" applyAlignment="1">
      <alignment horizontal="left" vertical="center" wrapText="1"/>
    </xf>
    <xf numFmtId="0" fontId="2" fillId="11" borderId="20" xfId="2" applyFont="1" applyFill="1" applyBorder="1" applyAlignment="1">
      <alignment horizontal="center" vertical="center"/>
    </xf>
    <xf numFmtId="0" fontId="2" fillId="11" borderId="19" xfId="2" applyFont="1" applyFill="1" applyBorder="1" applyAlignment="1">
      <alignment horizontal="center" vertical="center"/>
    </xf>
    <xf numFmtId="0" fontId="2" fillId="11" borderId="21" xfId="2" applyFont="1" applyFill="1" applyBorder="1" applyAlignment="1">
      <alignment horizontal="center" vertical="center"/>
    </xf>
    <xf numFmtId="0" fontId="2" fillId="12" borderId="19" xfId="2" applyFont="1" applyFill="1" applyBorder="1" applyAlignment="1">
      <alignment horizontal="center" vertical="center"/>
    </xf>
    <xf numFmtId="0" fontId="2" fillId="12" borderId="20" xfId="2" applyFont="1" applyFill="1" applyBorder="1" applyAlignment="1">
      <alignment horizontal="center" vertical="center"/>
    </xf>
    <xf numFmtId="0" fontId="2" fillId="12" borderId="21" xfId="2" applyFont="1" applyFill="1" applyBorder="1" applyAlignment="1">
      <alignment horizontal="center" vertical="center"/>
    </xf>
    <xf numFmtId="0" fontId="1" fillId="7" borderId="4" xfId="2" applyFont="1" applyFill="1" applyBorder="1" applyAlignment="1">
      <alignment horizontal="center" vertical="center" wrapText="1"/>
    </xf>
    <xf numFmtId="0" fontId="1" fillId="7" borderId="15" xfId="2" applyFont="1" applyFill="1" applyBorder="1" applyAlignment="1">
      <alignment horizontal="center" vertical="center" wrapText="1"/>
    </xf>
    <xf numFmtId="0" fontId="1" fillId="7" borderId="27" xfId="2" applyFont="1" applyFill="1" applyBorder="1" applyAlignment="1">
      <alignment horizontal="center" vertical="center" wrapText="1"/>
    </xf>
    <xf numFmtId="0" fontId="1" fillId="7" borderId="0" xfId="2" applyFont="1" applyFill="1" applyAlignment="1">
      <alignment horizontal="center" vertical="center" wrapText="1"/>
    </xf>
    <xf numFmtId="0" fontId="19" fillId="7" borderId="2" xfId="2" applyFont="1" applyFill="1" applyBorder="1" applyAlignment="1">
      <alignment horizontal="center" vertical="center" wrapText="1"/>
    </xf>
    <xf numFmtId="0" fontId="19" fillId="7" borderId="14" xfId="2" applyFont="1" applyFill="1" applyBorder="1" applyAlignment="1">
      <alignment horizontal="center" vertical="center" wrapText="1"/>
    </xf>
    <xf numFmtId="0" fontId="1" fillId="7" borderId="2" xfId="2" applyFont="1" applyFill="1" applyBorder="1" applyAlignment="1">
      <alignment horizontal="center" vertical="center" wrapText="1"/>
    </xf>
    <xf numFmtId="0" fontId="1" fillId="7" borderId="14" xfId="2" applyFont="1" applyFill="1" applyBorder="1" applyAlignment="1">
      <alignment horizontal="center" vertical="center" wrapText="1"/>
    </xf>
    <xf numFmtId="0" fontId="1" fillId="7" borderId="28" xfId="2" applyFont="1" applyFill="1" applyBorder="1" applyAlignment="1">
      <alignment horizontal="center" vertical="center" wrapText="1"/>
    </xf>
    <xf numFmtId="0" fontId="1" fillId="7" borderId="37" xfId="2" applyFont="1" applyFill="1" applyBorder="1" applyAlignment="1">
      <alignment horizontal="center" vertical="center" wrapText="1"/>
    </xf>
    <xf numFmtId="0" fontId="1" fillId="7" borderId="31" xfId="2" applyFont="1" applyFill="1" applyBorder="1" applyAlignment="1">
      <alignment horizontal="center" vertical="center" wrapText="1"/>
    </xf>
    <xf numFmtId="0" fontId="1" fillId="7" borderId="32" xfId="2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left" vertical="center" wrapText="1"/>
    </xf>
    <xf numFmtId="0" fontId="4" fillId="9" borderId="24" xfId="0" applyFont="1" applyFill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</cellXfs>
  <cellStyles count="3">
    <cellStyle name="Bình thường" xfId="0" builtinId="0"/>
    <cellStyle name="Normal 2" xfId="1" xr:uid="{00000000-0005-0000-0000-000001000000}"/>
    <cellStyle name="Normal 3" xfId="2" xr:uid="{319C20A0-8959-4736-BFD2-3241A518BEDE}"/>
  </cellStyles>
  <dxfs count="45"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EFF6EA"/>
      <color rgb="FFEAF3FA"/>
      <color rgb="FFFDE7B1"/>
      <color rgb="FFFDE1A9"/>
      <color rgb="FFFDD7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F167-AD5C-4FAB-A29C-43AB7F629614}">
  <dimension ref="A1:R112"/>
  <sheetViews>
    <sheetView topLeftCell="A25" zoomScale="115" zoomScaleNormal="115" workbookViewId="0">
      <selection activeCell="D38" sqref="D38"/>
    </sheetView>
  </sheetViews>
  <sheetFormatPr defaultColWidth="10.5546875" defaultRowHeight="16.8" x14ac:dyDescent="0.3"/>
  <cols>
    <col min="1" max="1" width="7.44140625" style="61" customWidth="1"/>
    <col min="2" max="2" width="9.109375" style="61" customWidth="1"/>
    <col min="3" max="3" width="14.6640625" style="62" customWidth="1"/>
    <col min="4" max="4" width="38.5546875" style="63" customWidth="1"/>
    <col min="5" max="5" width="5.5546875" style="61" customWidth="1"/>
    <col min="6" max="7" width="7.33203125" style="61" customWidth="1"/>
    <col min="8" max="8" width="6.88671875" style="61" customWidth="1"/>
    <col min="9" max="9" width="10.5546875" style="61"/>
    <col min="10" max="10" width="16.6640625" style="63" customWidth="1"/>
    <col min="11" max="11" width="27.6640625" style="64" customWidth="1"/>
    <col min="12" max="12" width="10.5546875" style="61"/>
    <col min="13" max="13" width="4.88671875" style="61" customWidth="1"/>
    <col min="14" max="14" width="6.33203125" style="61" customWidth="1"/>
    <col min="15" max="16" width="10.5546875" style="61"/>
    <col min="17" max="17" width="3.6640625" style="61" customWidth="1"/>
    <col min="18" max="16384" width="10.5546875" style="61"/>
  </cols>
  <sheetData>
    <row r="1" spans="1:16" x14ac:dyDescent="0.3">
      <c r="A1" s="60" t="s">
        <v>0</v>
      </c>
    </row>
    <row r="2" spans="1:16" x14ac:dyDescent="0.3">
      <c r="A2" s="60" t="s">
        <v>1</v>
      </c>
    </row>
    <row r="4" spans="1:16" ht="25.5" customHeight="1" x14ac:dyDescent="0.3">
      <c r="A4" s="79" t="s">
        <v>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6" ht="25.5" customHeight="1" x14ac:dyDescent="0.3">
      <c r="A5" s="65"/>
      <c r="B5" s="65"/>
      <c r="C5" s="65"/>
      <c r="D5" s="65"/>
      <c r="E5" s="107" t="s">
        <v>3</v>
      </c>
      <c r="F5" s="65"/>
      <c r="G5" s="65"/>
      <c r="H5" s="65"/>
      <c r="I5" s="65"/>
      <c r="J5" s="65"/>
      <c r="K5" s="65"/>
      <c r="L5" s="65"/>
    </row>
    <row r="6" spans="1:16" s="66" customFormat="1" ht="10.8" thickBot="1" x14ac:dyDescent="0.25">
      <c r="C6" s="67"/>
      <c r="D6" s="68">
        <v>2</v>
      </c>
      <c r="E6" s="66">
        <v>4</v>
      </c>
      <c r="F6" s="66">
        <v>5</v>
      </c>
      <c r="G6" s="66">
        <v>6</v>
      </c>
      <c r="H6" s="66">
        <v>7</v>
      </c>
      <c r="I6" s="66">
        <v>8</v>
      </c>
      <c r="J6" s="68">
        <v>9</v>
      </c>
      <c r="K6" s="68">
        <v>10</v>
      </c>
    </row>
    <row r="7" spans="1:16" ht="24" customHeight="1" x14ac:dyDescent="0.3">
      <c r="A7" s="402" t="s">
        <v>5</v>
      </c>
      <c r="B7" s="403"/>
      <c r="C7" s="398" t="s">
        <v>6</v>
      </c>
      <c r="D7" s="400" t="s">
        <v>7</v>
      </c>
      <c r="E7" s="400" t="s">
        <v>8</v>
      </c>
      <c r="F7" s="400" t="s">
        <v>9</v>
      </c>
      <c r="G7" s="400"/>
      <c r="H7" s="400"/>
      <c r="I7" s="400" t="s">
        <v>10</v>
      </c>
      <c r="J7" s="400" t="s">
        <v>11</v>
      </c>
      <c r="K7" s="386" t="s">
        <v>12</v>
      </c>
      <c r="L7" s="394" t="s">
        <v>13</v>
      </c>
      <c r="M7" s="396" t="s">
        <v>14</v>
      </c>
      <c r="N7" s="397"/>
      <c r="O7" s="394" t="s">
        <v>296</v>
      </c>
      <c r="P7" s="394" t="s">
        <v>15</v>
      </c>
    </row>
    <row r="8" spans="1:16" ht="24" customHeight="1" thickBot="1" x14ac:dyDescent="0.35">
      <c r="A8" s="404"/>
      <c r="B8" s="405"/>
      <c r="C8" s="399"/>
      <c r="D8" s="401"/>
      <c r="E8" s="401"/>
      <c r="F8" s="105" t="s">
        <v>16</v>
      </c>
      <c r="G8" s="105" t="s">
        <v>17</v>
      </c>
      <c r="H8" s="105" t="s">
        <v>4</v>
      </c>
      <c r="I8" s="401"/>
      <c r="J8" s="401"/>
      <c r="K8" s="387"/>
      <c r="L8" s="395"/>
      <c r="M8" s="396"/>
      <c r="N8" s="397"/>
      <c r="O8" s="395"/>
      <c r="P8" s="395"/>
    </row>
    <row r="9" spans="1:16" ht="18.75" customHeight="1" x14ac:dyDescent="0.35">
      <c r="A9" s="388" t="s">
        <v>298</v>
      </c>
      <c r="B9" s="150">
        <v>221</v>
      </c>
      <c r="C9" s="150" t="s">
        <v>18</v>
      </c>
      <c r="D9" s="151" t="s">
        <v>119</v>
      </c>
      <c r="E9" s="150">
        <v>3</v>
      </c>
      <c r="F9" s="150">
        <v>30</v>
      </c>
      <c r="G9" s="150">
        <v>30</v>
      </c>
      <c r="H9" s="150">
        <v>0</v>
      </c>
      <c r="I9" s="150" t="s">
        <v>105</v>
      </c>
      <c r="J9" s="152" t="s">
        <v>106</v>
      </c>
      <c r="K9" s="153" t="s">
        <v>107</v>
      </c>
      <c r="L9" s="154"/>
      <c r="M9" s="109">
        <f>SUM(E9:E15)</f>
        <v>15</v>
      </c>
      <c r="N9" s="359">
        <f>M9</f>
        <v>15</v>
      </c>
      <c r="O9" s="142">
        <f>N9</f>
        <v>15</v>
      </c>
      <c r="P9" s="381">
        <v>221</v>
      </c>
    </row>
    <row r="10" spans="1:16" ht="18.75" customHeight="1" x14ac:dyDescent="0.3">
      <c r="A10" s="389"/>
      <c r="B10" s="155">
        <v>221</v>
      </c>
      <c r="C10" s="155" t="s">
        <v>19</v>
      </c>
      <c r="D10" s="156" t="s">
        <v>103</v>
      </c>
      <c r="E10" s="155">
        <v>3</v>
      </c>
      <c r="F10" s="155">
        <v>45</v>
      </c>
      <c r="G10" s="155">
        <v>0</v>
      </c>
      <c r="H10" s="155">
        <v>0</v>
      </c>
      <c r="I10" s="155" t="s">
        <v>105</v>
      </c>
      <c r="J10" s="157" t="s">
        <v>106</v>
      </c>
      <c r="K10" s="158" t="s">
        <v>107</v>
      </c>
      <c r="L10" s="159"/>
      <c r="M10" s="110"/>
      <c r="N10" s="360"/>
      <c r="O10" s="110"/>
      <c r="P10" s="144">
        <v>221</v>
      </c>
    </row>
    <row r="11" spans="1:16" x14ac:dyDescent="0.3">
      <c r="A11" s="389"/>
      <c r="B11" s="160">
        <v>221</v>
      </c>
      <c r="C11" s="160" t="s">
        <v>20</v>
      </c>
      <c r="D11" s="161" t="s">
        <v>169</v>
      </c>
      <c r="E11" s="160">
        <v>3</v>
      </c>
      <c r="F11" s="160">
        <v>30</v>
      </c>
      <c r="G11" s="160">
        <v>30</v>
      </c>
      <c r="H11" s="160">
        <v>0</v>
      </c>
      <c r="I11" s="160" t="s">
        <v>105</v>
      </c>
      <c r="J11" s="162" t="s">
        <v>107</v>
      </c>
      <c r="K11" s="163" t="s">
        <v>141</v>
      </c>
      <c r="L11" s="164"/>
      <c r="M11" s="110"/>
      <c r="N11" s="360"/>
      <c r="O11" s="110"/>
      <c r="P11" s="144">
        <v>221</v>
      </c>
    </row>
    <row r="12" spans="1:16" x14ac:dyDescent="0.3">
      <c r="A12" s="389"/>
      <c r="B12" s="160">
        <v>221</v>
      </c>
      <c r="C12" s="160" t="s">
        <v>21</v>
      </c>
      <c r="D12" s="161" t="s">
        <v>171</v>
      </c>
      <c r="E12" s="160">
        <v>3</v>
      </c>
      <c r="F12" s="160">
        <v>30</v>
      </c>
      <c r="G12" s="160">
        <v>30</v>
      </c>
      <c r="H12" s="160">
        <v>0</v>
      </c>
      <c r="I12" s="160" t="s">
        <v>105</v>
      </c>
      <c r="J12" s="162" t="s">
        <v>107</v>
      </c>
      <c r="K12" s="163" t="s">
        <v>141</v>
      </c>
      <c r="L12" s="164">
        <v>30</v>
      </c>
      <c r="M12" s="110"/>
      <c r="N12" s="360"/>
      <c r="O12" s="110"/>
      <c r="P12" s="144">
        <v>221</v>
      </c>
    </row>
    <row r="13" spans="1:16" x14ac:dyDescent="0.3">
      <c r="A13" s="389"/>
      <c r="B13" s="160">
        <v>221</v>
      </c>
      <c r="C13" s="160" t="s">
        <v>22</v>
      </c>
      <c r="D13" s="161" t="s">
        <v>148</v>
      </c>
      <c r="E13" s="160">
        <v>3</v>
      </c>
      <c r="F13" s="160">
        <v>45</v>
      </c>
      <c r="G13" s="160">
        <v>0</v>
      </c>
      <c r="H13" s="160">
        <v>0</v>
      </c>
      <c r="I13" s="160" t="s">
        <v>105</v>
      </c>
      <c r="J13" s="162" t="s">
        <v>107</v>
      </c>
      <c r="K13" s="163" t="s">
        <v>141</v>
      </c>
      <c r="L13" s="164">
        <v>30</v>
      </c>
      <c r="M13" s="110"/>
      <c r="N13" s="360"/>
      <c r="O13" s="110"/>
      <c r="P13" s="144">
        <v>221</v>
      </c>
    </row>
    <row r="14" spans="1:16" x14ac:dyDescent="0.3">
      <c r="A14" s="389"/>
      <c r="B14" s="160">
        <v>221</v>
      </c>
      <c r="C14" s="160" t="s">
        <v>23</v>
      </c>
      <c r="D14" s="161" t="s">
        <v>158</v>
      </c>
      <c r="E14" s="160">
        <v>0</v>
      </c>
      <c r="F14" s="160">
        <v>37</v>
      </c>
      <c r="G14" s="160">
        <v>8</v>
      </c>
      <c r="H14" s="160">
        <v>0</v>
      </c>
      <c r="I14" s="160" t="s">
        <v>105</v>
      </c>
      <c r="J14" s="162" t="s">
        <v>155</v>
      </c>
      <c r="K14" s="163" t="s">
        <v>155</v>
      </c>
      <c r="L14" s="164"/>
      <c r="M14" s="110"/>
      <c r="N14" s="360"/>
      <c r="O14" s="110"/>
      <c r="P14" s="144">
        <v>221</v>
      </c>
    </row>
    <row r="15" spans="1:16" ht="17.399999999999999" thickBot="1" x14ac:dyDescent="0.35">
      <c r="A15" s="390"/>
      <c r="B15" s="165">
        <v>221</v>
      </c>
      <c r="C15" s="165" t="s">
        <v>24</v>
      </c>
      <c r="D15" s="166" t="s">
        <v>160</v>
      </c>
      <c r="E15" s="165">
        <v>0</v>
      </c>
      <c r="F15" s="165">
        <v>22</v>
      </c>
      <c r="G15" s="165">
        <v>8</v>
      </c>
      <c r="H15" s="165">
        <v>0</v>
      </c>
      <c r="I15" s="165" t="s">
        <v>105</v>
      </c>
      <c r="J15" s="167" t="s">
        <v>155</v>
      </c>
      <c r="K15" s="168" t="s">
        <v>155</v>
      </c>
      <c r="L15" s="169"/>
      <c r="M15" s="110"/>
      <c r="N15" s="360"/>
      <c r="O15" s="110"/>
      <c r="P15" s="382">
        <v>221</v>
      </c>
    </row>
    <row r="16" spans="1:16" ht="20.399999999999999" x14ac:dyDescent="0.35">
      <c r="A16" s="391" t="s">
        <v>299</v>
      </c>
      <c r="B16" s="170">
        <v>222</v>
      </c>
      <c r="C16" s="170" t="s">
        <v>25</v>
      </c>
      <c r="D16" s="171" t="s">
        <v>139</v>
      </c>
      <c r="E16" s="170">
        <v>2</v>
      </c>
      <c r="F16" s="170">
        <v>30</v>
      </c>
      <c r="G16" s="170">
        <v>0</v>
      </c>
      <c r="H16" s="170">
        <v>0</v>
      </c>
      <c r="I16" s="170" t="s">
        <v>105</v>
      </c>
      <c r="J16" s="172" t="s">
        <v>107</v>
      </c>
      <c r="K16" s="173" t="s">
        <v>141</v>
      </c>
      <c r="L16" s="174"/>
      <c r="M16" s="109">
        <f>SUM(E16:E21)</f>
        <v>14</v>
      </c>
      <c r="N16" s="359">
        <f>M16</f>
        <v>14</v>
      </c>
      <c r="O16" s="142">
        <f>N16+O9</f>
        <v>29</v>
      </c>
      <c r="P16" s="381">
        <v>222</v>
      </c>
    </row>
    <row r="17" spans="1:16" x14ac:dyDescent="0.3">
      <c r="A17" s="391"/>
      <c r="B17" s="170">
        <v>222</v>
      </c>
      <c r="C17" s="170" t="s">
        <v>26</v>
      </c>
      <c r="D17" s="171" t="s">
        <v>108</v>
      </c>
      <c r="E17" s="170">
        <v>2</v>
      </c>
      <c r="F17" s="170">
        <v>30</v>
      </c>
      <c r="G17" s="170">
        <v>0</v>
      </c>
      <c r="H17" s="170">
        <v>0</v>
      </c>
      <c r="I17" s="170" t="s">
        <v>105</v>
      </c>
      <c r="J17" s="172" t="s">
        <v>106</v>
      </c>
      <c r="K17" s="173" t="s">
        <v>110</v>
      </c>
      <c r="L17" s="174"/>
      <c r="M17" s="110"/>
      <c r="N17" s="360"/>
      <c r="O17" s="110"/>
      <c r="P17" s="144">
        <v>222</v>
      </c>
    </row>
    <row r="18" spans="1:16" x14ac:dyDescent="0.3">
      <c r="A18" s="391"/>
      <c r="B18" s="175">
        <v>222</v>
      </c>
      <c r="C18" s="175" t="s">
        <v>27</v>
      </c>
      <c r="D18" s="176" t="s">
        <v>121</v>
      </c>
      <c r="E18" s="175">
        <v>3</v>
      </c>
      <c r="F18" s="175">
        <v>30</v>
      </c>
      <c r="G18" s="175">
        <v>30</v>
      </c>
      <c r="H18" s="175">
        <v>0</v>
      </c>
      <c r="I18" s="175" t="s">
        <v>105</v>
      </c>
      <c r="J18" s="177" t="s">
        <v>106</v>
      </c>
      <c r="K18" s="178" t="s">
        <v>123</v>
      </c>
      <c r="L18" s="179"/>
      <c r="M18" s="110"/>
      <c r="N18" s="360"/>
      <c r="O18" s="110"/>
      <c r="P18" s="144">
        <v>222</v>
      </c>
    </row>
    <row r="19" spans="1:16" x14ac:dyDescent="0.3">
      <c r="A19" s="391"/>
      <c r="B19" s="175">
        <v>222</v>
      </c>
      <c r="C19" s="175" t="s">
        <v>28</v>
      </c>
      <c r="D19" s="176" t="s">
        <v>144</v>
      </c>
      <c r="E19" s="175">
        <v>4</v>
      </c>
      <c r="F19" s="175">
        <v>45</v>
      </c>
      <c r="G19" s="175">
        <v>30</v>
      </c>
      <c r="H19" s="175">
        <v>0</v>
      </c>
      <c r="I19" s="175" t="s">
        <v>105</v>
      </c>
      <c r="J19" s="177" t="s">
        <v>107</v>
      </c>
      <c r="K19" s="178" t="s">
        <v>141</v>
      </c>
      <c r="L19" s="179"/>
      <c r="M19" s="110"/>
      <c r="N19" s="360"/>
      <c r="O19" s="110"/>
      <c r="P19" s="144">
        <v>222</v>
      </c>
    </row>
    <row r="20" spans="1:16" x14ac:dyDescent="0.3">
      <c r="A20" s="391"/>
      <c r="B20" s="175">
        <v>222</v>
      </c>
      <c r="C20" s="175" t="s">
        <v>29</v>
      </c>
      <c r="D20" s="176" t="s">
        <v>182</v>
      </c>
      <c r="E20" s="175">
        <v>3</v>
      </c>
      <c r="F20" s="175">
        <v>30</v>
      </c>
      <c r="G20" s="175">
        <v>30</v>
      </c>
      <c r="H20" s="175">
        <v>0</v>
      </c>
      <c r="I20" s="175" t="s">
        <v>105</v>
      </c>
      <c r="J20" s="177" t="s">
        <v>107</v>
      </c>
      <c r="K20" s="178" t="s">
        <v>179</v>
      </c>
      <c r="L20" s="179"/>
      <c r="M20" s="110"/>
      <c r="N20" s="360"/>
      <c r="O20" s="110"/>
      <c r="P20" s="144">
        <v>222</v>
      </c>
    </row>
    <row r="21" spans="1:16" ht="17.399999999999999" thickBot="1" x14ac:dyDescent="0.35">
      <c r="A21" s="391"/>
      <c r="B21" s="180">
        <v>222</v>
      </c>
      <c r="C21" s="180" t="s">
        <v>30</v>
      </c>
      <c r="D21" s="181" t="s">
        <v>153</v>
      </c>
      <c r="E21" s="180">
        <v>0</v>
      </c>
      <c r="F21" s="180">
        <v>0</v>
      </c>
      <c r="G21" s="180">
        <v>60</v>
      </c>
      <c r="H21" s="180">
        <v>0</v>
      </c>
      <c r="I21" s="180" t="s">
        <v>105</v>
      </c>
      <c r="J21" s="182" t="s">
        <v>155</v>
      </c>
      <c r="K21" s="183" t="s">
        <v>155</v>
      </c>
      <c r="L21" s="184"/>
      <c r="M21" s="110"/>
      <c r="N21" s="360"/>
      <c r="O21" s="110"/>
      <c r="P21" s="382">
        <v>222</v>
      </c>
    </row>
    <row r="22" spans="1:16" ht="20.399999999999999" x14ac:dyDescent="0.35">
      <c r="A22" s="388" t="s">
        <v>300</v>
      </c>
      <c r="B22" s="150">
        <v>223</v>
      </c>
      <c r="C22" s="150" t="s">
        <v>31</v>
      </c>
      <c r="D22" s="151" t="s">
        <v>173</v>
      </c>
      <c r="E22" s="150">
        <v>3</v>
      </c>
      <c r="F22" s="150">
        <v>30</v>
      </c>
      <c r="G22" s="150">
        <v>30</v>
      </c>
      <c r="H22" s="150">
        <v>0</v>
      </c>
      <c r="I22" s="150" t="s">
        <v>105</v>
      </c>
      <c r="J22" s="152" t="s">
        <v>107</v>
      </c>
      <c r="K22" s="153" t="s">
        <v>141</v>
      </c>
      <c r="L22" s="154"/>
      <c r="M22" s="109">
        <f>SUM(E22:E28)</f>
        <v>12</v>
      </c>
      <c r="N22" s="359">
        <f>M22</f>
        <v>12</v>
      </c>
      <c r="O22" s="142">
        <f>N22+O16</f>
        <v>41</v>
      </c>
      <c r="P22" s="381">
        <v>223</v>
      </c>
    </row>
    <row r="23" spans="1:16" x14ac:dyDescent="0.3">
      <c r="A23" s="389"/>
      <c r="B23" s="160">
        <v>223</v>
      </c>
      <c r="C23" s="160" t="s">
        <v>32</v>
      </c>
      <c r="D23" s="161" t="s">
        <v>124</v>
      </c>
      <c r="E23" s="160">
        <v>3</v>
      </c>
      <c r="F23" s="160">
        <v>30</v>
      </c>
      <c r="G23" s="160">
        <v>30</v>
      </c>
      <c r="H23" s="160">
        <v>0</v>
      </c>
      <c r="I23" s="160" t="s">
        <v>105</v>
      </c>
      <c r="J23" s="162" t="s">
        <v>106</v>
      </c>
      <c r="K23" s="163" t="s">
        <v>126</v>
      </c>
      <c r="L23" s="185">
        <v>30</v>
      </c>
      <c r="M23" s="110"/>
      <c r="N23" s="360"/>
      <c r="O23" s="110"/>
      <c r="P23" s="144">
        <v>223</v>
      </c>
    </row>
    <row r="24" spans="1:16" ht="20.399999999999999" customHeight="1" x14ac:dyDescent="0.3">
      <c r="A24" s="389"/>
      <c r="B24" s="160">
        <v>223</v>
      </c>
      <c r="C24" s="160" t="s">
        <v>33</v>
      </c>
      <c r="D24" s="161" t="s">
        <v>175</v>
      </c>
      <c r="E24" s="160">
        <v>3</v>
      </c>
      <c r="F24" s="160">
        <v>30</v>
      </c>
      <c r="G24" s="160">
        <v>30</v>
      </c>
      <c r="H24" s="160">
        <v>0</v>
      </c>
      <c r="I24" s="160" t="s">
        <v>105</v>
      </c>
      <c r="J24" s="162" t="s">
        <v>107</v>
      </c>
      <c r="K24" s="163" t="s">
        <v>141</v>
      </c>
      <c r="L24" s="164"/>
      <c r="M24" s="110"/>
      <c r="N24" s="360"/>
      <c r="O24" s="110"/>
      <c r="P24" s="144">
        <v>223</v>
      </c>
    </row>
    <row r="25" spans="1:16" x14ac:dyDescent="0.3">
      <c r="A25" s="389"/>
      <c r="B25" s="160">
        <v>223</v>
      </c>
      <c r="C25" s="160" t="s">
        <v>34</v>
      </c>
      <c r="D25" s="161" t="s">
        <v>177</v>
      </c>
      <c r="E25" s="160">
        <v>3</v>
      </c>
      <c r="F25" s="160">
        <v>30</v>
      </c>
      <c r="G25" s="160">
        <v>30</v>
      </c>
      <c r="H25" s="160">
        <v>0</v>
      </c>
      <c r="I25" s="160" t="s">
        <v>105</v>
      </c>
      <c r="J25" s="162" t="s">
        <v>107</v>
      </c>
      <c r="K25" s="163" t="s">
        <v>179</v>
      </c>
      <c r="L25" s="164"/>
      <c r="M25" s="110"/>
      <c r="N25" s="360"/>
      <c r="O25" s="110"/>
      <c r="P25" s="144">
        <v>223</v>
      </c>
    </row>
    <row r="26" spans="1:16" x14ac:dyDescent="0.3">
      <c r="A26" s="389"/>
      <c r="B26" s="160">
        <v>223</v>
      </c>
      <c r="C26" s="160" t="s">
        <v>35</v>
      </c>
      <c r="D26" s="161" t="s">
        <v>162</v>
      </c>
      <c r="E26" s="160">
        <v>0</v>
      </c>
      <c r="F26" s="160">
        <v>14</v>
      </c>
      <c r="G26" s="160">
        <v>16</v>
      </c>
      <c r="H26" s="160">
        <v>0</v>
      </c>
      <c r="I26" s="160" t="s">
        <v>105</v>
      </c>
      <c r="J26" s="162" t="s">
        <v>164</v>
      </c>
      <c r="K26" s="163" t="s">
        <v>155</v>
      </c>
      <c r="L26" s="164"/>
      <c r="M26" s="110"/>
      <c r="N26" s="360"/>
      <c r="O26" s="110"/>
      <c r="P26" s="144">
        <v>223</v>
      </c>
    </row>
    <row r="27" spans="1:16" x14ac:dyDescent="0.3">
      <c r="A27" s="389"/>
      <c r="B27" s="160">
        <v>223</v>
      </c>
      <c r="C27" s="160" t="s">
        <v>36</v>
      </c>
      <c r="D27" s="161" t="s">
        <v>165</v>
      </c>
      <c r="E27" s="160">
        <v>0</v>
      </c>
      <c r="F27" s="160">
        <v>4</v>
      </c>
      <c r="G27" s="160">
        <v>56</v>
      </c>
      <c r="H27" s="160">
        <v>0</v>
      </c>
      <c r="I27" s="160" t="s">
        <v>105</v>
      </c>
      <c r="J27" s="162" t="s">
        <v>164</v>
      </c>
      <c r="K27" s="163" t="s">
        <v>155</v>
      </c>
      <c r="L27" s="164"/>
      <c r="M27" s="110"/>
      <c r="N27" s="360"/>
      <c r="O27" s="110"/>
      <c r="P27" s="144">
        <v>223</v>
      </c>
    </row>
    <row r="28" spans="1:16" ht="17.399999999999999" thickBot="1" x14ac:dyDescent="0.35">
      <c r="A28" s="389"/>
      <c r="B28" s="186">
        <v>223</v>
      </c>
      <c r="C28" s="186" t="s">
        <v>37</v>
      </c>
      <c r="D28" s="187" t="s">
        <v>156</v>
      </c>
      <c r="E28" s="186">
        <v>0</v>
      </c>
      <c r="F28" s="186">
        <v>0</v>
      </c>
      <c r="G28" s="186">
        <v>60</v>
      </c>
      <c r="H28" s="186">
        <v>0</v>
      </c>
      <c r="I28" s="186" t="s">
        <v>105</v>
      </c>
      <c r="J28" s="188" t="s">
        <v>155</v>
      </c>
      <c r="K28" s="189" t="s">
        <v>155</v>
      </c>
      <c r="L28" s="190"/>
      <c r="M28" s="110"/>
      <c r="N28" s="360"/>
      <c r="O28" s="110"/>
      <c r="P28" s="382">
        <v>223</v>
      </c>
    </row>
    <row r="29" spans="1:16" ht="8.4" customHeight="1" thickBot="1" x14ac:dyDescent="0.35">
      <c r="A29" s="147"/>
      <c r="B29" s="111"/>
      <c r="C29" s="111"/>
      <c r="D29" s="112"/>
      <c r="E29" s="111"/>
      <c r="F29" s="111"/>
      <c r="G29" s="111"/>
      <c r="H29" s="111"/>
      <c r="I29" s="111"/>
      <c r="J29" s="113"/>
      <c r="K29" s="114"/>
      <c r="L29" s="115"/>
      <c r="M29" s="110"/>
      <c r="N29" s="360"/>
      <c r="O29" s="110"/>
      <c r="P29" s="144"/>
    </row>
    <row r="30" spans="1:16" ht="20.399999999999999" x14ac:dyDescent="0.35">
      <c r="A30" s="392" t="s">
        <v>301</v>
      </c>
      <c r="B30" s="81"/>
      <c r="C30" s="193" t="s">
        <v>297</v>
      </c>
      <c r="D30" s="82"/>
      <c r="E30" s="83"/>
      <c r="F30" s="83"/>
      <c r="G30" s="83"/>
      <c r="H30" s="83"/>
      <c r="I30" s="83"/>
      <c r="J30" s="84"/>
      <c r="K30" s="85"/>
      <c r="L30" s="99"/>
      <c r="M30" s="108">
        <f>SUM(E30:E34)</f>
        <v>12</v>
      </c>
      <c r="N30" s="359">
        <f>M30+M35</f>
        <v>15</v>
      </c>
      <c r="O30" s="142">
        <f>N30+O22</f>
        <v>56</v>
      </c>
      <c r="P30" s="383">
        <v>231</v>
      </c>
    </row>
    <row r="31" spans="1:16" x14ac:dyDescent="0.3">
      <c r="A31" s="391"/>
      <c r="B31" s="194">
        <v>231</v>
      </c>
      <c r="C31" s="195" t="s">
        <v>39</v>
      </c>
      <c r="D31" s="196" t="s">
        <v>127</v>
      </c>
      <c r="E31" s="194">
        <v>3</v>
      </c>
      <c r="F31" s="194">
        <v>30</v>
      </c>
      <c r="G31" s="194">
        <v>30</v>
      </c>
      <c r="H31" s="194">
        <v>0</v>
      </c>
      <c r="I31" s="194" t="s">
        <v>105</v>
      </c>
      <c r="J31" s="197" t="s">
        <v>106</v>
      </c>
      <c r="K31" s="198" t="s">
        <v>129</v>
      </c>
      <c r="L31" s="199"/>
      <c r="N31" s="361"/>
      <c r="P31" s="143">
        <v>231</v>
      </c>
    </row>
    <row r="32" spans="1:16" x14ac:dyDescent="0.3">
      <c r="A32" s="391"/>
      <c r="B32" s="194">
        <v>231</v>
      </c>
      <c r="C32" s="195" t="s">
        <v>40</v>
      </c>
      <c r="D32" s="196" t="s">
        <v>146</v>
      </c>
      <c r="E32" s="194">
        <v>3</v>
      </c>
      <c r="F32" s="194">
        <v>30</v>
      </c>
      <c r="G32" s="194">
        <v>30</v>
      </c>
      <c r="H32" s="194">
        <v>0</v>
      </c>
      <c r="I32" s="194" t="s">
        <v>105</v>
      </c>
      <c r="J32" s="197" t="s">
        <v>106</v>
      </c>
      <c r="K32" s="198" t="s">
        <v>141</v>
      </c>
      <c r="L32" s="199"/>
      <c r="N32" s="361"/>
      <c r="P32" s="143">
        <v>231</v>
      </c>
    </row>
    <row r="33" spans="1:16" x14ac:dyDescent="0.3">
      <c r="A33" s="391"/>
      <c r="B33" s="194">
        <v>231</v>
      </c>
      <c r="C33" s="195" t="s">
        <v>41</v>
      </c>
      <c r="D33" s="200" t="s">
        <v>184</v>
      </c>
      <c r="E33" s="201">
        <v>3</v>
      </c>
      <c r="F33" s="201">
        <v>30</v>
      </c>
      <c r="G33" s="201">
        <v>30</v>
      </c>
      <c r="H33" s="201">
        <v>0</v>
      </c>
      <c r="I33" s="201" t="s">
        <v>105</v>
      </c>
      <c r="J33" s="202" t="s">
        <v>106</v>
      </c>
      <c r="K33" s="203" t="s">
        <v>179</v>
      </c>
      <c r="L33" s="199">
        <v>30</v>
      </c>
      <c r="N33" s="361"/>
      <c r="P33" s="143">
        <v>231</v>
      </c>
    </row>
    <row r="34" spans="1:16" x14ac:dyDescent="0.3">
      <c r="A34" s="391"/>
      <c r="B34" s="194">
        <v>231</v>
      </c>
      <c r="C34" s="195" t="s">
        <v>42</v>
      </c>
      <c r="D34" s="200" t="s">
        <v>191</v>
      </c>
      <c r="E34" s="201">
        <v>3</v>
      </c>
      <c r="F34" s="201">
        <v>30</v>
      </c>
      <c r="G34" s="201">
        <v>30</v>
      </c>
      <c r="H34" s="201">
        <v>0</v>
      </c>
      <c r="I34" s="201" t="s">
        <v>105</v>
      </c>
      <c r="J34" s="202" t="s">
        <v>106</v>
      </c>
      <c r="K34" s="203" t="s">
        <v>179</v>
      </c>
      <c r="L34" s="204"/>
      <c r="N34" s="361"/>
      <c r="P34" s="143">
        <v>231</v>
      </c>
    </row>
    <row r="35" spans="1:16" x14ac:dyDescent="0.3">
      <c r="A35" s="391"/>
      <c r="B35" s="226"/>
      <c r="C35" s="227" t="s">
        <v>47</v>
      </c>
      <c r="D35" s="228"/>
      <c r="E35" s="229">
        <v>-6</v>
      </c>
      <c r="F35" s="226"/>
      <c r="G35" s="226"/>
      <c r="H35" s="226"/>
      <c r="I35" s="226"/>
      <c r="J35" s="230"/>
      <c r="K35" s="231"/>
      <c r="L35" s="232"/>
      <c r="M35" s="61">
        <v>3</v>
      </c>
      <c r="N35" s="361"/>
      <c r="P35" s="143">
        <v>242</v>
      </c>
    </row>
    <row r="36" spans="1:16" x14ac:dyDescent="0.3">
      <c r="A36" s="391"/>
      <c r="B36" s="205">
        <v>231</v>
      </c>
      <c r="C36" s="206" t="s">
        <v>63</v>
      </c>
      <c r="D36" s="207" t="s">
        <v>207</v>
      </c>
      <c r="E36" s="208">
        <v>3</v>
      </c>
      <c r="F36" s="208">
        <v>30</v>
      </c>
      <c r="G36" s="208">
        <v>30</v>
      </c>
      <c r="H36" s="208">
        <v>0</v>
      </c>
      <c r="I36" s="208" t="s">
        <v>197</v>
      </c>
      <c r="J36" s="209" t="s">
        <v>106</v>
      </c>
      <c r="K36" s="210" t="s">
        <v>179</v>
      </c>
      <c r="L36" s="211">
        <v>30</v>
      </c>
      <c r="N36" s="361"/>
      <c r="P36" s="143"/>
    </row>
    <row r="37" spans="1:16" x14ac:dyDescent="0.3">
      <c r="A37" s="391"/>
      <c r="B37" s="212">
        <v>231</v>
      </c>
      <c r="C37" s="213" t="s">
        <v>64</v>
      </c>
      <c r="D37" s="214" t="s">
        <v>205</v>
      </c>
      <c r="E37" s="215">
        <v>3</v>
      </c>
      <c r="F37" s="215">
        <v>30</v>
      </c>
      <c r="G37" s="215">
        <v>30</v>
      </c>
      <c r="H37" s="215">
        <v>0</v>
      </c>
      <c r="I37" s="215" t="s">
        <v>197</v>
      </c>
      <c r="J37" s="216" t="s">
        <v>106</v>
      </c>
      <c r="K37" s="217" t="s">
        <v>141</v>
      </c>
      <c r="L37" s="218"/>
      <c r="N37" s="361"/>
      <c r="P37" s="143"/>
    </row>
    <row r="38" spans="1:16" ht="17.399999999999999" thickBot="1" x14ac:dyDescent="0.35">
      <c r="A38" s="393"/>
      <c r="B38" s="219">
        <v>231</v>
      </c>
      <c r="C38" s="220" t="s">
        <v>49</v>
      </c>
      <c r="D38" s="221" t="s">
        <v>195</v>
      </c>
      <c r="E38" s="222">
        <v>3</v>
      </c>
      <c r="F38" s="222">
        <v>30</v>
      </c>
      <c r="G38" s="222">
        <v>30</v>
      </c>
      <c r="H38" s="222">
        <v>0</v>
      </c>
      <c r="I38" s="222" t="s">
        <v>197</v>
      </c>
      <c r="J38" s="223" t="s">
        <v>106</v>
      </c>
      <c r="K38" s="224" t="s">
        <v>198</v>
      </c>
      <c r="L38" s="225">
        <v>30</v>
      </c>
      <c r="M38" s="146"/>
      <c r="N38" s="362"/>
      <c r="O38" s="146"/>
      <c r="P38" s="384"/>
    </row>
    <row r="39" spans="1:16" ht="20.399999999999999" x14ac:dyDescent="0.35">
      <c r="A39" s="388" t="s">
        <v>302</v>
      </c>
      <c r="B39" s="81"/>
      <c r="C39" s="193" t="s">
        <v>297</v>
      </c>
      <c r="D39" s="102"/>
      <c r="E39" s="81"/>
      <c r="F39" s="81"/>
      <c r="G39" s="81"/>
      <c r="H39" s="81"/>
      <c r="I39" s="81"/>
      <c r="J39" s="103"/>
      <c r="K39" s="104"/>
      <c r="L39" s="99"/>
      <c r="M39" s="108">
        <f>SUM(E39:E43)</f>
        <v>12</v>
      </c>
      <c r="N39" s="359">
        <f>M39+M44</f>
        <v>15</v>
      </c>
      <c r="O39" s="142">
        <f>N39+O30</f>
        <v>71</v>
      </c>
      <c r="P39" s="383">
        <v>232</v>
      </c>
    </row>
    <row r="40" spans="1:16" x14ac:dyDescent="0.3">
      <c r="A40" s="389"/>
      <c r="B40" s="233">
        <v>232</v>
      </c>
      <c r="C40" s="234" t="s">
        <v>44</v>
      </c>
      <c r="D40" s="235" t="s">
        <v>130</v>
      </c>
      <c r="E40" s="236">
        <v>3</v>
      </c>
      <c r="F40" s="236">
        <v>30</v>
      </c>
      <c r="G40" s="236">
        <v>30</v>
      </c>
      <c r="H40" s="236">
        <v>0</v>
      </c>
      <c r="I40" s="236" t="s">
        <v>105</v>
      </c>
      <c r="J40" s="237" t="s">
        <v>106</v>
      </c>
      <c r="K40" s="238" t="s">
        <v>132</v>
      </c>
      <c r="L40" s="204"/>
      <c r="N40" s="361"/>
      <c r="P40" s="143">
        <v>232</v>
      </c>
    </row>
    <row r="41" spans="1:16" x14ac:dyDescent="0.3">
      <c r="A41" s="389"/>
      <c r="B41" s="233">
        <v>232</v>
      </c>
      <c r="C41" s="234" t="s">
        <v>38</v>
      </c>
      <c r="D41" s="235" t="s">
        <v>111</v>
      </c>
      <c r="E41" s="236">
        <v>2</v>
      </c>
      <c r="F41" s="236">
        <v>30</v>
      </c>
      <c r="G41" s="236">
        <v>0</v>
      </c>
      <c r="H41" s="236">
        <v>0</v>
      </c>
      <c r="I41" s="236" t="s">
        <v>105</v>
      </c>
      <c r="J41" s="237" t="s">
        <v>106</v>
      </c>
      <c r="K41" s="238" t="s">
        <v>113</v>
      </c>
      <c r="L41" s="204"/>
      <c r="N41" s="361"/>
      <c r="P41" s="143">
        <v>232</v>
      </c>
    </row>
    <row r="42" spans="1:16" x14ac:dyDescent="0.3">
      <c r="A42" s="389"/>
      <c r="B42" s="233">
        <v>232</v>
      </c>
      <c r="C42" s="234" t="s">
        <v>45</v>
      </c>
      <c r="D42" s="235" t="s">
        <v>180</v>
      </c>
      <c r="E42" s="236">
        <v>4</v>
      </c>
      <c r="F42" s="236">
        <v>45</v>
      </c>
      <c r="G42" s="236">
        <v>30</v>
      </c>
      <c r="H42" s="236">
        <v>0</v>
      </c>
      <c r="I42" s="236" t="s">
        <v>105</v>
      </c>
      <c r="J42" s="237" t="s">
        <v>106</v>
      </c>
      <c r="K42" s="238" t="s">
        <v>144</v>
      </c>
      <c r="L42" s="199"/>
      <c r="N42" s="361"/>
      <c r="P42" s="143">
        <v>232</v>
      </c>
    </row>
    <row r="43" spans="1:16" x14ac:dyDescent="0.3">
      <c r="A43" s="389"/>
      <c r="B43" s="233">
        <v>232</v>
      </c>
      <c r="C43" s="234" t="s">
        <v>46</v>
      </c>
      <c r="D43" s="239" t="s">
        <v>186</v>
      </c>
      <c r="E43" s="233">
        <v>3</v>
      </c>
      <c r="F43" s="233">
        <v>30</v>
      </c>
      <c r="G43" s="233">
        <v>30</v>
      </c>
      <c r="H43" s="233">
        <v>0</v>
      </c>
      <c r="I43" s="233" t="s">
        <v>105</v>
      </c>
      <c r="J43" s="240" t="s">
        <v>106</v>
      </c>
      <c r="K43" s="241" t="s">
        <v>188</v>
      </c>
      <c r="L43" s="199"/>
      <c r="N43" s="361"/>
      <c r="P43" s="143">
        <v>232</v>
      </c>
    </row>
    <row r="44" spans="1:16" x14ac:dyDescent="0.3">
      <c r="A44" s="389"/>
      <c r="B44" s="254"/>
      <c r="C44" s="255" t="s">
        <v>47</v>
      </c>
      <c r="D44" s="256"/>
      <c r="E44" s="257"/>
      <c r="F44" s="254"/>
      <c r="G44" s="254"/>
      <c r="H44" s="254"/>
      <c r="I44" s="254"/>
      <c r="J44" s="258"/>
      <c r="K44" s="259"/>
      <c r="L44" s="232"/>
      <c r="M44" s="61">
        <v>3</v>
      </c>
      <c r="N44" s="361"/>
      <c r="P44" s="143">
        <v>232</v>
      </c>
    </row>
    <row r="45" spans="1:16" x14ac:dyDescent="0.3">
      <c r="A45" s="389"/>
      <c r="B45" s="242">
        <v>232</v>
      </c>
      <c r="C45" s="243" t="s">
        <v>48</v>
      </c>
      <c r="D45" s="244" t="s">
        <v>199</v>
      </c>
      <c r="E45" s="242">
        <v>3</v>
      </c>
      <c r="F45" s="242">
        <v>30</v>
      </c>
      <c r="G45" s="242">
        <v>30</v>
      </c>
      <c r="H45" s="242">
        <v>0</v>
      </c>
      <c r="I45" s="242" t="s">
        <v>197</v>
      </c>
      <c r="J45" s="245" t="s">
        <v>106</v>
      </c>
      <c r="K45" s="246" t="s">
        <v>141</v>
      </c>
      <c r="L45" s="247">
        <v>30</v>
      </c>
      <c r="N45" s="361"/>
      <c r="P45" s="143">
        <v>232</v>
      </c>
    </row>
    <row r="46" spans="1:16" x14ac:dyDescent="0.3">
      <c r="A46" s="389"/>
      <c r="B46" s="242">
        <v>232</v>
      </c>
      <c r="C46" s="243" t="s">
        <v>62</v>
      </c>
      <c r="D46" s="244" t="s">
        <v>201</v>
      </c>
      <c r="E46" s="242">
        <v>3</v>
      </c>
      <c r="F46" s="242">
        <v>30</v>
      </c>
      <c r="G46" s="242">
        <v>30</v>
      </c>
      <c r="H46" s="242">
        <v>0</v>
      </c>
      <c r="I46" s="242" t="s">
        <v>197</v>
      </c>
      <c r="J46" s="245" t="s">
        <v>106</v>
      </c>
      <c r="K46" s="246" t="s">
        <v>141</v>
      </c>
      <c r="L46" s="247">
        <v>30</v>
      </c>
      <c r="N46" s="361"/>
      <c r="P46" s="143">
        <v>232</v>
      </c>
    </row>
    <row r="47" spans="1:16" ht="17.399999999999999" thickBot="1" x14ac:dyDescent="0.35">
      <c r="A47" s="390"/>
      <c r="B47" s="248">
        <v>232</v>
      </c>
      <c r="C47" s="249" t="s">
        <v>50</v>
      </c>
      <c r="D47" s="250" t="s">
        <v>203</v>
      </c>
      <c r="E47" s="248">
        <v>3</v>
      </c>
      <c r="F47" s="248">
        <v>30</v>
      </c>
      <c r="G47" s="248">
        <v>30</v>
      </c>
      <c r="H47" s="248">
        <v>0</v>
      </c>
      <c r="I47" s="248" t="s">
        <v>197</v>
      </c>
      <c r="J47" s="251" t="s">
        <v>106</v>
      </c>
      <c r="K47" s="252" t="s">
        <v>141</v>
      </c>
      <c r="L47" s="253"/>
      <c r="N47" s="361"/>
      <c r="P47" s="384">
        <v>232</v>
      </c>
    </row>
    <row r="48" spans="1:16" ht="25.8" customHeight="1" x14ac:dyDescent="0.35">
      <c r="A48" s="391" t="s">
        <v>303</v>
      </c>
      <c r="B48" s="94"/>
      <c r="C48" s="193" t="s">
        <v>297</v>
      </c>
      <c r="D48" s="100"/>
      <c r="E48" s="94"/>
      <c r="F48" s="94"/>
      <c r="G48" s="94"/>
      <c r="H48" s="94"/>
      <c r="I48" s="94"/>
      <c r="J48" s="96"/>
      <c r="K48" s="97"/>
      <c r="L48" s="101"/>
      <c r="M48" s="108">
        <f>SUM(E48:E51)</f>
        <v>8</v>
      </c>
      <c r="N48" s="359">
        <f>M48+M52+M59</f>
        <v>14</v>
      </c>
      <c r="O48" s="142">
        <f>N48+O39</f>
        <v>85</v>
      </c>
      <c r="P48" s="383">
        <v>233</v>
      </c>
    </row>
    <row r="49" spans="1:16" x14ac:dyDescent="0.3">
      <c r="A49" s="391"/>
      <c r="B49" s="233">
        <v>233</v>
      </c>
      <c r="C49" s="234" t="s">
        <v>52</v>
      </c>
      <c r="D49" s="235" t="s">
        <v>133</v>
      </c>
      <c r="E49" s="236">
        <v>3</v>
      </c>
      <c r="F49" s="236">
        <v>45</v>
      </c>
      <c r="G49" s="236">
        <v>0</v>
      </c>
      <c r="H49" s="236">
        <v>0</v>
      </c>
      <c r="I49" s="236" t="s">
        <v>105</v>
      </c>
      <c r="J49" s="237" t="s">
        <v>106</v>
      </c>
      <c r="K49" s="238" t="s">
        <v>135</v>
      </c>
      <c r="L49" s="204"/>
      <c r="N49" s="361"/>
      <c r="P49" s="143">
        <v>233</v>
      </c>
    </row>
    <row r="50" spans="1:16" x14ac:dyDescent="0.3">
      <c r="A50" s="391"/>
      <c r="B50" s="233">
        <v>233</v>
      </c>
      <c r="C50" s="234" t="s">
        <v>43</v>
      </c>
      <c r="D50" s="235" t="s">
        <v>114</v>
      </c>
      <c r="E50" s="236">
        <v>2</v>
      </c>
      <c r="F50" s="236">
        <v>30</v>
      </c>
      <c r="G50" s="236">
        <v>0</v>
      </c>
      <c r="H50" s="236">
        <v>0</v>
      </c>
      <c r="I50" s="236" t="s">
        <v>105</v>
      </c>
      <c r="J50" s="237" t="s">
        <v>106</v>
      </c>
      <c r="K50" s="238" t="s">
        <v>108</v>
      </c>
      <c r="L50" s="204"/>
      <c r="N50" s="361"/>
      <c r="P50" s="143">
        <v>233</v>
      </c>
    </row>
    <row r="51" spans="1:16" x14ac:dyDescent="0.3">
      <c r="A51" s="391"/>
      <c r="B51" s="233">
        <v>233</v>
      </c>
      <c r="C51" s="260" t="s">
        <v>53</v>
      </c>
      <c r="D51" s="261" t="s">
        <v>189</v>
      </c>
      <c r="E51" s="233">
        <v>3</v>
      </c>
      <c r="F51" s="233">
        <v>30</v>
      </c>
      <c r="G51" s="233">
        <v>30</v>
      </c>
      <c r="H51" s="233">
        <v>0</v>
      </c>
      <c r="I51" s="233" t="s">
        <v>105</v>
      </c>
      <c r="J51" s="240" t="s">
        <v>106</v>
      </c>
      <c r="K51" s="241" t="s">
        <v>141</v>
      </c>
      <c r="L51" s="199"/>
      <c r="N51" s="363"/>
      <c r="P51" s="143">
        <v>233</v>
      </c>
    </row>
    <row r="52" spans="1:16" x14ac:dyDescent="0.3">
      <c r="A52" s="391"/>
      <c r="B52" s="262"/>
      <c r="C52" s="263" t="s">
        <v>54</v>
      </c>
      <c r="D52" s="75"/>
      <c r="E52" s="69"/>
      <c r="F52" s="69"/>
      <c r="G52" s="69"/>
      <c r="H52" s="69"/>
      <c r="I52" s="69"/>
      <c r="J52" s="71"/>
      <c r="K52" s="72"/>
      <c r="L52" s="74"/>
      <c r="M52" s="61">
        <v>3</v>
      </c>
      <c r="N52" s="361"/>
      <c r="P52" s="143"/>
    </row>
    <row r="53" spans="1:16" x14ac:dyDescent="0.3">
      <c r="A53" s="391"/>
      <c r="B53" s="275"/>
      <c r="C53" s="276" t="s">
        <v>55</v>
      </c>
      <c r="D53" s="277"/>
      <c r="E53" s="275"/>
      <c r="F53" s="275"/>
      <c r="G53" s="275"/>
      <c r="H53" s="275"/>
      <c r="I53" s="275"/>
      <c r="J53" s="278"/>
      <c r="K53" s="279"/>
      <c r="L53" s="280"/>
      <c r="N53" s="361"/>
      <c r="P53" s="143">
        <v>233</v>
      </c>
    </row>
    <row r="54" spans="1:16" x14ac:dyDescent="0.3">
      <c r="A54" s="391"/>
      <c r="B54" s="281">
        <v>233</v>
      </c>
      <c r="C54" s="282" t="s">
        <v>56</v>
      </c>
      <c r="D54" s="283" t="s">
        <v>211</v>
      </c>
      <c r="E54" s="281">
        <v>3</v>
      </c>
      <c r="F54" s="281">
        <v>30</v>
      </c>
      <c r="G54" s="281">
        <v>30</v>
      </c>
      <c r="H54" s="281">
        <v>0</v>
      </c>
      <c r="I54" s="281" t="s">
        <v>105</v>
      </c>
      <c r="J54" s="284" t="s">
        <v>106</v>
      </c>
      <c r="K54" s="285" t="s">
        <v>141</v>
      </c>
      <c r="L54" s="286"/>
      <c r="N54" s="361"/>
      <c r="P54" s="143">
        <v>233</v>
      </c>
    </row>
    <row r="55" spans="1:16" x14ac:dyDescent="0.3">
      <c r="A55" s="391"/>
      <c r="B55" s="287"/>
      <c r="C55" s="288" t="s">
        <v>57</v>
      </c>
      <c r="D55" s="289"/>
      <c r="E55" s="290"/>
      <c r="F55" s="287"/>
      <c r="G55" s="287"/>
      <c r="H55" s="287"/>
      <c r="I55" s="287"/>
      <c r="J55" s="291"/>
      <c r="K55" s="292"/>
      <c r="L55" s="293"/>
      <c r="N55" s="361"/>
      <c r="P55" s="143">
        <v>233</v>
      </c>
    </row>
    <row r="56" spans="1:16" x14ac:dyDescent="0.3">
      <c r="A56" s="391"/>
      <c r="B56" s="294">
        <v>233</v>
      </c>
      <c r="C56" s="295" t="s">
        <v>58</v>
      </c>
      <c r="D56" s="296" t="s">
        <v>228</v>
      </c>
      <c r="E56" s="294">
        <v>3</v>
      </c>
      <c r="F56" s="294">
        <v>30</v>
      </c>
      <c r="G56" s="294">
        <v>30</v>
      </c>
      <c r="H56" s="294">
        <v>0</v>
      </c>
      <c r="I56" s="294" t="s">
        <v>105</v>
      </c>
      <c r="J56" s="297" t="s">
        <v>106</v>
      </c>
      <c r="K56" s="298" t="s">
        <v>59</v>
      </c>
      <c r="L56" s="299"/>
      <c r="N56" s="361"/>
      <c r="P56" s="143">
        <v>233</v>
      </c>
    </row>
    <row r="57" spans="1:16" x14ac:dyDescent="0.3">
      <c r="A57" s="391"/>
      <c r="B57" s="300"/>
      <c r="C57" s="301" t="s">
        <v>60</v>
      </c>
      <c r="D57" s="302"/>
      <c r="E57" s="303"/>
      <c r="F57" s="300"/>
      <c r="G57" s="300"/>
      <c r="H57" s="300"/>
      <c r="I57" s="300"/>
      <c r="J57" s="304"/>
      <c r="K57" s="305"/>
      <c r="L57" s="306"/>
      <c r="N57" s="361"/>
      <c r="P57" s="143">
        <v>233</v>
      </c>
    </row>
    <row r="58" spans="1:16" ht="22.95" customHeight="1" x14ac:dyDescent="0.3">
      <c r="A58" s="391"/>
      <c r="B58" s="311">
        <v>233</v>
      </c>
      <c r="C58" s="312" t="s">
        <v>61</v>
      </c>
      <c r="D58" s="313" t="s">
        <v>242</v>
      </c>
      <c r="E58" s="311">
        <v>3</v>
      </c>
      <c r="F58" s="311">
        <v>30</v>
      </c>
      <c r="G58" s="311">
        <v>30</v>
      </c>
      <c r="H58" s="311">
        <v>0</v>
      </c>
      <c r="I58" s="311" t="s">
        <v>105</v>
      </c>
      <c r="J58" s="312" t="s">
        <v>106</v>
      </c>
      <c r="K58" s="314" t="s">
        <v>59</v>
      </c>
      <c r="L58" s="315"/>
      <c r="N58" s="361"/>
      <c r="P58" s="143">
        <v>233</v>
      </c>
    </row>
    <row r="59" spans="1:16" x14ac:dyDescent="0.3">
      <c r="A59" s="391"/>
      <c r="B59" s="254"/>
      <c r="C59" s="255" t="s">
        <v>293</v>
      </c>
      <c r="D59" s="256"/>
      <c r="E59" s="329"/>
      <c r="F59" s="254"/>
      <c r="G59" s="254"/>
      <c r="H59" s="254"/>
      <c r="I59" s="254"/>
      <c r="J59" s="258"/>
      <c r="K59" s="259"/>
      <c r="L59" s="232"/>
      <c r="M59" s="61">
        <v>3</v>
      </c>
      <c r="N59" s="361"/>
      <c r="P59" s="143">
        <v>233</v>
      </c>
    </row>
    <row r="60" spans="1:16" x14ac:dyDescent="0.3">
      <c r="A60" s="391"/>
      <c r="B60" s="242">
        <v>233</v>
      </c>
      <c r="C60" s="243" t="s">
        <v>84</v>
      </c>
      <c r="D60" s="244" t="s">
        <v>276</v>
      </c>
      <c r="E60" s="242">
        <v>3</v>
      </c>
      <c r="F60" s="242">
        <v>30</v>
      </c>
      <c r="G60" s="242">
        <v>30</v>
      </c>
      <c r="H60" s="242">
        <v>0</v>
      </c>
      <c r="I60" s="242" t="s">
        <v>256</v>
      </c>
      <c r="J60" s="245" t="s">
        <v>106</v>
      </c>
      <c r="K60" s="246" t="s">
        <v>141</v>
      </c>
      <c r="L60" s="247"/>
      <c r="N60" s="361"/>
      <c r="P60" s="143">
        <v>233</v>
      </c>
    </row>
    <row r="61" spans="1:16" x14ac:dyDescent="0.3">
      <c r="A61" s="391"/>
      <c r="B61" s="242">
        <v>233</v>
      </c>
      <c r="C61" s="243" t="s">
        <v>72</v>
      </c>
      <c r="D61" s="264" t="s">
        <v>260</v>
      </c>
      <c r="E61" s="265">
        <v>3</v>
      </c>
      <c r="F61" s="265">
        <v>30</v>
      </c>
      <c r="G61" s="265">
        <v>30</v>
      </c>
      <c r="H61" s="265">
        <v>0</v>
      </c>
      <c r="I61" s="265" t="s">
        <v>256</v>
      </c>
      <c r="J61" s="266" t="s">
        <v>106</v>
      </c>
      <c r="K61" s="267" t="s">
        <v>262</v>
      </c>
      <c r="L61" s="247">
        <v>30</v>
      </c>
      <c r="N61" s="361"/>
      <c r="P61" s="143">
        <v>233</v>
      </c>
    </row>
    <row r="62" spans="1:16" ht="24.6" customHeight="1" thickBot="1" x14ac:dyDescent="0.35">
      <c r="A62" s="391"/>
      <c r="B62" s="268">
        <v>233</v>
      </c>
      <c r="C62" s="269" t="s">
        <v>73</v>
      </c>
      <c r="D62" s="270" t="s">
        <v>265</v>
      </c>
      <c r="E62" s="268">
        <v>3</v>
      </c>
      <c r="F62" s="268">
        <v>30</v>
      </c>
      <c r="G62" s="268">
        <v>30</v>
      </c>
      <c r="H62" s="268">
        <v>0</v>
      </c>
      <c r="I62" s="271" t="s">
        <v>256</v>
      </c>
      <c r="J62" s="272" t="s">
        <v>106</v>
      </c>
      <c r="K62" s="273" t="s">
        <v>141</v>
      </c>
      <c r="L62" s="274"/>
      <c r="N62" s="361"/>
      <c r="P62" s="384">
        <v>233</v>
      </c>
    </row>
    <row r="63" spans="1:16" ht="9" customHeight="1" thickBot="1" x14ac:dyDescent="0.35">
      <c r="A63" s="80"/>
      <c r="B63" s="90"/>
      <c r="C63" s="135"/>
      <c r="D63" s="136"/>
      <c r="E63" s="90"/>
      <c r="F63" s="90"/>
      <c r="G63" s="90"/>
      <c r="H63" s="90"/>
      <c r="I63" s="137"/>
      <c r="J63" s="138"/>
      <c r="K63" s="91"/>
      <c r="L63" s="92"/>
      <c r="N63" s="361"/>
      <c r="P63" s="143"/>
    </row>
    <row r="64" spans="1:16" ht="20.399999999999999" x14ac:dyDescent="0.35">
      <c r="A64" s="388" t="s">
        <v>304</v>
      </c>
      <c r="B64" s="81"/>
      <c r="C64" s="193" t="s">
        <v>297</v>
      </c>
      <c r="D64" s="82"/>
      <c r="E64" s="83"/>
      <c r="F64" s="83"/>
      <c r="G64" s="83"/>
      <c r="H64" s="83"/>
      <c r="I64" s="83"/>
      <c r="J64" s="84"/>
      <c r="K64" s="85"/>
      <c r="L64" s="99"/>
      <c r="M64" s="108">
        <f>SUM(E64:E67)</f>
        <v>7</v>
      </c>
      <c r="N64" s="359">
        <f>M64+M68+M78</f>
        <v>16</v>
      </c>
      <c r="O64" s="142">
        <f>N64+O48</f>
        <v>101</v>
      </c>
      <c r="P64" s="383">
        <v>241</v>
      </c>
    </row>
    <row r="65" spans="1:16" x14ac:dyDescent="0.3">
      <c r="A65" s="389"/>
      <c r="B65" s="233">
        <v>241</v>
      </c>
      <c r="C65" s="234" t="s">
        <v>65</v>
      </c>
      <c r="D65" s="239" t="s">
        <v>136</v>
      </c>
      <c r="E65" s="233">
        <v>3</v>
      </c>
      <c r="F65" s="233">
        <v>45</v>
      </c>
      <c r="G65" s="233">
        <v>0</v>
      </c>
      <c r="H65" s="233">
        <v>0</v>
      </c>
      <c r="I65" s="233" t="s">
        <v>105</v>
      </c>
      <c r="J65" s="240" t="s">
        <v>106</v>
      </c>
      <c r="K65" s="241" t="s">
        <v>138</v>
      </c>
      <c r="L65" s="204"/>
      <c r="N65" s="361"/>
      <c r="P65" s="143">
        <v>241</v>
      </c>
    </row>
    <row r="66" spans="1:16" ht="27.6" x14ac:dyDescent="0.3">
      <c r="A66" s="389"/>
      <c r="B66" s="233">
        <v>241</v>
      </c>
      <c r="C66" s="234" t="s">
        <v>51</v>
      </c>
      <c r="D66" s="239" t="s">
        <v>116</v>
      </c>
      <c r="E66" s="233">
        <v>2</v>
      </c>
      <c r="F66" s="233">
        <v>30</v>
      </c>
      <c r="G66" s="233">
        <v>0</v>
      </c>
      <c r="H66" s="233">
        <v>0</v>
      </c>
      <c r="I66" s="233" t="s">
        <v>105</v>
      </c>
      <c r="J66" s="240" t="s">
        <v>106</v>
      </c>
      <c r="K66" s="241" t="s">
        <v>118</v>
      </c>
      <c r="L66" s="204"/>
      <c r="N66" s="361"/>
      <c r="P66" s="143">
        <v>241</v>
      </c>
    </row>
    <row r="67" spans="1:16" x14ac:dyDescent="0.3">
      <c r="A67" s="389"/>
      <c r="B67" s="233">
        <v>241</v>
      </c>
      <c r="C67" s="234" t="s">
        <v>66</v>
      </c>
      <c r="D67" s="239" t="s">
        <v>142</v>
      </c>
      <c r="E67" s="233">
        <v>2</v>
      </c>
      <c r="F67" s="233">
        <v>30</v>
      </c>
      <c r="G67" s="233">
        <v>0</v>
      </c>
      <c r="H67" s="233">
        <v>0</v>
      </c>
      <c r="I67" s="233" t="s">
        <v>105</v>
      </c>
      <c r="J67" s="240" t="s">
        <v>106</v>
      </c>
      <c r="K67" s="241" t="s">
        <v>141</v>
      </c>
      <c r="L67" s="204"/>
      <c r="N67" s="361"/>
      <c r="P67" s="143">
        <v>241</v>
      </c>
    </row>
    <row r="68" spans="1:16" ht="20.399999999999999" customHeight="1" x14ac:dyDescent="0.3">
      <c r="A68" s="389"/>
      <c r="B68" s="69"/>
      <c r="C68" s="263" t="s">
        <v>54</v>
      </c>
      <c r="D68" s="70"/>
      <c r="E68" s="69"/>
      <c r="F68" s="69"/>
      <c r="G68" s="69"/>
      <c r="H68" s="69"/>
      <c r="I68" s="69"/>
      <c r="J68" s="71"/>
      <c r="K68" s="72"/>
      <c r="L68" s="73"/>
      <c r="M68" s="61">
        <v>6</v>
      </c>
      <c r="N68" s="361"/>
      <c r="P68" s="143"/>
    </row>
    <row r="69" spans="1:16" x14ac:dyDescent="0.3">
      <c r="A69" s="389"/>
      <c r="B69" s="275"/>
      <c r="C69" s="276" t="s">
        <v>55</v>
      </c>
      <c r="D69" s="277"/>
      <c r="E69" s="316"/>
      <c r="F69" s="275"/>
      <c r="G69" s="275"/>
      <c r="H69" s="275"/>
      <c r="I69" s="275"/>
      <c r="J69" s="278"/>
      <c r="K69" s="279"/>
      <c r="L69" s="280"/>
      <c r="N69" s="361"/>
      <c r="P69" s="143">
        <v>241</v>
      </c>
    </row>
    <row r="70" spans="1:16" ht="27.6" customHeight="1" x14ac:dyDescent="0.3">
      <c r="A70" s="389"/>
      <c r="B70" s="281">
        <v>241</v>
      </c>
      <c r="C70" s="282" t="s">
        <v>67</v>
      </c>
      <c r="D70" s="317" t="s">
        <v>213</v>
      </c>
      <c r="E70" s="318">
        <v>3</v>
      </c>
      <c r="F70" s="318">
        <v>30</v>
      </c>
      <c r="G70" s="318">
        <v>30</v>
      </c>
      <c r="H70" s="318">
        <v>0</v>
      </c>
      <c r="I70" s="318" t="s">
        <v>105</v>
      </c>
      <c r="J70" s="319" t="s">
        <v>106</v>
      </c>
      <c r="K70" s="320" t="s">
        <v>215</v>
      </c>
      <c r="L70" s="286">
        <v>30</v>
      </c>
      <c r="N70" s="361"/>
      <c r="P70" s="143">
        <v>241</v>
      </c>
    </row>
    <row r="71" spans="1:16" ht="27.6" customHeight="1" x14ac:dyDescent="0.3">
      <c r="A71" s="389"/>
      <c r="B71" s="365">
        <v>241</v>
      </c>
      <c r="C71" s="366" t="s">
        <v>76</v>
      </c>
      <c r="D71" s="317" t="s">
        <v>216</v>
      </c>
      <c r="E71" s="318">
        <v>3</v>
      </c>
      <c r="F71" s="318">
        <v>30</v>
      </c>
      <c r="G71" s="318">
        <v>30</v>
      </c>
      <c r="H71" s="318">
        <v>0</v>
      </c>
      <c r="I71" s="318" t="s">
        <v>105</v>
      </c>
      <c r="J71" s="319" t="s">
        <v>106</v>
      </c>
      <c r="K71" s="320" t="s">
        <v>215</v>
      </c>
      <c r="L71" s="286"/>
      <c r="N71" s="361"/>
      <c r="P71" s="143"/>
    </row>
    <row r="72" spans="1:16" x14ac:dyDescent="0.3">
      <c r="A72" s="389"/>
      <c r="B72" s="287"/>
      <c r="C72" s="288" t="s">
        <v>57</v>
      </c>
      <c r="D72" s="289"/>
      <c r="E72" s="290"/>
      <c r="F72" s="287"/>
      <c r="G72" s="287"/>
      <c r="H72" s="287"/>
      <c r="I72" s="287"/>
      <c r="J72" s="291"/>
      <c r="K72" s="292"/>
      <c r="L72" s="293"/>
      <c r="N72" s="361"/>
      <c r="P72" s="143">
        <v>241</v>
      </c>
    </row>
    <row r="73" spans="1:16" ht="21.6" customHeight="1" x14ac:dyDescent="0.3">
      <c r="A73" s="389"/>
      <c r="B73" s="294">
        <v>241</v>
      </c>
      <c r="C73" s="295" t="s">
        <v>68</v>
      </c>
      <c r="D73" s="296" t="s">
        <v>230</v>
      </c>
      <c r="E73" s="321">
        <v>3</v>
      </c>
      <c r="F73" s="321">
        <v>30</v>
      </c>
      <c r="G73" s="321">
        <v>30</v>
      </c>
      <c r="H73" s="321">
        <v>0</v>
      </c>
      <c r="I73" s="321" t="s">
        <v>105</v>
      </c>
      <c r="J73" s="322" t="s">
        <v>106</v>
      </c>
      <c r="K73" s="323" t="s">
        <v>232</v>
      </c>
      <c r="L73" s="299"/>
      <c r="N73" s="361"/>
      <c r="P73" s="143">
        <v>241</v>
      </c>
    </row>
    <row r="74" spans="1:16" ht="21.6" customHeight="1" x14ac:dyDescent="0.3">
      <c r="A74" s="389"/>
      <c r="B74" s="367">
        <v>241</v>
      </c>
      <c r="C74" s="368" t="s">
        <v>78</v>
      </c>
      <c r="D74" s="296" t="s">
        <v>233</v>
      </c>
      <c r="E74" s="321">
        <v>3</v>
      </c>
      <c r="F74" s="321">
        <v>30</v>
      </c>
      <c r="G74" s="321">
        <v>30</v>
      </c>
      <c r="H74" s="321">
        <v>0</v>
      </c>
      <c r="I74" s="321" t="s">
        <v>105</v>
      </c>
      <c r="J74" s="322" t="s">
        <v>106</v>
      </c>
      <c r="K74" s="323" t="s">
        <v>141</v>
      </c>
      <c r="L74" s="299"/>
      <c r="N74" s="361"/>
      <c r="P74" s="143"/>
    </row>
    <row r="75" spans="1:16" x14ac:dyDescent="0.3">
      <c r="A75" s="389"/>
      <c r="B75" s="300"/>
      <c r="C75" s="301" t="s">
        <v>60</v>
      </c>
      <c r="D75" s="302"/>
      <c r="E75" s="303"/>
      <c r="F75" s="300"/>
      <c r="G75" s="300"/>
      <c r="H75" s="300"/>
      <c r="I75" s="300"/>
      <c r="J75" s="304"/>
      <c r="K75" s="305"/>
      <c r="L75" s="306"/>
      <c r="N75" s="361"/>
      <c r="P75" s="143">
        <v>241</v>
      </c>
    </row>
    <row r="76" spans="1:16" ht="27.6" x14ac:dyDescent="0.3">
      <c r="A76" s="389"/>
      <c r="B76" s="307">
        <v>241</v>
      </c>
      <c r="C76" s="324" t="s">
        <v>69</v>
      </c>
      <c r="D76" s="325" t="s">
        <v>246</v>
      </c>
      <c r="E76" s="307">
        <v>3</v>
      </c>
      <c r="F76" s="307">
        <v>30</v>
      </c>
      <c r="G76" s="307">
        <v>30</v>
      </c>
      <c r="H76" s="307">
        <v>0</v>
      </c>
      <c r="I76" s="307" t="s">
        <v>105</v>
      </c>
      <c r="J76" s="308" t="s">
        <v>106</v>
      </c>
      <c r="K76" s="309" t="s">
        <v>242</v>
      </c>
      <c r="L76" s="310"/>
      <c r="N76" s="361"/>
      <c r="P76" s="143">
        <v>241</v>
      </c>
    </row>
    <row r="77" spans="1:16" ht="27.6" x14ac:dyDescent="0.3">
      <c r="A77" s="389"/>
      <c r="B77" s="369">
        <v>241</v>
      </c>
      <c r="C77" s="370" t="s">
        <v>80</v>
      </c>
      <c r="D77" s="325" t="s">
        <v>244</v>
      </c>
      <c r="E77" s="307">
        <v>3</v>
      </c>
      <c r="F77" s="307">
        <v>30</v>
      </c>
      <c r="G77" s="307">
        <v>30</v>
      </c>
      <c r="H77" s="307">
        <v>0</v>
      </c>
      <c r="I77" s="307" t="s">
        <v>105</v>
      </c>
      <c r="J77" s="308" t="s">
        <v>106</v>
      </c>
      <c r="K77" s="309" t="s">
        <v>242</v>
      </c>
      <c r="L77" s="310"/>
      <c r="N77" s="361"/>
      <c r="P77" s="143"/>
    </row>
    <row r="78" spans="1:16" x14ac:dyDescent="0.3">
      <c r="A78" s="389"/>
      <c r="B78" s="254"/>
      <c r="C78" s="328" t="s">
        <v>70</v>
      </c>
      <c r="D78" s="256"/>
      <c r="E78" s="329"/>
      <c r="F78" s="254"/>
      <c r="G78" s="254"/>
      <c r="H78" s="254"/>
      <c r="I78" s="254"/>
      <c r="J78" s="258"/>
      <c r="K78" s="259"/>
      <c r="L78" s="232"/>
      <c r="M78" s="61">
        <v>3</v>
      </c>
      <c r="N78" s="361"/>
      <c r="P78" s="143">
        <v>241</v>
      </c>
    </row>
    <row r="79" spans="1:16" x14ac:dyDescent="0.3">
      <c r="A79" s="389"/>
      <c r="B79" s="242">
        <v>241</v>
      </c>
      <c r="C79" s="243" t="s">
        <v>71</v>
      </c>
      <c r="D79" s="264" t="s">
        <v>257</v>
      </c>
      <c r="E79" s="242">
        <v>3</v>
      </c>
      <c r="F79" s="242">
        <v>30</v>
      </c>
      <c r="G79" s="242">
        <v>30</v>
      </c>
      <c r="H79" s="242">
        <v>0</v>
      </c>
      <c r="I79" s="242" t="s">
        <v>256</v>
      </c>
      <c r="J79" s="245" t="s">
        <v>106</v>
      </c>
      <c r="K79" s="246" t="s">
        <v>259</v>
      </c>
      <c r="L79" s="247"/>
      <c r="N79" s="361"/>
      <c r="P79" s="143">
        <v>241</v>
      </c>
    </row>
    <row r="80" spans="1:16" x14ac:dyDescent="0.3">
      <c r="A80" s="389"/>
      <c r="B80" s="242">
        <v>241</v>
      </c>
      <c r="C80" s="243" t="s">
        <v>82</v>
      </c>
      <c r="D80" s="264" t="s">
        <v>254</v>
      </c>
      <c r="E80" s="265">
        <v>3</v>
      </c>
      <c r="F80" s="265">
        <v>30</v>
      </c>
      <c r="G80" s="265">
        <v>30</v>
      </c>
      <c r="H80" s="265">
        <v>0</v>
      </c>
      <c r="I80" s="265" t="s">
        <v>256</v>
      </c>
      <c r="J80" s="266" t="s">
        <v>106</v>
      </c>
      <c r="K80" s="246" t="s">
        <v>198</v>
      </c>
      <c r="L80" s="247">
        <v>30</v>
      </c>
      <c r="N80" s="361"/>
      <c r="P80" s="143">
        <v>241</v>
      </c>
    </row>
    <row r="81" spans="1:18" ht="27" customHeight="1" x14ac:dyDescent="0.3">
      <c r="A81" s="389"/>
      <c r="B81" s="242">
        <v>241</v>
      </c>
      <c r="C81" s="243" t="s">
        <v>83</v>
      </c>
      <c r="D81" s="264" t="s">
        <v>274</v>
      </c>
      <c r="E81" s="242">
        <v>3</v>
      </c>
      <c r="F81" s="242">
        <v>30</v>
      </c>
      <c r="G81" s="242">
        <v>30</v>
      </c>
      <c r="H81" s="242">
        <v>0</v>
      </c>
      <c r="I81" s="265" t="s">
        <v>256</v>
      </c>
      <c r="J81" s="266" t="s">
        <v>106</v>
      </c>
      <c r="K81" s="267" t="s">
        <v>177</v>
      </c>
      <c r="L81" s="247"/>
      <c r="N81" s="361"/>
      <c r="P81" s="143">
        <v>241</v>
      </c>
    </row>
    <row r="82" spans="1:18" ht="17.399999999999999" thickBot="1" x14ac:dyDescent="0.35">
      <c r="A82" s="390"/>
      <c r="B82" s="248">
        <v>241</v>
      </c>
      <c r="C82" s="326" t="s">
        <v>74</v>
      </c>
      <c r="D82" s="327" t="s">
        <v>263</v>
      </c>
      <c r="E82" s="248">
        <v>3</v>
      </c>
      <c r="F82" s="248">
        <v>30</v>
      </c>
      <c r="G82" s="248">
        <v>30</v>
      </c>
      <c r="H82" s="248">
        <v>0</v>
      </c>
      <c r="I82" s="248" t="s">
        <v>256</v>
      </c>
      <c r="J82" s="251" t="s">
        <v>106</v>
      </c>
      <c r="K82" s="252" t="s">
        <v>141</v>
      </c>
      <c r="L82" s="253"/>
      <c r="N82" s="361"/>
      <c r="P82" s="384">
        <v>241</v>
      </c>
    </row>
    <row r="83" spans="1:18" ht="20.399999999999999" x14ac:dyDescent="0.35">
      <c r="A83" s="391" t="s">
        <v>305</v>
      </c>
      <c r="B83" s="94"/>
      <c r="C83" s="193" t="s">
        <v>297</v>
      </c>
      <c r="D83" s="95"/>
      <c r="E83" s="94"/>
      <c r="F83" s="94"/>
      <c r="G83" s="94"/>
      <c r="H83" s="94"/>
      <c r="I83" s="94"/>
      <c r="J83" s="96"/>
      <c r="K83" s="97"/>
      <c r="L83" s="98"/>
      <c r="M83" s="108">
        <f>SUM(E83:E84)</f>
        <v>3</v>
      </c>
      <c r="N83" s="359">
        <f>M83+M85+M98</f>
        <v>15</v>
      </c>
      <c r="O83" s="142">
        <f>N83+O64</f>
        <v>116</v>
      </c>
      <c r="P83" s="383">
        <v>242</v>
      </c>
    </row>
    <row r="84" spans="1:18" x14ac:dyDescent="0.3">
      <c r="A84" s="391"/>
      <c r="B84" s="330">
        <v>242</v>
      </c>
      <c r="C84" s="202" t="s">
        <v>75</v>
      </c>
      <c r="D84" s="332" t="s">
        <v>193</v>
      </c>
      <c r="E84" s="330">
        <v>3</v>
      </c>
      <c r="F84" s="330">
        <v>30</v>
      </c>
      <c r="G84" s="330">
        <v>30</v>
      </c>
      <c r="H84" s="330">
        <v>0</v>
      </c>
      <c r="I84" s="330" t="s">
        <v>105</v>
      </c>
      <c r="J84" s="331" t="s">
        <v>106</v>
      </c>
      <c r="K84" s="333" t="s">
        <v>141</v>
      </c>
      <c r="L84" s="334"/>
      <c r="N84" s="361"/>
      <c r="P84" s="143"/>
    </row>
    <row r="85" spans="1:18" x14ac:dyDescent="0.3">
      <c r="A85" s="391"/>
      <c r="B85" s="69"/>
      <c r="C85" s="263" t="s">
        <v>54</v>
      </c>
      <c r="D85" s="70"/>
      <c r="E85" s="69"/>
      <c r="F85" s="69"/>
      <c r="G85" s="69"/>
      <c r="H85" s="69"/>
      <c r="I85" s="69"/>
      <c r="J85" s="71"/>
      <c r="K85" s="72"/>
      <c r="L85" s="73"/>
      <c r="M85" s="61">
        <v>9</v>
      </c>
      <c r="N85" s="361"/>
      <c r="P85" s="143"/>
    </row>
    <row r="86" spans="1:18" x14ac:dyDescent="0.3">
      <c r="A86" s="391"/>
      <c r="B86" s="275"/>
      <c r="C86" s="276" t="s">
        <v>55</v>
      </c>
      <c r="D86" s="277"/>
      <c r="E86" s="275"/>
      <c r="F86" s="275"/>
      <c r="G86" s="275"/>
      <c r="H86" s="275"/>
      <c r="I86" s="275"/>
      <c r="J86" s="278"/>
      <c r="K86" s="279"/>
      <c r="L86" s="280"/>
      <c r="N86" s="361"/>
      <c r="P86" s="143">
        <v>242</v>
      </c>
    </row>
    <row r="87" spans="1:18" ht="22.95" customHeight="1" x14ac:dyDescent="0.3">
      <c r="A87" s="391"/>
      <c r="B87" s="281">
        <v>242</v>
      </c>
      <c r="C87" s="282" t="s">
        <v>85</v>
      </c>
      <c r="D87" s="317" t="s">
        <v>221</v>
      </c>
      <c r="E87" s="318">
        <v>3</v>
      </c>
      <c r="F87" s="318">
        <v>30</v>
      </c>
      <c r="G87" s="318">
        <v>30</v>
      </c>
      <c r="H87" s="318">
        <v>0</v>
      </c>
      <c r="I87" s="318" t="s">
        <v>105</v>
      </c>
      <c r="J87" s="319" t="s">
        <v>106</v>
      </c>
      <c r="K87" s="320" t="s">
        <v>223</v>
      </c>
      <c r="L87" s="286">
        <v>30</v>
      </c>
      <c r="N87" s="361"/>
      <c r="P87" s="143">
        <v>242</v>
      </c>
    </row>
    <row r="88" spans="1:18" ht="23.4" customHeight="1" x14ac:dyDescent="0.3">
      <c r="A88" s="391"/>
      <c r="B88" s="281">
        <v>242</v>
      </c>
      <c r="C88" s="282" t="s">
        <v>77</v>
      </c>
      <c r="D88" s="317" t="s">
        <v>218</v>
      </c>
      <c r="E88" s="318">
        <v>3</v>
      </c>
      <c r="F88" s="318">
        <v>30</v>
      </c>
      <c r="G88" s="318">
        <v>30</v>
      </c>
      <c r="H88" s="318">
        <v>0</v>
      </c>
      <c r="I88" s="318" t="s">
        <v>105</v>
      </c>
      <c r="J88" s="319" t="s">
        <v>106</v>
      </c>
      <c r="K88" s="320" t="s">
        <v>220</v>
      </c>
      <c r="L88" s="335">
        <v>30</v>
      </c>
      <c r="N88" s="361"/>
      <c r="P88" s="143">
        <v>242</v>
      </c>
    </row>
    <row r="89" spans="1:18" ht="23.4" customHeight="1" x14ac:dyDescent="0.3">
      <c r="A89" s="391"/>
      <c r="B89" s="365">
        <v>242</v>
      </c>
      <c r="C89" s="366" t="s">
        <v>86</v>
      </c>
      <c r="D89" s="317" t="s">
        <v>224</v>
      </c>
      <c r="E89" s="318">
        <v>3</v>
      </c>
      <c r="F89" s="318">
        <v>30</v>
      </c>
      <c r="G89" s="318">
        <v>30</v>
      </c>
      <c r="H89" s="318">
        <v>0</v>
      </c>
      <c r="I89" s="318" t="s">
        <v>105</v>
      </c>
      <c r="J89" s="319" t="s">
        <v>106</v>
      </c>
      <c r="K89" s="320" t="s">
        <v>226</v>
      </c>
      <c r="L89" s="335"/>
      <c r="N89" s="361"/>
      <c r="P89" s="143"/>
      <c r="R89" s="380" t="s">
        <v>308</v>
      </c>
    </row>
    <row r="90" spans="1:18" x14ac:dyDescent="0.3">
      <c r="A90" s="391"/>
      <c r="B90" s="287"/>
      <c r="C90" s="288" t="s">
        <v>57</v>
      </c>
      <c r="D90" s="289"/>
      <c r="E90" s="290"/>
      <c r="F90" s="287"/>
      <c r="G90" s="287"/>
      <c r="H90" s="287"/>
      <c r="I90" s="287"/>
      <c r="J90" s="291"/>
      <c r="K90" s="292"/>
      <c r="L90" s="293"/>
      <c r="N90" s="361"/>
      <c r="P90" s="143">
        <v>242</v>
      </c>
    </row>
    <row r="91" spans="1:18" x14ac:dyDescent="0.3">
      <c r="A91" s="391"/>
      <c r="B91" s="294">
        <v>242</v>
      </c>
      <c r="C91" s="295" t="s">
        <v>87</v>
      </c>
      <c r="D91" s="296" t="s">
        <v>237</v>
      </c>
      <c r="E91" s="321">
        <v>3</v>
      </c>
      <c r="F91" s="321">
        <v>30</v>
      </c>
      <c r="G91" s="321">
        <v>30</v>
      </c>
      <c r="H91" s="321">
        <v>0</v>
      </c>
      <c r="I91" s="321" t="s">
        <v>105</v>
      </c>
      <c r="J91" s="322" t="s">
        <v>106</v>
      </c>
      <c r="K91" s="323" t="s">
        <v>141</v>
      </c>
      <c r="L91" s="299"/>
      <c r="N91" s="361"/>
      <c r="P91" s="143">
        <v>242</v>
      </c>
    </row>
    <row r="92" spans="1:18" ht="27" customHeight="1" x14ac:dyDescent="0.3">
      <c r="A92" s="391"/>
      <c r="B92" s="294">
        <v>242</v>
      </c>
      <c r="C92" s="295" t="s">
        <v>79</v>
      </c>
      <c r="D92" s="296" t="s">
        <v>235</v>
      </c>
      <c r="E92" s="294">
        <v>3</v>
      </c>
      <c r="F92" s="294">
        <v>30</v>
      </c>
      <c r="G92" s="294">
        <v>30</v>
      </c>
      <c r="H92" s="294">
        <v>0</v>
      </c>
      <c r="I92" s="294" t="s">
        <v>105</v>
      </c>
      <c r="J92" s="297" t="s">
        <v>106</v>
      </c>
      <c r="K92" s="298" t="s">
        <v>232</v>
      </c>
      <c r="L92" s="299"/>
      <c r="N92" s="361"/>
      <c r="P92" s="143">
        <v>242</v>
      </c>
    </row>
    <row r="93" spans="1:18" ht="27" customHeight="1" x14ac:dyDescent="0.3">
      <c r="A93" s="391"/>
      <c r="B93" s="367">
        <v>242</v>
      </c>
      <c r="C93" s="368" t="s">
        <v>88</v>
      </c>
      <c r="D93" s="296" t="s">
        <v>239</v>
      </c>
      <c r="E93" s="294">
        <v>3</v>
      </c>
      <c r="F93" s="294">
        <v>30</v>
      </c>
      <c r="G93" s="294">
        <v>30</v>
      </c>
      <c r="H93" s="294">
        <v>0</v>
      </c>
      <c r="I93" s="294" t="s">
        <v>105</v>
      </c>
      <c r="J93" s="297" t="s">
        <v>106</v>
      </c>
      <c r="K93" s="298" t="s">
        <v>141</v>
      </c>
      <c r="L93" s="299"/>
      <c r="N93" s="361"/>
      <c r="P93" s="143"/>
    </row>
    <row r="94" spans="1:18" x14ac:dyDescent="0.3">
      <c r="A94" s="391"/>
      <c r="B94" s="300"/>
      <c r="C94" s="301" t="s">
        <v>60</v>
      </c>
      <c r="D94" s="302"/>
      <c r="E94" s="303"/>
      <c r="F94" s="300"/>
      <c r="G94" s="300"/>
      <c r="H94" s="300"/>
      <c r="I94" s="300"/>
      <c r="J94" s="304"/>
      <c r="K94" s="305"/>
      <c r="L94" s="306"/>
      <c r="N94" s="361"/>
      <c r="P94" s="143">
        <v>242</v>
      </c>
    </row>
    <row r="95" spans="1:18" x14ac:dyDescent="0.3">
      <c r="A95" s="391"/>
      <c r="B95" s="307">
        <v>242</v>
      </c>
      <c r="C95" s="336" t="s">
        <v>81</v>
      </c>
      <c r="D95" s="337" t="s">
        <v>248</v>
      </c>
      <c r="E95" s="307">
        <v>3</v>
      </c>
      <c r="F95" s="307">
        <v>30</v>
      </c>
      <c r="G95" s="307">
        <v>30</v>
      </c>
      <c r="H95" s="307">
        <v>0</v>
      </c>
      <c r="I95" s="307" t="s">
        <v>105</v>
      </c>
      <c r="J95" s="308" t="s">
        <v>106</v>
      </c>
      <c r="K95" s="309" t="s">
        <v>177</v>
      </c>
      <c r="L95" s="310"/>
      <c r="N95" s="361"/>
      <c r="P95" s="143">
        <v>242</v>
      </c>
    </row>
    <row r="96" spans="1:18" ht="21.6" customHeight="1" x14ac:dyDescent="0.3">
      <c r="A96" s="391"/>
      <c r="B96" s="307">
        <v>242</v>
      </c>
      <c r="C96" s="324" t="s">
        <v>89</v>
      </c>
      <c r="D96" s="325" t="s">
        <v>250</v>
      </c>
      <c r="E96" s="307">
        <v>3</v>
      </c>
      <c r="F96" s="307">
        <v>30</v>
      </c>
      <c r="G96" s="307">
        <v>30</v>
      </c>
      <c r="H96" s="307">
        <v>0</v>
      </c>
      <c r="I96" s="307" t="s">
        <v>105</v>
      </c>
      <c r="J96" s="308" t="s">
        <v>106</v>
      </c>
      <c r="K96" s="309" t="s">
        <v>141</v>
      </c>
      <c r="L96" s="310"/>
      <c r="N96" s="361"/>
      <c r="P96" s="143">
        <v>242</v>
      </c>
    </row>
    <row r="97" spans="1:16" ht="21.6" customHeight="1" x14ac:dyDescent="0.3">
      <c r="A97" s="391"/>
      <c r="B97" s="369">
        <v>242</v>
      </c>
      <c r="C97" s="370" t="s">
        <v>291</v>
      </c>
      <c r="D97" s="325" t="s">
        <v>294</v>
      </c>
      <c r="E97" s="307">
        <v>3</v>
      </c>
      <c r="F97" s="307">
        <v>30</v>
      </c>
      <c r="G97" s="307">
        <v>30</v>
      </c>
      <c r="H97" s="307">
        <v>0</v>
      </c>
      <c r="I97" s="307" t="s">
        <v>105</v>
      </c>
      <c r="J97" s="308" t="s">
        <v>106</v>
      </c>
      <c r="K97" s="309" t="s">
        <v>244</v>
      </c>
      <c r="L97" s="310"/>
      <c r="N97" s="361"/>
      <c r="P97" s="143"/>
    </row>
    <row r="98" spans="1:16" x14ac:dyDescent="0.3">
      <c r="A98" s="391"/>
      <c r="B98" s="254"/>
      <c r="C98" s="255" t="s">
        <v>47</v>
      </c>
      <c r="D98" s="256"/>
      <c r="E98" s="329"/>
      <c r="F98" s="254"/>
      <c r="G98" s="254"/>
      <c r="H98" s="254"/>
      <c r="I98" s="254"/>
      <c r="J98" s="258"/>
      <c r="K98" s="259"/>
      <c r="L98" s="232"/>
      <c r="M98" s="61">
        <v>3</v>
      </c>
      <c r="N98" s="361"/>
      <c r="P98" s="143">
        <v>242</v>
      </c>
    </row>
    <row r="99" spans="1:16" x14ac:dyDescent="0.3">
      <c r="A99" s="391"/>
      <c r="B99" s="242">
        <v>242</v>
      </c>
      <c r="C99" s="243" t="s">
        <v>90</v>
      </c>
      <c r="D99" s="244" t="s">
        <v>270</v>
      </c>
      <c r="E99" s="242">
        <v>3</v>
      </c>
      <c r="F99" s="242">
        <v>30</v>
      </c>
      <c r="G99" s="242">
        <v>30</v>
      </c>
      <c r="H99" s="242">
        <v>0</v>
      </c>
      <c r="I99" s="242" t="s">
        <v>256</v>
      </c>
      <c r="J99" s="245" t="s">
        <v>106</v>
      </c>
      <c r="K99" s="246" t="s">
        <v>269</v>
      </c>
      <c r="L99" s="247"/>
      <c r="N99" s="361"/>
      <c r="P99" s="143">
        <v>242</v>
      </c>
    </row>
    <row r="100" spans="1:16" ht="27.6" x14ac:dyDescent="0.3">
      <c r="A100" s="391"/>
      <c r="B100" s="268">
        <v>242</v>
      </c>
      <c r="C100" s="269" t="s">
        <v>91</v>
      </c>
      <c r="D100" s="377" t="s">
        <v>272</v>
      </c>
      <c r="E100" s="268">
        <v>3</v>
      </c>
      <c r="F100" s="268">
        <v>30</v>
      </c>
      <c r="G100" s="268">
        <v>30</v>
      </c>
      <c r="H100" s="268">
        <v>0</v>
      </c>
      <c r="I100" s="268" t="s">
        <v>256</v>
      </c>
      <c r="J100" s="378" t="s">
        <v>106</v>
      </c>
      <c r="K100" s="273" t="s">
        <v>226</v>
      </c>
      <c r="L100" s="274"/>
      <c r="N100" s="361"/>
      <c r="P100" s="143"/>
    </row>
    <row r="101" spans="1:16" ht="17.399999999999999" thickBot="1" x14ac:dyDescent="0.35">
      <c r="A101" s="391"/>
      <c r="B101" s="268">
        <v>242</v>
      </c>
      <c r="C101" s="269" t="s">
        <v>92</v>
      </c>
      <c r="D101" s="270" t="s">
        <v>267</v>
      </c>
      <c r="E101" s="271">
        <v>3</v>
      </c>
      <c r="F101" s="271">
        <v>30</v>
      </c>
      <c r="G101" s="271">
        <v>30</v>
      </c>
      <c r="H101" s="271">
        <v>0</v>
      </c>
      <c r="I101" s="271" t="s">
        <v>256</v>
      </c>
      <c r="J101" s="272" t="s">
        <v>106</v>
      </c>
      <c r="K101" s="343" t="s">
        <v>269</v>
      </c>
      <c r="L101" s="344"/>
      <c r="N101" s="361"/>
      <c r="P101" s="384">
        <v>242</v>
      </c>
    </row>
    <row r="102" spans="1:16" ht="22.2" customHeight="1" x14ac:dyDescent="0.35">
      <c r="A102" s="388" t="s">
        <v>306</v>
      </c>
      <c r="B102" s="338"/>
      <c r="C102" s="193"/>
      <c r="D102" s="339"/>
      <c r="E102" s="338"/>
      <c r="F102" s="338"/>
      <c r="G102" s="338"/>
      <c r="H102" s="338"/>
      <c r="I102" s="338"/>
      <c r="J102" s="340"/>
      <c r="K102" s="341"/>
      <c r="L102" s="342"/>
      <c r="M102" s="108">
        <v>4</v>
      </c>
      <c r="N102" s="359">
        <f>M102</f>
        <v>4</v>
      </c>
      <c r="O102" s="142">
        <f>N102+O83</f>
        <v>120</v>
      </c>
      <c r="P102" s="383">
        <v>243</v>
      </c>
    </row>
    <row r="103" spans="1:16" ht="27" customHeight="1" x14ac:dyDescent="0.35">
      <c r="A103" s="389"/>
      <c r="B103" s="372">
        <v>243</v>
      </c>
      <c r="C103" s="379" t="s">
        <v>93</v>
      </c>
      <c r="D103" s="373" t="s">
        <v>279</v>
      </c>
      <c r="E103" s="372">
        <v>4</v>
      </c>
      <c r="F103" s="372">
        <v>0</v>
      </c>
      <c r="G103" s="372">
        <v>0</v>
      </c>
      <c r="H103" s="372">
        <v>60</v>
      </c>
      <c r="I103" s="372" t="s">
        <v>105</v>
      </c>
      <c r="J103" s="374" t="s">
        <v>106</v>
      </c>
      <c r="K103" s="375" t="s">
        <v>106</v>
      </c>
      <c r="L103" s="376"/>
      <c r="N103" s="371"/>
      <c r="O103" s="191"/>
      <c r="P103" s="192"/>
    </row>
    <row r="104" spans="1:16" ht="7.8" customHeight="1" thickBot="1" x14ac:dyDescent="0.35">
      <c r="A104" s="145"/>
      <c r="B104" s="76"/>
      <c r="C104" s="77"/>
      <c r="D104" s="86"/>
      <c r="E104" s="87"/>
      <c r="F104" s="87"/>
      <c r="G104" s="87"/>
      <c r="H104" s="87"/>
      <c r="I104" s="87"/>
      <c r="J104" s="88"/>
      <c r="K104" s="89"/>
      <c r="L104" s="93"/>
      <c r="M104" s="148"/>
      <c r="N104" s="364"/>
      <c r="P104" s="149"/>
    </row>
    <row r="105" spans="1:16" ht="41.4" customHeight="1" x14ac:dyDescent="0.35">
      <c r="A105" s="388" t="s">
        <v>307</v>
      </c>
      <c r="B105" s="345">
        <v>251</v>
      </c>
      <c r="C105" s="346" t="s">
        <v>94</v>
      </c>
      <c r="D105" s="347" t="s">
        <v>281</v>
      </c>
      <c r="E105" s="348">
        <v>6</v>
      </c>
      <c r="F105" s="348">
        <v>0</v>
      </c>
      <c r="G105" s="348">
        <v>0</v>
      </c>
      <c r="H105" s="348">
        <v>180</v>
      </c>
      <c r="I105" s="348" t="s">
        <v>105</v>
      </c>
      <c r="J105" s="349" t="s">
        <v>106</v>
      </c>
      <c r="K105" s="350" t="s">
        <v>106</v>
      </c>
      <c r="L105" s="351"/>
      <c r="M105" s="108">
        <v>6</v>
      </c>
      <c r="N105" s="359">
        <f>M105</f>
        <v>6</v>
      </c>
      <c r="O105" s="142">
        <f>N105+O102</f>
        <v>126</v>
      </c>
      <c r="P105" s="383">
        <v>252</v>
      </c>
    </row>
    <row r="106" spans="1:16" x14ac:dyDescent="0.3">
      <c r="A106" s="389"/>
      <c r="B106" s="254"/>
      <c r="C106" s="255" t="s">
        <v>95</v>
      </c>
      <c r="D106" s="256"/>
      <c r="E106" s="329"/>
      <c r="F106" s="254"/>
      <c r="G106" s="254"/>
      <c r="H106" s="254"/>
      <c r="I106" s="254"/>
      <c r="J106" s="258"/>
      <c r="K106" s="259"/>
      <c r="L106" s="232"/>
      <c r="N106" s="139"/>
      <c r="P106" s="143"/>
    </row>
    <row r="107" spans="1:16" x14ac:dyDescent="0.3">
      <c r="A107" s="389"/>
      <c r="B107" s="294">
        <v>251</v>
      </c>
      <c r="C107" s="295" t="s">
        <v>96</v>
      </c>
      <c r="D107" s="296" t="s">
        <v>284</v>
      </c>
      <c r="E107" s="321">
        <v>3</v>
      </c>
      <c r="F107" s="321">
        <v>30</v>
      </c>
      <c r="G107" s="321">
        <v>30</v>
      </c>
      <c r="H107" s="321">
        <v>0</v>
      </c>
      <c r="I107" s="321" t="s">
        <v>286</v>
      </c>
      <c r="J107" s="322" t="s">
        <v>106</v>
      </c>
      <c r="K107" s="323" t="s">
        <v>155</v>
      </c>
      <c r="L107" s="299"/>
      <c r="N107" s="139"/>
      <c r="P107" s="143">
        <v>252</v>
      </c>
    </row>
    <row r="108" spans="1:16" ht="27" customHeight="1" x14ac:dyDescent="0.3">
      <c r="A108" s="389"/>
      <c r="B108" s="294">
        <v>251</v>
      </c>
      <c r="C108" s="295" t="s">
        <v>97</v>
      </c>
      <c r="D108" s="296" t="s">
        <v>287</v>
      </c>
      <c r="E108" s="321">
        <v>3</v>
      </c>
      <c r="F108" s="321">
        <v>30</v>
      </c>
      <c r="G108" s="321">
        <v>30</v>
      </c>
      <c r="H108" s="321">
        <v>0</v>
      </c>
      <c r="I108" s="321" t="s">
        <v>286</v>
      </c>
      <c r="J108" s="322" t="s">
        <v>106</v>
      </c>
      <c r="K108" s="323" t="s">
        <v>155</v>
      </c>
      <c r="L108" s="299"/>
      <c r="N108" s="139"/>
      <c r="P108" s="143">
        <v>252</v>
      </c>
    </row>
    <row r="109" spans="1:16" ht="17.399999999999999" thickBot="1" x14ac:dyDescent="0.35">
      <c r="A109" s="390"/>
      <c r="B109" s="352">
        <v>251</v>
      </c>
      <c r="C109" s="353" t="s">
        <v>98</v>
      </c>
      <c r="D109" s="354" t="s">
        <v>289</v>
      </c>
      <c r="E109" s="355">
        <v>3</v>
      </c>
      <c r="F109" s="355">
        <v>30</v>
      </c>
      <c r="G109" s="355">
        <v>30</v>
      </c>
      <c r="H109" s="355">
        <v>0</v>
      </c>
      <c r="I109" s="355" t="s">
        <v>286</v>
      </c>
      <c r="J109" s="356" t="s">
        <v>106</v>
      </c>
      <c r="K109" s="357" t="s">
        <v>141</v>
      </c>
      <c r="L109" s="358"/>
      <c r="M109" s="140"/>
      <c r="N109" s="141"/>
      <c r="P109" s="384">
        <v>252</v>
      </c>
    </row>
    <row r="112" spans="1:16" x14ac:dyDescent="0.3">
      <c r="E112" s="62"/>
      <c r="F112" s="63"/>
      <c r="G112" s="62"/>
      <c r="H112" s="63"/>
      <c r="I112" s="62"/>
      <c r="K112" s="62"/>
      <c r="L112" s="63"/>
      <c r="M112" s="62"/>
      <c r="N112" s="63"/>
      <c r="P112" s="62"/>
    </row>
  </sheetData>
  <mergeCells count="22">
    <mergeCell ref="O7:O8"/>
    <mergeCell ref="M7:N8"/>
    <mergeCell ref="P7:P8"/>
    <mergeCell ref="A105:A109"/>
    <mergeCell ref="L7:L8"/>
    <mergeCell ref="A9:A15"/>
    <mergeCell ref="A16:A21"/>
    <mergeCell ref="A22:A28"/>
    <mergeCell ref="C7:C8"/>
    <mergeCell ref="D7:D8"/>
    <mergeCell ref="E7:E8"/>
    <mergeCell ref="F7:H7"/>
    <mergeCell ref="I7:I8"/>
    <mergeCell ref="J7:J8"/>
    <mergeCell ref="A7:B8"/>
    <mergeCell ref="A102:A103"/>
    <mergeCell ref="K7:K8"/>
    <mergeCell ref="A39:A47"/>
    <mergeCell ref="A48:A62"/>
    <mergeCell ref="A64:A82"/>
    <mergeCell ref="A83:A101"/>
    <mergeCell ref="A30:A38"/>
  </mergeCells>
  <conditionalFormatting sqref="C67:L68 C70:L71 C73:L74 C76:L77 C87:L87 C91:L91 C95:L95">
    <cfRule type="expression" dxfId="44" priority="22">
      <formula>#REF!=1</formula>
    </cfRule>
  </conditionalFormatting>
  <conditionalFormatting sqref="C85:L85">
    <cfRule type="expression" dxfId="43" priority="1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D959-50DA-40A6-905E-6210714C25C1}">
  <dimension ref="A2:S94"/>
  <sheetViews>
    <sheetView tabSelected="1" zoomScale="80" zoomScaleNormal="80" workbookViewId="0">
      <selection activeCell="P21" sqref="P21"/>
    </sheetView>
  </sheetViews>
  <sheetFormatPr defaultColWidth="8.88671875" defaultRowHeight="14.4" x14ac:dyDescent="0.3"/>
  <cols>
    <col min="1" max="1" width="8.88671875" style="3" customWidth="1"/>
    <col min="2" max="2" width="14.109375" style="3" customWidth="1"/>
    <col min="3" max="3" width="47.6640625" style="14" customWidth="1"/>
    <col min="4" max="4" width="36" style="14" hidden="1" customWidth="1"/>
    <col min="5" max="5" width="6.5546875" style="3" customWidth="1"/>
    <col min="6" max="8" width="5.5546875" style="3" customWidth="1"/>
    <col min="9" max="9" width="13.44140625" style="3" customWidth="1"/>
    <col min="10" max="10" width="22.109375" style="23" customWidth="1"/>
    <col min="11" max="11" width="38.88671875" style="5" customWidth="1"/>
    <col min="12" max="12" width="14.33203125" style="4" customWidth="1"/>
    <col min="13" max="13" width="7.6640625" style="5" customWidth="1"/>
    <col min="14" max="16384" width="8.88671875" style="5"/>
  </cols>
  <sheetData>
    <row r="2" spans="1:14" ht="30" customHeight="1" x14ac:dyDescent="0.3">
      <c r="A2" s="410" t="s">
        <v>99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</row>
    <row r="3" spans="1:14" ht="18" thickBot="1" x14ac:dyDescent="0.35">
      <c r="E3" s="106">
        <f>E6+E31</f>
        <v>126</v>
      </c>
    </row>
    <row r="4" spans="1:14" ht="15" customHeight="1" thickBot="1" x14ac:dyDescent="0.35">
      <c r="A4" s="411" t="s">
        <v>4</v>
      </c>
      <c r="B4" s="412" t="s">
        <v>100</v>
      </c>
      <c r="C4" s="413" t="s">
        <v>7</v>
      </c>
      <c r="D4" s="412" t="s">
        <v>101</v>
      </c>
      <c r="E4" s="413" t="s">
        <v>8</v>
      </c>
      <c r="F4" s="414" t="s">
        <v>9</v>
      </c>
      <c r="G4" s="414"/>
      <c r="H4" s="414"/>
      <c r="I4" s="412" t="s">
        <v>10</v>
      </c>
      <c r="J4" s="413" t="s">
        <v>11</v>
      </c>
      <c r="K4" s="415" t="s">
        <v>12</v>
      </c>
      <c r="L4" s="131"/>
      <c r="M4" s="406" t="s">
        <v>292</v>
      </c>
    </row>
    <row r="5" spans="1:14" x14ac:dyDescent="0.3">
      <c r="A5" s="411"/>
      <c r="B5" s="412"/>
      <c r="C5" s="413"/>
      <c r="D5" s="412"/>
      <c r="E5" s="413"/>
      <c r="F5" s="33" t="s">
        <v>16</v>
      </c>
      <c r="G5" s="33" t="s">
        <v>17</v>
      </c>
      <c r="H5" s="33" t="s">
        <v>4</v>
      </c>
      <c r="I5" s="412"/>
      <c r="J5" s="413"/>
      <c r="K5" s="415"/>
      <c r="L5" s="131"/>
      <c r="M5" s="406"/>
    </row>
    <row r="6" spans="1:14" x14ac:dyDescent="0.3">
      <c r="A6" s="16">
        <v>1</v>
      </c>
      <c r="B6" s="43" t="s">
        <v>102</v>
      </c>
      <c r="C6" s="21"/>
      <c r="D6" s="21"/>
      <c r="E6" s="18">
        <f>SUM(E7:E23)</f>
        <v>46</v>
      </c>
      <c r="F6" s="22"/>
      <c r="G6" s="22"/>
      <c r="H6" s="22"/>
      <c r="I6" s="22"/>
      <c r="J6" s="26"/>
      <c r="K6" s="116"/>
      <c r="L6" s="131"/>
      <c r="M6" s="132"/>
    </row>
    <row r="7" spans="1:14" x14ac:dyDescent="0.3">
      <c r="A7" s="6">
        <f>IF(COUNTA(C7)=0,"",COUNTA($C$7:C7))</f>
        <v>1</v>
      </c>
      <c r="B7" s="30" t="s">
        <v>19</v>
      </c>
      <c r="C7" s="13" t="s">
        <v>103</v>
      </c>
      <c r="D7" s="7" t="s">
        <v>104</v>
      </c>
      <c r="E7" s="30">
        <v>3</v>
      </c>
      <c r="F7" s="30">
        <v>45</v>
      </c>
      <c r="G7" s="30">
        <v>0</v>
      </c>
      <c r="H7" s="30">
        <v>0</v>
      </c>
      <c r="I7" s="30" t="s">
        <v>105</v>
      </c>
      <c r="J7" s="9" t="s">
        <v>106</v>
      </c>
      <c r="K7" s="117" t="s">
        <v>107</v>
      </c>
      <c r="L7" s="131"/>
      <c r="M7" s="132">
        <f>INDEX('KH &amp; TT'!$B:$B,MATCH('Khung CTĐT K28 CNTT (Năm 2)'!B7,'KH &amp; TT'!C:C,0))</f>
        <v>221</v>
      </c>
      <c r="N7" s="5">
        <f>VLOOKUP(B7,'KH &amp; TT'!$C$9:$O$109,13,0)</f>
        <v>0</v>
      </c>
    </row>
    <row r="8" spans="1:14" x14ac:dyDescent="0.3">
      <c r="A8" s="6">
        <f>IF(COUNTA(C8)=0,"",COUNTA($C$7:C8))</f>
        <v>2</v>
      </c>
      <c r="B8" s="30" t="s">
        <v>26</v>
      </c>
      <c r="C8" s="13" t="s">
        <v>108</v>
      </c>
      <c r="D8" s="7" t="s">
        <v>109</v>
      </c>
      <c r="E8" s="30">
        <v>2</v>
      </c>
      <c r="F8" s="30">
        <v>30</v>
      </c>
      <c r="G8" s="30">
        <v>0</v>
      </c>
      <c r="H8" s="30">
        <v>0</v>
      </c>
      <c r="I8" s="30" t="s">
        <v>105</v>
      </c>
      <c r="J8" s="9" t="s">
        <v>106</v>
      </c>
      <c r="K8" s="117" t="s">
        <v>110</v>
      </c>
      <c r="L8" s="131"/>
      <c r="M8" s="132">
        <f>INDEX('KH &amp; TT'!$B:$B,MATCH('Khung CTĐT K28 CNTT (Năm 2)'!B8,'KH &amp; TT'!C:C,0))</f>
        <v>222</v>
      </c>
      <c r="N8" s="5">
        <f>VLOOKUP(B8,'KH &amp; TT'!$C$9:$O$109,13,0)</f>
        <v>0</v>
      </c>
    </row>
    <row r="9" spans="1:14" x14ac:dyDescent="0.3">
      <c r="A9" s="6">
        <f>IF(COUNTA(C9)=0,"",COUNTA($C$7:C9))</f>
        <v>3</v>
      </c>
      <c r="B9" s="30" t="s">
        <v>38</v>
      </c>
      <c r="C9" s="13" t="s">
        <v>111</v>
      </c>
      <c r="D9" s="7" t="s">
        <v>112</v>
      </c>
      <c r="E9" s="30">
        <v>2</v>
      </c>
      <c r="F9" s="30">
        <v>30</v>
      </c>
      <c r="G9" s="30">
        <v>0</v>
      </c>
      <c r="H9" s="30">
        <v>0</v>
      </c>
      <c r="I9" s="30" t="s">
        <v>105</v>
      </c>
      <c r="J9" s="9" t="s">
        <v>106</v>
      </c>
      <c r="K9" s="117" t="s">
        <v>113</v>
      </c>
      <c r="L9" s="131"/>
      <c r="M9" s="132">
        <f>INDEX('KH &amp; TT'!$B:$B,MATCH('Khung CTĐT K28 CNTT (Năm 2)'!B9,'KH &amp; TT'!C:C,0))</f>
        <v>232</v>
      </c>
      <c r="N9" s="5">
        <f>VLOOKUP(B9,'KH &amp; TT'!$C$9:$O$109,13,0)</f>
        <v>0</v>
      </c>
    </row>
    <row r="10" spans="1:14" x14ac:dyDescent="0.3">
      <c r="A10" s="6">
        <f>IF(COUNTA(C10)=0,"",COUNTA($C$7:C10))</f>
        <v>4</v>
      </c>
      <c r="B10" s="30" t="s">
        <v>43</v>
      </c>
      <c r="C10" s="13" t="s">
        <v>114</v>
      </c>
      <c r="D10" s="7" t="s">
        <v>115</v>
      </c>
      <c r="E10" s="30">
        <v>2</v>
      </c>
      <c r="F10" s="30">
        <v>30</v>
      </c>
      <c r="G10" s="30">
        <v>0</v>
      </c>
      <c r="H10" s="30">
        <v>0</v>
      </c>
      <c r="I10" s="30" t="s">
        <v>105</v>
      </c>
      <c r="J10" s="9" t="s">
        <v>106</v>
      </c>
      <c r="K10" s="117" t="s">
        <v>108</v>
      </c>
      <c r="L10" s="131"/>
      <c r="M10" s="132">
        <f>INDEX('KH &amp; TT'!$B:$B,MATCH('Khung CTĐT K28 CNTT (Năm 2)'!B10,'KH &amp; TT'!C:C,0))</f>
        <v>233</v>
      </c>
      <c r="N10" s="5">
        <f>VLOOKUP(B10,'KH &amp; TT'!$C$9:$O$109,13,0)</f>
        <v>0</v>
      </c>
    </row>
    <row r="11" spans="1:14" x14ac:dyDescent="0.3">
      <c r="A11" s="6">
        <f>IF(COUNTA(C11)=0,"",COUNTA($C$7:C11))</f>
        <v>5</v>
      </c>
      <c r="B11" s="30" t="s">
        <v>51</v>
      </c>
      <c r="C11" s="13" t="s">
        <v>116</v>
      </c>
      <c r="D11" s="7" t="s">
        <v>117</v>
      </c>
      <c r="E11" s="30">
        <v>2</v>
      </c>
      <c r="F11" s="30">
        <v>30</v>
      </c>
      <c r="G11" s="30">
        <v>0</v>
      </c>
      <c r="H11" s="30">
        <v>0</v>
      </c>
      <c r="I11" s="30" t="s">
        <v>105</v>
      </c>
      <c r="J11" s="9" t="s">
        <v>106</v>
      </c>
      <c r="K11" s="117" t="s">
        <v>118</v>
      </c>
      <c r="L11" s="131"/>
      <c r="M11" s="132">
        <f>INDEX('KH &amp; TT'!$B:$B,MATCH('Khung CTĐT K28 CNTT (Năm 2)'!B11,'KH &amp; TT'!C:C,0))</f>
        <v>241</v>
      </c>
      <c r="N11" s="5">
        <f>VLOOKUP(B11,'KH &amp; TT'!$C$9:$O$109,13,0)</f>
        <v>0</v>
      </c>
    </row>
    <row r="12" spans="1:14" x14ac:dyDescent="0.3">
      <c r="A12" s="6">
        <f>IF(COUNTA(C12)=0,"",COUNTA($C$7:C12))</f>
        <v>6</v>
      </c>
      <c r="B12" s="30" t="s">
        <v>18</v>
      </c>
      <c r="C12" s="13" t="s">
        <v>119</v>
      </c>
      <c r="D12" s="13" t="s">
        <v>120</v>
      </c>
      <c r="E12" s="30">
        <v>3</v>
      </c>
      <c r="F12" s="30">
        <v>30</v>
      </c>
      <c r="G12" s="30">
        <v>30</v>
      </c>
      <c r="H12" s="30">
        <v>0</v>
      </c>
      <c r="I12" s="30" t="s">
        <v>105</v>
      </c>
      <c r="J12" s="9" t="s">
        <v>106</v>
      </c>
      <c r="K12" s="117" t="s">
        <v>107</v>
      </c>
      <c r="L12" s="131"/>
      <c r="M12" s="132">
        <f>INDEX('KH &amp; TT'!$B:$B,MATCH('Khung CTĐT K28 CNTT (Năm 2)'!B12,'KH &amp; TT'!C:C,0))</f>
        <v>221</v>
      </c>
      <c r="N12" s="5">
        <f>VLOOKUP(B12,'KH &amp; TT'!$C$9:$O$109,13,0)</f>
        <v>15</v>
      </c>
    </row>
    <row r="13" spans="1:14" x14ac:dyDescent="0.3">
      <c r="A13" s="6">
        <f>IF(COUNTA(C13)=0,"",COUNTA($C$7:C13))</f>
        <v>7</v>
      </c>
      <c r="B13" s="30" t="s">
        <v>27</v>
      </c>
      <c r="C13" s="13" t="s">
        <v>121</v>
      </c>
      <c r="D13" s="13" t="s">
        <v>122</v>
      </c>
      <c r="E13" s="30">
        <v>3</v>
      </c>
      <c r="F13" s="30">
        <v>30</v>
      </c>
      <c r="G13" s="30">
        <v>30</v>
      </c>
      <c r="H13" s="30">
        <v>0</v>
      </c>
      <c r="I13" s="30" t="s">
        <v>105</v>
      </c>
      <c r="J13" s="9" t="s">
        <v>106</v>
      </c>
      <c r="K13" s="117" t="s">
        <v>123</v>
      </c>
      <c r="L13" s="131"/>
      <c r="M13" s="132">
        <f>INDEX('KH &amp; TT'!$B:$B,MATCH('Khung CTĐT K28 CNTT (Năm 2)'!B13,'KH &amp; TT'!C:C,0))</f>
        <v>222</v>
      </c>
      <c r="N13" s="5">
        <f>VLOOKUP(B13,'KH &amp; TT'!$C$9:$O$109,13,0)</f>
        <v>0</v>
      </c>
    </row>
    <row r="14" spans="1:14" x14ac:dyDescent="0.3">
      <c r="A14" s="6">
        <f>IF(COUNTA(C14)=0,"",COUNTA($C$7:C14))</f>
        <v>8</v>
      </c>
      <c r="B14" s="30" t="s">
        <v>32</v>
      </c>
      <c r="C14" s="13" t="s">
        <v>124</v>
      </c>
      <c r="D14" s="13" t="s">
        <v>125</v>
      </c>
      <c r="E14" s="30">
        <v>3</v>
      </c>
      <c r="F14" s="30">
        <v>30</v>
      </c>
      <c r="G14" s="30">
        <v>30</v>
      </c>
      <c r="H14" s="30">
        <v>0</v>
      </c>
      <c r="I14" s="30" t="s">
        <v>105</v>
      </c>
      <c r="J14" s="9" t="s">
        <v>106</v>
      </c>
      <c r="K14" s="117" t="s">
        <v>126</v>
      </c>
      <c r="L14" s="131"/>
      <c r="M14" s="132">
        <f>INDEX('KH &amp; TT'!$B:$B,MATCH('Khung CTĐT K28 CNTT (Năm 2)'!B14,'KH &amp; TT'!C:C,0))</f>
        <v>223</v>
      </c>
      <c r="N14" s="5">
        <f>VLOOKUP(B14,'KH &amp; TT'!$C$9:$O$109,13,0)</f>
        <v>0</v>
      </c>
    </row>
    <row r="15" spans="1:14" x14ac:dyDescent="0.3">
      <c r="A15" s="6">
        <f>IF(COUNTA(C15)=0,"",COUNTA($C$7:C15))</f>
        <v>9</v>
      </c>
      <c r="B15" s="30" t="s">
        <v>39</v>
      </c>
      <c r="C15" s="13" t="s">
        <v>127</v>
      </c>
      <c r="D15" s="13" t="s">
        <v>128</v>
      </c>
      <c r="E15" s="30">
        <v>3</v>
      </c>
      <c r="F15" s="30">
        <v>30</v>
      </c>
      <c r="G15" s="30">
        <v>30</v>
      </c>
      <c r="H15" s="30">
        <v>0</v>
      </c>
      <c r="I15" s="30" t="s">
        <v>105</v>
      </c>
      <c r="J15" s="9" t="s">
        <v>106</v>
      </c>
      <c r="K15" s="117" t="s">
        <v>129</v>
      </c>
      <c r="L15" s="131"/>
      <c r="M15" s="132">
        <f>INDEX('KH &amp; TT'!$B:$B,MATCH('Khung CTĐT K28 CNTT (Năm 2)'!B15,'KH &amp; TT'!C:C,0))</f>
        <v>231</v>
      </c>
      <c r="N15" s="5">
        <f>VLOOKUP(B15,'KH &amp; TT'!$C$9:$O$109,13,0)</f>
        <v>0</v>
      </c>
    </row>
    <row r="16" spans="1:14" x14ac:dyDescent="0.3">
      <c r="A16" s="6">
        <f>IF(COUNTA(C16)=0,"",COUNTA($C$7:C16))</f>
        <v>10</v>
      </c>
      <c r="B16" s="32" t="s">
        <v>44</v>
      </c>
      <c r="C16" s="10" t="s">
        <v>130</v>
      </c>
      <c r="D16" s="13" t="s">
        <v>131</v>
      </c>
      <c r="E16" s="32">
        <v>3</v>
      </c>
      <c r="F16" s="32">
        <v>30</v>
      </c>
      <c r="G16" s="32">
        <v>30</v>
      </c>
      <c r="H16" s="32">
        <v>0</v>
      </c>
      <c r="I16" s="32" t="s">
        <v>105</v>
      </c>
      <c r="J16" s="8" t="s">
        <v>106</v>
      </c>
      <c r="K16" s="118" t="s">
        <v>132</v>
      </c>
      <c r="L16" s="131"/>
      <c r="M16" s="132">
        <f>INDEX('KH &amp; TT'!$B:$B,MATCH('Khung CTĐT K28 CNTT (Năm 2)'!B16,'KH &amp; TT'!C:C,0))</f>
        <v>232</v>
      </c>
      <c r="N16" s="5">
        <f>VLOOKUP(B16,'KH &amp; TT'!$C$9:$O$109,13,0)</f>
        <v>0</v>
      </c>
    </row>
    <row r="17" spans="1:16" x14ac:dyDescent="0.3">
      <c r="A17" s="6">
        <f>IF(COUNTA(C17)=0,"",COUNTA($C$7:C17))</f>
        <v>11</v>
      </c>
      <c r="B17" s="32" t="s">
        <v>52</v>
      </c>
      <c r="C17" s="10" t="s">
        <v>133</v>
      </c>
      <c r="D17" s="13" t="s">
        <v>134</v>
      </c>
      <c r="E17" s="32">
        <v>3</v>
      </c>
      <c r="F17" s="32">
        <v>45</v>
      </c>
      <c r="G17" s="32">
        <v>0</v>
      </c>
      <c r="H17" s="32">
        <v>0</v>
      </c>
      <c r="I17" s="32" t="s">
        <v>105</v>
      </c>
      <c r="J17" s="8" t="s">
        <v>106</v>
      </c>
      <c r="K17" s="118" t="s">
        <v>135</v>
      </c>
      <c r="L17" s="131"/>
      <c r="M17" s="132">
        <f>INDEX('KH &amp; TT'!$B:$B,MATCH('Khung CTĐT K28 CNTT (Năm 2)'!B17,'KH &amp; TT'!C:C,0))</f>
        <v>233</v>
      </c>
      <c r="N17" s="5">
        <f>VLOOKUP(B17,'KH &amp; TT'!$C$9:$O$109,13,0)</f>
        <v>0</v>
      </c>
    </row>
    <row r="18" spans="1:16" x14ac:dyDescent="0.3">
      <c r="A18" s="6">
        <f>IF(COUNTA(C18)=0,"",COUNTA($C$7:C18))</f>
        <v>12</v>
      </c>
      <c r="B18" s="32" t="s">
        <v>65</v>
      </c>
      <c r="C18" s="10" t="s">
        <v>136</v>
      </c>
      <c r="D18" s="13" t="s">
        <v>137</v>
      </c>
      <c r="E18" s="32">
        <v>3</v>
      </c>
      <c r="F18" s="32">
        <v>45</v>
      </c>
      <c r="G18" s="32">
        <v>0</v>
      </c>
      <c r="H18" s="32">
        <v>0</v>
      </c>
      <c r="I18" s="32" t="s">
        <v>105</v>
      </c>
      <c r="J18" s="8" t="s">
        <v>106</v>
      </c>
      <c r="K18" s="118" t="s">
        <v>138</v>
      </c>
      <c r="L18" s="131"/>
      <c r="M18" s="132">
        <f>INDEX('KH &amp; TT'!$B:$B,MATCH('Khung CTĐT K28 CNTT (Năm 2)'!B18,'KH &amp; TT'!C:C,0))</f>
        <v>241</v>
      </c>
      <c r="N18" s="5">
        <f>VLOOKUP(B18,'KH &amp; TT'!$C$9:$O$109,13,0)</f>
        <v>0</v>
      </c>
    </row>
    <row r="19" spans="1:16" ht="21" customHeight="1" x14ac:dyDescent="0.3">
      <c r="A19" s="6">
        <f>IF(COUNTA(C19)=0,"",COUNTA($C$7:C19))</f>
        <v>13</v>
      </c>
      <c r="B19" s="30" t="s">
        <v>25</v>
      </c>
      <c r="C19" s="13" t="s">
        <v>139</v>
      </c>
      <c r="D19" s="13" t="s">
        <v>140</v>
      </c>
      <c r="E19" s="30">
        <v>2</v>
      </c>
      <c r="F19" s="30">
        <v>30</v>
      </c>
      <c r="G19" s="30">
        <v>0</v>
      </c>
      <c r="H19" s="30">
        <v>0</v>
      </c>
      <c r="I19" s="30" t="s">
        <v>105</v>
      </c>
      <c r="J19" s="9" t="s">
        <v>106</v>
      </c>
      <c r="K19" s="117" t="s">
        <v>141</v>
      </c>
      <c r="L19" s="131"/>
      <c r="M19" s="132">
        <f>INDEX('KH &amp; TT'!$B:$B,MATCH('Khung CTĐT K28 CNTT (Năm 2)'!B19,'KH &amp; TT'!C:C,0))</f>
        <v>222</v>
      </c>
      <c r="N19" s="5">
        <f>VLOOKUP(B19,'KH &amp; TT'!$C$9:$O$109,13,0)</f>
        <v>29</v>
      </c>
      <c r="O19" s="5" t="s">
        <v>310</v>
      </c>
    </row>
    <row r="20" spans="1:16" ht="21" customHeight="1" x14ac:dyDescent="0.3">
      <c r="A20" s="6">
        <f>IF(COUNTA(C20)=0,"",COUNTA($C$7:C20))</f>
        <v>14</v>
      </c>
      <c r="B20" s="30" t="s">
        <v>66</v>
      </c>
      <c r="C20" s="13" t="s">
        <v>142</v>
      </c>
      <c r="D20" s="13" t="s">
        <v>143</v>
      </c>
      <c r="E20" s="30">
        <v>2</v>
      </c>
      <c r="F20" s="30">
        <v>30</v>
      </c>
      <c r="G20" s="30">
        <v>0</v>
      </c>
      <c r="H20" s="30">
        <v>0</v>
      </c>
      <c r="I20" s="30" t="s">
        <v>105</v>
      </c>
      <c r="J20" s="9" t="s">
        <v>106</v>
      </c>
      <c r="K20" s="117" t="s">
        <v>141</v>
      </c>
      <c r="L20" s="131"/>
      <c r="M20" s="132">
        <f>INDEX('KH &amp; TT'!$B:$B,MATCH('Khung CTĐT K28 CNTT (Năm 2)'!B20,'KH &amp; TT'!C:C,0))</f>
        <v>241</v>
      </c>
      <c r="N20" s="5">
        <f>VLOOKUP(B20,'KH &amp; TT'!$C$9:$O$109,13,0)</f>
        <v>0</v>
      </c>
    </row>
    <row r="21" spans="1:16" s="34" customFormat="1" ht="21" customHeight="1" x14ac:dyDescent="0.3">
      <c r="A21" s="6">
        <f>IF(COUNTA(C21)=0,"",COUNTA($C$7:C21))</f>
        <v>15</v>
      </c>
      <c r="B21" s="36" t="s">
        <v>28</v>
      </c>
      <c r="C21" s="37" t="s">
        <v>144</v>
      </c>
      <c r="D21" s="37" t="s">
        <v>145</v>
      </c>
      <c r="E21" s="36">
        <v>4</v>
      </c>
      <c r="F21" s="36">
        <v>45</v>
      </c>
      <c r="G21" s="36">
        <v>30</v>
      </c>
      <c r="H21" s="36">
        <v>0</v>
      </c>
      <c r="I21" s="36" t="s">
        <v>105</v>
      </c>
      <c r="J21" s="38" t="s">
        <v>106</v>
      </c>
      <c r="K21" s="119" t="s">
        <v>141</v>
      </c>
      <c r="L21" s="133"/>
      <c r="M21" s="132">
        <f>INDEX('KH &amp; TT'!$B:$B,MATCH('Khung CTĐT K28 CNTT (Năm 2)'!B21,'KH &amp; TT'!C:C,0))</f>
        <v>222</v>
      </c>
      <c r="N21" s="5">
        <f>VLOOKUP(B21,'KH &amp; TT'!$C$9:$O$109,13,0)</f>
        <v>0</v>
      </c>
      <c r="O21" s="34" t="s">
        <v>310</v>
      </c>
      <c r="P21" s="5"/>
    </row>
    <row r="22" spans="1:16" s="35" customFormat="1" ht="21" customHeight="1" x14ac:dyDescent="0.3">
      <c r="A22" s="6">
        <f>IF(COUNTA(C22)=0,"",COUNTA($C$7:C22))</f>
        <v>16</v>
      </c>
      <c r="B22" s="36" t="s">
        <v>40</v>
      </c>
      <c r="C22" s="37" t="s">
        <v>146</v>
      </c>
      <c r="D22" s="37" t="s">
        <v>147</v>
      </c>
      <c r="E22" s="36">
        <v>3</v>
      </c>
      <c r="F22" s="36">
        <v>30</v>
      </c>
      <c r="G22" s="36">
        <v>30</v>
      </c>
      <c r="H22" s="36">
        <v>0</v>
      </c>
      <c r="I22" s="36" t="s">
        <v>105</v>
      </c>
      <c r="J22" s="38" t="s">
        <v>106</v>
      </c>
      <c r="K22" s="119" t="s">
        <v>141</v>
      </c>
      <c r="L22" s="133"/>
      <c r="M22" s="132">
        <f>INDEX('KH &amp; TT'!$B:$B,MATCH('Khung CTĐT K28 CNTT (Năm 2)'!B22,'KH &amp; TT'!C:C,0))</f>
        <v>231</v>
      </c>
      <c r="N22" s="5">
        <f>VLOOKUP(B22,'KH &amp; TT'!$C$9:$O$109,13,0)</f>
        <v>0</v>
      </c>
      <c r="O22" s="34" t="s">
        <v>310</v>
      </c>
      <c r="P22" s="5"/>
    </row>
    <row r="23" spans="1:16" s="4" customFormat="1" ht="21" customHeight="1" x14ac:dyDescent="0.3">
      <c r="A23" s="6">
        <f>IF(COUNTA(C23)=0,"",COUNTA($C$7:C23))</f>
        <v>17</v>
      </c>
      <c r="B23" s="32" t="s">
        <v>22</v>
      </c>
      <c r="C23" s="10" t="s">
        <v>148</v>
      </c>
      <c r="D23" s="10" t="s">
        <v>149</v>
      </c>
      <c r="E23" s="32">
        <v>3</v>
      </c>
      <c r="F23" s="32">
        <v>45</v>
      </c>
      <c r="G23" s="32">
        <v>0</v>
      </c>
      <c r="H23" s="32">
        <v>0</v>
      </c>
      <c r="I23" s="32" t="s">
        <v>105</v>
      </c>
      <c r="J23" s="8" t="s">
        <v>106</v>
      </c>
      <c r="K23" s="118" t="s">
        <v>141</v>
      </c>
      <c r="L23" s="134" t="s">
        <v>150</v>
      </c>
      <c r="M23" s="132">
        <f>INDEX('KH &amp; TT'!$B:$B,MATCH('Khung CTĐT K28 CNTT (Năm 2)'!B23,'KH &amp; TT'!C:C,0))</f>
        <v>221</v>
      </c>
      <c r="N23" s="5">
        <f>VLOOKUP(B23,'KH &amp; TT'!$C$9:$O$109,13,0)</f>
        <v>0</v>
      </c>
      <c r="O23" s="5" t="s">
        <v>310</v>
      </c>
      <c r="P23" s="5"/>
    </row>
    <row r="24" spans="1:16" s="4" customFormat="1" ht="21" customHeight="1" x14ac:dyDescent="0.3">
      <c r="A24" s="15" t="s">
        <v>151</v>
      </c>
      <c r="B24" s="30"/>
      <c r="C24" s="13"/>
      <c r="D24" s="13"/>
      <c r="E24" s="30" t="s">
        <v>152</v>
      </c>
      <c r="F24" s="30"/>
      <c r="G24" s="30"/>
      <c r="H24" s="30"/>
      <c r="I24" s="30"/>
      <c r="J24" s="9"/>
      <c r="K24" s="117"/>
      <c r="L24" s="131"/>
      <c r="M24" s="132"/>
      <c r="N24" s="5"/>
      <c r="O24" s="5"/>
      <c r="P24" s="5"/>
    </row>
    <row r="25" spans="1:16" s="4" customFormat="1" ht="21" customHeight="1" x14ac:dyDescent="0.3">
      <c r="A25" s="6">
        <v>18</v>
      </c>
      <c r="B25" s="30" t="s">
        <v>30</v>
      </c>
      <c r="C25" s="13" t="s">
        <v>153</v>
      </c>
      <c r="D25" s="13" t="s">
        <v>154</v>
      </c>
      <c r="E25" s="32">
        <v>0</v>
      </c>
      <c r="F25" s="30">
        <v>0</v>
      </c>
      <c r="G25" s="30">
        <v>60</v>
      </c>
      <c r="H25" s="30">
        <v>0</v>
      </c>
      <c r="I25" s="30" t="s">
        <v>105</v>
      </c>
      <c r="J25" s="9" t="s">
        <v>106</v>
      </c>
      <c r="K25" s="117" t="s">
        <v>155</v>
      </c>
      <c r="L25" s="131"/>
      <c r="M25" s="132">
        <f>INDEX('KH &amp; TT'!$B:$B,MATCH('Khung CTĐT K28 CNTT (Năm 2)'!B25,'KH &amp; TT'!C:C,0))</f>
        <v>222</v>
      </c>
      <c r="N25" s="5">
        <f>VLOOKUP(B25,'KH &amp; TT'!$C$9:$O$109,13,0)</f>
        <v>0</v>
      </c>
      <c r="O25" s="5"/>
      <c r="P25" s="5"/>
    </row>
    <row r="26" spans="1:16" s="4" customFormat="1" ht="21" customHeight="1" x14ac:dyDescent="0.3">
      <c r="A26" s="6">
        <v>19</v>
      </c>
      <c r="B26" s="30" t="s">
        <v>37</v>
      </c>
      <c r="C26" s="13" t="s">
        <v>156</v>
      </c>
      <c r="D26" s="13" t="s">
        <v>157</v>
      </c>
      <c r="E26" s="32">
        <v>0</v>
      </c>
      <c r="F26" s="30">
        <v>0</v>
      </c>
      <c r="G26" s="30">
        <v>60</v>
      </c>
      <c r="H26" s="30">
        <v>0</v>
      </c>
      <c r="I26" s="30" t="s">
        <v>105</v>
      </c>
      <c r="J26" s="9" t="s">
        <v>106</v>
      </c>
      <c r="K26" s="117" t="s">
        <v>155</v>
      </c>
      <c r="L26" s="131"/>
      <c r="M26" s="132">
        <f>INDEX('KH &amp; TT'!$B:$B,MATCH('Khung CTĐT K28 CNTT (Năm 2)'!B26,'KH &amp; TT'!C:C,0))</f>
        <v>223</v>
      </c>
      <c r="N26" s="5">
        <f>VLOOKUP(B26,'KH &amp; TT'!$C$9:$O$109,13,0)</f>
        <v>0</v>
      </c>
      <c r="O26" s="5"/>
      <c r="P26" s="5"/>
    </row>
    <row r="27" spans="1:16" s="4" customFormat="1" ht="21" customHeight="1" x14ac:dyDescent="0.3">
      <c r="A27" s="6">
        <v>20</v>
      </c>
      <c r="B27" s="32" t="s">
        <v>23</v>
      </c>
      <c r="C27" s="10" t="s">
        <v>158</v>
      </c>
      <c r="D27" s="10" t="s">
        <v>159</v>
      </c>
      <c r="E27" s="32">
        <v>0</v>
      </c>
      <c r="F27" s="32">
        <v>37</v>
      </c>
      <c r="G27" s="32">
        <v>8</v>
      </c>
      <c r="H27" s="32">
        <v>0</v>
      </c>
      <c r="I27" s="32" t="s">
        <v>105</v>
      </c>
      <c r="J27" s="8" t="s">
        <v>106</v>
      </c>
      <c r="K27" s="118" t="s">
        <v>155</v>
      </c>
      <c r="L27" s="131"/>
      <c r="M27" s="132">
        <f>INDEX('KH &amp; TT'!$B:$B,MATCH('Khung CTĐT K28 CNTT (Năm 2)'!B27,'KH &amp; TT'!C:C,0))</f>
        <v>221</v>
      </c>
      <c r="N27" s="5">
        <f>VLOOKUP(B27,'KH &amp; TT'!$C$9:$O$109,13,0)</f>
        <v>0</v>
      </c>
      <c r="O27" s="5" t="s">
        <v>310</v>
      </c>
      <c r="P27" s="5"/>
    </row>
    <row r="28" spans="1:16" s="4" customFormat="1" ht="21" customHeight="1" x14ac:dyDescent="0.3">
      <c r="A28" s="6">
        <v>21</v>
      </c>
      <c r="B28" s="32" t="s">
        <v>24</v>
      </c>
      <c r="C28" s="10" t="s">
        <v>160</v>
      </c>
      <c r="D28" s="10" t="s">
        <v>161</v>
      </c>
      <c r="E28" s="32">
        <v>0</v>
      </c>
      <c r="F28" s="32">
        <v>22</v>
      </c>
      <c r="G28" s="32">
        <v>8</v>
      </c>
      <c r="H28" s="32">
        <v>0</v>
      </c>
      <c r="I28" s="32" t="s">
        <v>105</v>
      </c>
      <c r="J28" s="8" t="s">
        <v>106</v>
      </c>
      <c r="K28" s="118" t="s">
        <v>155</v>
      </c>
      <c r="L28" s="131"/>
      <c r="M28" s="132">
        <f>INDEX('KH &amp; TT'!$B:$B,MATCH('Khung CTĐT K28 CNTT (Năm 2)'!B28,'KH &amp; TT'!C:C,0))</f>
        <v>221</v>
      </c>
      <c r="N28" s="5">
        <f>VLOOKUP(B28,'KH &amp; TT'!$C$9:$O$109,13,0)</f>
        <v>0</v>
      </c>
      <c r="O28" s="5" t="s">
        <v>310</v>
      </c>
      <c r="P28" s="5"/>
    </row>
    <row r="29" spans="1:16" s="4" customFormat="1" ht="21" customHeight="1" x14ac:dyDescent="0.3">
      <c r="A29" s="6">
        <v>22</v>
      </c>
      <c r="B29" s="32" t="s">
        <v>35</v>
      </c>
      <c r="C29" s="10" t="s">
        <v>162</v>
      </c>
      <c r="D29" s="10" t="s">
        <v>163</v>
      </c>
      <c r="E29" s="32">
        <v>0</v>
      </c>
      <c r="F29" s="32">
        <v>14</v>
      </c>
      <c r="G29" s="32">
        <v>16</v>
      </c>
      <c r="H29" s="32">
        <v>0</v>
      </c>
      <c r="I29" s="32" t="s">
        <v>105</v>
      </c>
      <c r="J29" s="8" t="s">
        <v>164</v>
      </c>
      <c r="K29" s="118" t="s">
        <v>155</v>
      </c>
      <c r="L29" s="131"/>
      <c r="M29" s="132">
        <f>INDEX('KH &amp; TT'!$B:$B,MATCH('Khung CTĐT K28 CNTT (Năm 2)'!B29,'KH &amp; TT'!C:C,0))</f>
        <v>223</v>
      </c>
      <c r="N29" s="5">
        <f>VLOOKUP(B29,'KH &amp; TT'!$C$9:$O$109,13,0)</f>
        <v>0</v>
      </c>
      <c r="O29" s="5" t="s">
        <v>310</v>
      </c>
      <c r="P29" s="5"/>
    </row>
    <row r="30" spans="1:16" s="4" customFormat="1" ht="21" customHeight="1" x14ac:dyDescent="0.3">
      <c r="A30" s="6">
        <v>23</v>
      </c>
      <c r="B30" s="32" t="s">
        <v>36</v>
      </c>
      <c r="C30" s="10" t="s">
        <v>165</v>
      </c>
      <c r="D30" s="10" t="s">
        <v>166</v>
      </c>
      <c r="E30" s="32">
        <v>0</v>
      </c>
      <c r="F30" s="32">
        <v>4</v>
      </c>
      <c r="G30" s="32">
        <v>56</v>
      </c>
      <c r="H30" s="32">
        <v>0</v>
      </c>
      <c r="I30" s="32" t="s">
        <v>105</v>
      </c>
      <c r="J30" s="8" t="s">
        <v>164</v>
      </c>
      <c r="K30" s="118" t="s">
        <v>155</v>
      </c>
      <c r="L30" s="131"/>
      <c r="M30" s="132">
        <f>INDEX('KH &amp; TT'!$B:$B,MATCH('Khung CTĐT K28 CNTT (Năm 2)'!B30,'KH &amp; TT'!C:C,0))</f>
        <v>223</v>
      </c>
      <c r="N30" s="5">
        <f>VLOOKUP(B30,'KH &amp; TT'!$C$9:$O$109,13,0)</f>
        <v>0</v>
      </c>
      <c r="O30" s="5" t="s">
        <v>310</v>
      </c>
      <c r="P30" s="5"/>
    </row>
    <row r="31" spans="1:16" s="4" customFormat="1" ht="21" customHeight="1" x14ac:dyDescent="0.3">
      <c r="A31" s="44" t="s">
        <v>167</v>
      </c>
      <c r="B31" s="44"/>
      <c r="C31" s="44"/>
      <c r="D31" s="19"/>
      <c r="E31" s="20">
        <f>E32+E40+E85+E52</f>
        <v>80</v>
      </c>
      <c r="F31" s="20"/>
      <c r="G31" s="20"/>
      <c r="H31" s="20"/>
      <c r="I31" s="20"/>
      <c r="J31" s="24"/>
      <c r="K31" s="120"/>
      <c r="L31" s="131"/>
      <c r="M31" s="132"/>
      <c r="N31" s="5"/>
      <c r="O31" s="5"/>
      <c r="P31" s="5"/>
    </row>
    <row r="32" spans="1:16" s="4" customFormat="1" ht="21" customHeight="1" x14ac:dyDescent="0.3">
      <c r="A32" s="385" t="s">
        <v>168</v>
      </c>
      <c r="B32" s="39"/>
      <c r="C32" s="39"/>
      <c r="D32" s="11"/>
      <c r="E32" s="1">
        <f>SUM(E33:E39)</f>
        <v>22</v>
      </c>
      <c r="F32" s="1"/>
      <c r="G32" s="1"/>
      <c r="H32" s="1"/>
      <c r="I32" s="1"/>
      <c r="J32" s="25"/>
      <c r="K32" s="121"/>
      <c r="L32" s="131"/>
      <c r="M32" s="132"/>
      <c r="N32" s="5"/>
      <c r="O32" s="5"/>
      <c r="P32" s="5"/>
    </row>
    <row r="33" spans="1:19" s="4" customFormat="1" ht="21" customHeight="1" x14ac:dyDescent="0.3">
      <c r="A33" s="6">
        <v>24</v>
      </c>
      <c r="B33" s="32" t="s">
        <v>20</v>
      </c>
      <c r="C33" s="13" t="s">
        <v>169</v>
      </c>
      <c r="D33" s="13" t="s">
        <v>170</v>
      </c>
      <c r="E33" s="32">
        <v>3</v>
      </c>
      <c r="F33" s="30">
        <v>30</v>
      </c>
      <c r="G33" s="30">
        <v>30</v>
      </c>
      <c r="H33" s="30">
        <v>0</v>
      </c>
      <c r="I33" s="30" t="s">
        <v>105</v>
      </c>
      <c r="J33" s="9" t="s">
        <v>106</v>
      </c>
      <c r="K33" s="117" t="s">
        <v>141</v>
      </c>
      <c r="L33" s="131"/>
      <c r="M33" s="132">
        <f>INDEX('KH &amp; TT'!$B:$B,MATCH('Khung CTĐT K28 CNTT (Năm 2)'!B33,'KH &amp; TT'!C:C,0))</f>
        <v>221</v>
      </c>
      <c r="N33" s="5">
        <f>VLOOKUP(B33,'KH &amp; TT'!$C$9:$O$109,13,0)</f>
        <v>0</v>
      </c>
      <c r="O33" s="5" t="s">
        <v>310</v>
      </c>
      <c r="P33" s="5"/>
    </row>
    <row r="34" spans="1:19" s="4" customFormat="1" ht="21" customHeight="1" x14ac:dyDescent="0.3">
      <c r="A34" s="6">
        <v>25</v>
      </c>
      <c r="B34" s="32" t="s">
        <v>21</v>
      </c>
      <c r="C34" s="10" t="s">
        <v>171</v>
      </c>
      <c r="D34" s="10" t="s">
        <v>172</v>
      </c>
      <c r="E34" s="32">
        <v>3</v>
      </c>
      <c r="F34" s="32">
        <v>30</v>
      </c>
      <c r="G34" s="32">
        <v>30</v>
      </c>
      <c r="H34" s="32">
        <v>0</v>
      </c>
      <c r="I34" s="32" t="s">
        <v>105</v>
      </c>
      <c r="J34" s="8" t="s">
        <v>106</v>
      </c>
      <c r="K34" s="118" t="s">
        <v>141</v>
      </c>
      <c r="L34" s="131"/>
      <c r="M34" s="132">
        <f>INDEX('KH &amp; TT'!$B:$B,MATCH('Khung CTĐT K28 CNTT (Năm 2)'!B34,'KH &amp; TT'!C:C,0))</f>
        <v>221</v>
      </c>
      <c r="N34" s="5">
        <f>VLOOKUP(B34,'KH &amp; TT'!$C$9:$O$109,13,0)</f>
        <v>0</v>
      </c>
      <c r="O34" s="4" t="s">
        <v>310</v>
      </c>
      <c r="P34" s="5"/>
    </row>
    <row r="35" spans="1:19" s="4" customFormat="1" ht="21" customHeight="1" x14ac:dyDescent="0.3">
      <c r="A35" s="6">
        <v>26</v>
      </c>
      <c r="B35" s="30" t="s">
        <v>31</v>
      </c>
      <c r="C35" s="13" t="s">
        <v>173</v>
      </c>
      <c r="D35" s="13" t="s">
        <v>174</v>
      </c>
      <c r="E35" s="30">
        <v>3</v>
      </c>
      <c r="F35" s="30">
        <v>30</v>
      </c>
      <c r="G35" s="30">
        <v>30</v>
      </c>
      <c r="H35" s="30">
        <v>0</v>
      </c>
      <c r="I35" s="30" t="s">
        <v>105</v>
      </c>
      <c r="J35" s="9" t="s">
        <v>106</v>
      </c>
      <c r="K35" s="117" t="s">
        <v>141</v>
      </c>
      <c r="L35" s="131"/>
      <c r="M35" s="132">
        <f>INDEX('KH &amp; TT'!$B:$B,MATCH('Khung CTĐT K28 CNTT (Năm 2)'!B35,'KH &amp; TT'!C:C,0))</f>
        <v>223</v>
      </c>
      <c r="N35" s="5">
        <f>VLOOKUP(B35,'KH &amp; TT'!$C$9:$O$109,13,0)</f>
        <v>41</v>
      </c>
      <c r="O35" s="4" t="s">
        <v>310</v>
      </c>
      <c r="P35" s="5"/>
      <c r="Q35" s="5"/>
      <c r="R35" s="5"/>
      <c r="S35" s="5"/>
    </row>
    <row r="36" spans="1:19" s="4" customFormat="1" ht="21" customHeight="1" x14ac:dyDescent="0.3">
      <c r="A36" s="6">
        <v>27</v>
      </c>
      <c r="B36" s="30" t="s">
        <v>33</v>
      </c>
      <c r="C36" s="13" t="s">
        <v>175</v>
      </c>
      <c r="D36" s="13" t="s">
        <v>176</v>
      </c>
      <c r="E36" s="30">
        <v>3</v>
      </c>
      <c r="F36" s="30">
        <v>30</v>
      </c>
      <c r="G36" s="30">
        <v>30</v>
      </c>
      <c r="H36" s="30">
        <v>0</v>
      </c>
      <c r="I36" s="30" t="s">
        <v>105</v>
      </c>
      <c r="J36" s="9" t="s">
        <v>106</v>
      </c>
      <c r="K36" s="117" t="s">
        <v>141</v>
      </c>
      <c r="L36" s="131"/>
      <c r="M36" s="132">
        <f>INDEX('KH &amp; TT'!$B:$B,MATCH('Khung CTĐT K28 CNTT (Năm 2)'!B36,'KH &amp; TT'!C:C,0))</f>
        <v>223</v>
      </c>
      <c r="N36" s="5">
        <f>VLOOKUP(B36,'KH &amp; TT'!$C$9:$O$109,13,0)</f>
        <v>0</v>
      </c>
      <c r="O36" s="4" t="s">
        <v>310</v>
      </c>
      <c r="P36" s="5"/>
      <c r="Q36" s="5"/>
      <c r="R36" s="5"/>
      <c r="S36" s="5"/>
    </row>
    <row r="37" spans="1:19" s="4" customFormat="1" ht="21" customHeight="1" x14ac:dyDescent="0.3">
      <c r="A37" s="6">
        <v>28</v>
      </c>
      <c r="B37" s="30" t="s">
        <v>34</v>
      </c>
      <c r="C37" s="13" t="s">
        <v>177</v>
      </c>
      <c r="D37" s="13" t="s">
        <v>178</v>
      </c>
      <c r="E37" s="30">
        <v>3</v>
      </c>
      <c r="F37" s="30">
        <v>30</v>
      </c>
      <c r="G37" s="30">
        <v>30</v>
      </c>
      <c r="H37" s="30">
        <v>0</v>
      </c>
      <c r="I37" s="30" t="s">
        <v>105</v>
      </c>
      <c r="J37" s="9" t="s">
        <v>106</v>
      </c>
      <c r="K37" s="117" t="s">
        <v>179</v>
      </c>
      <c r="L37" s="131"/>
      <c r="M37" s="132">
        <f>INDEX('KH &amp; TT'!$B:$B,MATCH('Khung CTĐT K28 CNTT (Năm 2)'!B37,'KH &amp; TT'!C:C,0))</f>
        <v>223</v>
      </c>
      <c r="N37" s="5">
        <f>VLOOKUP(B37,'KH &amp; TT'!$C$9:$O$109,13,0)</f>
        <v>0</v>
      </c>
      <c r="O37" s="4" t="s">
        <v>310</v>
      </c>
      <c r="P37" s="5"/>
      <c r="Q37" s="5"/>
      <c r="R37" s="5"/>
      <c r="S37" s="5"/>
    </row>
    <row r="38" spans="1:19" s="4" customFormat="1" ht="21" customHeight="1" x14ac:dyDescent="0.3">
      <c r="A38" s="6">
        <v>29</v>
      </c>
      <c r="B38" s="32" t="s">
        <v>45</v>
      </c>
      <c r="C38" s="10" t="s">
        <v>180</v>
      </c>
      <c r="D38" s="10" t="s">
        <v>181</v>
      </c>
      <c r="E38" s="32">
        <v>4</v>
      </c>
      <c r="F38" s="32">
        <v>45</v>
      </c>
      <c r="G38" s="32">
        <v>30</v>
      </c>
      <c r="H38" s="32">
        <v>0</v>
      </c>
      <c r="I38" s="32" t="s">
        <v>105</v>
      </c>
      <c r="J38" s="8" t="s">
        <v>106</v>
      </c>
      <c r="K38" s="118" t="s">
        <v>144</v>
      </c>
      <c r="L38" s="131"/>
      <c r="M38" s="132">
        <f>INDEX('KH &amp; TT'!$B:$B,MATCH('Khung CTĐT K28 CNTT (Năm 2)'!B38,'KH &amp; TT'!C:C,0))</f>
        <v>232</v>
      </c>
      <c r="N38" s="5">
        <f>VLOOKUP(B38,'KH &amp; TT'!$C$9:$O$109,13,0)</f>
        <v>0</v>
      </c>
      <c r="O38" s="5"/>
      <c r="P38" s="5"/>
    </row>
    <row r="39" spans="1:19" s="4" customFormat="1" ht="21" customHeight="1" x14ac:dyDescent="0.3">
      <c r="A39" s="6">
        <v>30</v>
      </c>
      <c r="B39" s="30" t="s">
        <v>29</v>
      </c>
      <c r="C39" s="13" t="s">
        <v>182</v>
      </c>
      <c r="D39" s="13" t="s">
        <v>183</v>
      </c>
      <c r="E39" s="30">
        <v>3</v>
      </c>
      <c r="F39" s="30">
        <v>30</v>
      </c>
      <c r="G39" s="30">
        <v>30</v>
      </c>
      <c r="H39" s="30">
        <v>0</v>
      </c>
      <c r="I39" s="30" t="s">
        <v>105</v>
      </c>
      <c r="J39" s="9" t="s">
        <v>106</v>
      </c>
      <c r="K39" s="117" t="s">
        <v>179</v>
      </c>
      <c r="L39" s="131"/>
      <c r="M39" s="132">
        <f>INDEX('KH &amp; TT'!$B:$B,MATCH('Khung CTĐT K28 CNTT (Năm 2)'!B39,'KH &amp; TT'!C:C,0))</f>
        <v>222</v>
      </c>
      <c r="N39" s="5">
        <f>VLOOKUP(B39,'KH &amp; TT'!$C$9:$O$109,13,0)</f>
        <v>0</v>
      </c>
      <c r="O39" s="5" t="s">
        <v>310</v>
      </c>
      <c r="P39" s="5"/>
      <c r="Q39" s="5"/>
      <c r="R39" s="5"/>
      <c r="S39" s="5"/>
    </row>
    <row r="40" spans="1:19" s="4" customFormat="1" ht="21" customHeight="1" x14ac:dyDescent="0.3">
      <c r="A40" s="385" t="s">
        <v>309</v>
      </c>
      <c r="B40" s="40"/>
      <c r="C40" s="41"/>
      <c r="D40" s="11"/>
      <c r="E40" s="1">
        <v>21</v>
      </c>
      <c r="F40" s="1"/>
      <c r="G40" s="1"/>
      <c r="H40" s="1"/>
      <c r="I40" s="1"/>
      <c r="J40" s="25"/>
      <c r="K40" s="121"/>
      <c r="L40" s="131"/>
      <c r="M40" s="132"/>
      <c r="N40" s="5"/>
      <c r="P40" s="5"/>
    </row>
    <row r="41" spans="1:19" s="4" customFormat="1" ht="21" customHeight="1" x14ac:dyDescent="0.3">
      <c r="A41" s="6">
        <v>31</v>
      </c>
      <c r="B41" s="30" t="s">
        <v>41</v>
      </c>
      <c r="C41" s="13" t="s">
        <v>184</v>
      </c>
      <c r="D41" s="13" t="s">
        <v>185</v>
      </c>
      <c r="E41" s="30">
        <v>3</v>
      </c>
      <c r="F41" s="30">
        <v>30</v>
      </c>
      <c r="G41" s="30">
        <v>30</v>
      </c>
      <c r="H41" s="30">
        <v>0</v>
      </c>
      <c r="I41" s="30" t="s">
        <v>105</v>
      </c>
      <c r="J41" s="9" t="s">
        <v>106</v>
      </c>
      <c r="K41" s="117" t="s">
        <v>179</v>
      </c>
      <c r="L41" s="131"/>
      <c r="M41" s="132">
        <f>INDEX('KH &amp; TT'!$B:$B,MATCH('Khung CTĐT K28 CNTT (Năm 2)'!B41,'KH &amp; TT'!C:C,0))</f>
        <v>231</v>
      </c>
      <c r="N41" s="5">
        <f>VLOOKUP(B41,'KH &amp; TT'!$C$9:$O$109,13,0)</f>
        <v>0</v>
      </c>
      <c r="O41" s="4" t="s">
        <v>310</v>
      </c>
      <c r="P41" s="5"/>
      <c r="Q41" s="5"/>
      <c r="R41" s="5"/>
      <c r="S41" s="5"/>
    </row>
    <row r="42" spans="1:19" s="4" customFormat="1" ht="21" customHeight="1" x14ac:dyDescent="0.3">
      <c r="A42" s="6">
        <v>32</v>
      </c>
      <c r="B42" s="36" t="s">
        <v>46</v>
      </c>
      <c r="C42" s="10" t="s">
        <v>186</v>
      </c>
      <c r="D42" s="10" t="s">
        <v>187</v>
      </c>
      <c r="E42" s="32">
        <v>3</v>
      </c>
      <c r="F42" s="32">
        <v>30</v>
      </c>
      <c r="G42" s="32">
        <v>30</v>
      </c>
      <c r="H42" s="32">
        <v>0</v>
      </c>
      <c r="I42" s="32" t="s">
        <v>105</v>
      </c>
      <c r="J42" s="8" t="s">
        <v>106</v>
      </c>
      <c r="K42" s="122" t="s">
        <v>188</v>
      </c>
      <c r="L42" s="131"/>
      <c r="M42" s="132">
        <f>INDEX('KH &amp; TT'!$B:$B,MATCH('Khung CTĐT K28 CNTT (Năm 2)'!B42,'KH &amp; TT'!C:C,0))</f>
        <v>232</v>
      </c>
      <c r="N42" s="5">
        <f>VLOOKUP(B42,'KH &amp; TT'!$C$9:$O$109,13,0)</f>
        <v>0</v>
      </c>
      <c r="P42" s="5"/>
      <c r="Q42" s="5"/>
      <c r="R42" s="5"/>
      <c r="S42" s="5"/>
    </row>
    <row r="43" spans="1:19" s="4" customFormat="1" ht="21" customHeight="1" x14ac:dyDescent="0.3">
      <c r="A43" s="6">
        <v>33</v>
      </c>
      <c r="B43" s="36" t="s">
        <v>53</v>
      </c>
      <c r="C43" s="10" t="s">
        <v>189</v>
      </c>
      <c r="D43" s="10" t="s">
        <v>190</v>
      </c>
      <c r="E43" s="32">
        <v>3</v>
      </c>
      <c r="F43" s="32">
        <v>30</v>
      </c>
      <c r="G43" s="32">
        <v>30</v>
      </c>
      <c r="H43" s="32">
        <v>0</v>
      </c>
      <c r="I43" s="32" t="s">
        <v>105</v>
      </c>
      <c r="J43" s="30" t="s">
        <v>106</v>
      </c>
      <c r="K43" s="122" t="s">
        <v>141</v>
      </c>
      <c r="L43" s="131"/>
      <c r="M43" s="132">
        <f>INDEX('KH &amp; TT'!$B:$B,MATCH('Khung CTĐT K28 CNTT (Năm 2)'!B43,'KH &amp; TT'!C:C,0))</f>
        <v>233</v>
      </c>
      <c r="N43" s="5">
        <f>VLOOKUP(B43,'KH &amp; TT'!$C$9:$O$109,13,0)</f>
        <v>0</v>
      </c>
      <c r="P43" s="5"/>
      <c r="Q43" s="5"/>
      <c r="R43" s="5"/>
      <c r="S43" s="5"/>
    </row>
    <row r="44" spans="1:19" s="4" customFormat="1" ht="21" customHeight="1" x14ac:dyDescent="0.3">
      <c r="A44" s="6">
        <v>34</v>
      </c>
      <c r="B44" s="32" t="s">
        <v>42</v>
      </c>
      <c r="C44" s="10" t="s">
        <v>191</v>
      </c>
      <c r="D44" s="10" t="s">
        <v>192</v>
      </c>
      <c r="E44" s="32">
        <v>3</v>
      </c>
      <c r="F44" s="32">
        <v>30</v>
      </c>
      <c r="G44" s="32">
        <v>30</v>
      </c>
      <c r="H44" s="32">
        <v>0</v>
      </c>
      <c r="I44" s="32" t="s">
        <v>105</v>
      </c>
      <c r="J44" s="32" t="s">
        <v>106</v>
      </c>
      <c r="K44" s="122" t="s">
        <v>179</v>
      </c>
      <c r="L44" s="131"/>
      <c r="M44" s="132">
        <f>INDEX('KH &amp; TT'!$B:$B,MATCH('Khung CTĐT K28 CNTT (Năm 2)'!B44,'KH &amp; TT'!C:C,0))</f>
        <v>231</v>
      </c>
      <c r="N44" s="5">
        <f>VLOOKUP(B44,'KH &amp; TT'!$C$9:$O$109,13,0)</f>
        <v>0</v>
      </c>
      <c r="O44" s="4" t="s">
        <v>310</v>
      </c>
      <c r="P44" s="5"/>
      <c r="Q44" s="5"/>
      <c r="R44" s="5"/>
      <c r="S44" s="5"/>
    </row>
    <row r="45" spans="1:19" s="4" customFormat="1" ht="21" customHeight="1" x14ac:dyDescent="0.3">
      <c r="A45" s="6">
        <v>35</v>
      </c>
      <c r="B45" s="36" t="s">
        <v>75</v>
      </c>
      <c r="C45" s="10" t="s">
        <v>193</v>
      </c>
      <c r="D45" s="10" t="s">
        <v>194</v>
      </c>
      <c r="E45" s="32">
        <v>3</v>
      </c>
      <c r="F45" s="32">
        <v>30</v>
      </c>
      <c r="G45" s="32">
        <v>30</v>
      </c>
      <c r="H45" s="32">
        <v>0</v>
      </c>
      <c r="I45" s="32" t="s">
        <v>105</v>
      </c>
      <c r="J45" s="30" t="s">
        <v>106</v>
      </c>
      <c r="K45" s="122" t="s">
        <v>141</v>
      </c>
      <c r="L45" s="131"/>
      <c r="M45" s="132">
        <f>INDEX('KH &amp; TT'!$B:$B,MATCH('Khung CTĐT K28 CNTT (Năm 2)'!B45,'KH &amp; TT'!C:C,0))</f>
        <v>242</v>
      </c>
      <c r="N45" s="5">
        <f>VLOOKUP(B45,'KH &amp; TT'!$C$9:$O$109,13,0)</f>
        <v>0</v>
      </c>
      <c r="P45" s="5"/>
      <c r="Q45" s="5"/>
      <c r="R45" s="5"/>
      <c r="S45" s="5"/>
    </row>
    <row r="46" spans="1:19" ht="21" customHeight="1" x14ac:dyDescent="0.3">
      <c r="A46" s="6">
        <v>36</v>
      </c>
      <c r="B46" s="30" t="s">
        <v>49</v>
      </c>
      <c r="C46" s="13" t="s">
        <v>195</v>
      </c>
      <c r="D46" s="13" t="s">
        <v>196</v>
      </c>
      <c r="E46" s="30">
        <v>3</v>
      </c>
      <c r="F46" s="30">
        <v>30</v>
      </c>
      <c r="G46" s="30">
        <v>30</v>
      </c>
      <c r="H46" s="30">
        <v>0</v>
      </c>
      <c r="I46" s="30" t="s">
        <v>197</v>
      </c>
      <c r="J46" s="9" t="s">
        <v>106</v>
      </c>
      <c r="K46" s="122" t="s">
        <v>198</v>
      </c>
      <c r="L46" s="131"/>
      <c r="M46" s="132">
        <f>INDEX('KH &amp; TT'!$B:$B,MATCH('Khung CTĐT K28 CNTT (Năm 2)'!B46,'KH &amp; TT'!C:C,0))</f>
        <v>231</v>
      </c>
      <c r="N46" s="5">
        <f>VLOOKUP(B46,'KH &amp; TT'!$C$9:$O$109,13,0)</f>
        <v>0</v>
      </c>
      <c r="O46" s="4"/>
    </row>
    <row r="47" spans="1:19" s="4" customFormat="1" ht="21" customHeight="1" x14ac:dyDescent="0.3">
      <c r="A47" s="6">
        <v>37</v>
      </c>
      <c r="B47" s="36" t="s">
        <v>48</v>
      </c>
      <c r="C47" s="10" t="s">
        <v>199</v>
      </c>
      <c r="D47" s="10" t="s">
        <v>200</v>
      </c>
      <c r="E47" s="32">
        <v>3</v>
      </c>
      <c r="F47" s="32">
        <v>30</v>
      </c>
      <c r="G47" s="32">
        <v>30</v>
      </c>
      <c r="H47" s="32">
        <v>0</v>
      </c>
      <c r="I47" s="30" t="s">
        <v>197</v>
      </c>
      <c r="J47" s="30" t="s">
        <v>106</v>
      </c>
      <c r="K47" s="122" t="s">
        <v>141</v>
      </c>
      <c r="L47" s="131"/>
      <c r="M47" s="132">
        <f>INDEX('KH &amp; TT'!$B:$B,MATCH('Khung CTĐT K28 CNTT (Năm 2)'!B47,'KH &amp; TT'!C:C,0))</f>
        <v>232</v>
      </c>
      <c r="N47" s="5">
        <f>VLOOKUP(B47,'KH &amp; TT'!$C$9:$O$109,13,0)</f>
        <v>0</v>
      </c>
      <c r="P47" s="5"/>
      <c r="Q47" s="5"/>
      <c r="R47" s="5"/>
      <c r="S47" s="5"/>
    </row>
    <row r="48" spans="1:19" s="4" customFormat="1" ht="21" customHeight="1" x14ac:dyDescent="0.3">
      <c r="A48" s="6">
        <v>38</v>
      </c>
      <c r="B48" s="36" t="s">
        <v>62</v>
      </c>
      <c r="C48" s="10" t="s">
        <v>201</v>
      </c>
      <c r="D48" s="10" t="s">
        <v>202</v>
      </c>
      <c r="E48" s="32">
        <v>3</v>
      </c>
      <c r="F48" s="32">
        <v>30</v>
      </c>
      <c r="G48" s="32">
        <v>30</v>
      </c>
      <c r="H48" s="32">
        <v>0</v>
      </c>
      <c r="I48" s="30" t="s">
        <v>197</v>
      </c>
      <c r="J48" s="30" t="s">
        <v>106</v>
      </c>
      <c r="K48" s="122" t="s">
        <v>141</v>
      </c>
      <c r="L48" s="131"/>
      <c r="M48" s="132">
        <f>INDEX('KH &amp; TT'!$B:$B,MATCH('Khung CTĐT K28 CNTT (Năm 2)'!B48,'KH &amp; TT'!C:C,0))</f>
        <v>232</v>
      </c>
      <c r="N48" s="5">
        <f>VLOOKUP(B48,'KH &amp; TT'!$C$9:$O$109,13,0)</f>
        <v>0</v>
      </c>
      <c r="P48" s="5"/>
      <c r="Q48" s="5"/>
      <c r="R48" s="5"/>
      <c r="S48" s="5"/>
    </row>
    <row r="49" spans="1:19" s="4" customFormat="1" ht="21" customHeight="1" x14ac:dyDescent="0.3">
      <c r="A49" s="6">
        <v>39</v>
      </c>
      <c r="B49" s="36" t="s">
        <v>50</v>
      </c>
      <c r="C49" s="10" t="s">
        <v>203</v>
      </c>
      <c r="D49" s="10" t="s">
        <v>204</v>
      </c>
      <c r="E49" s="32">
        <v>3</v>
      </c>
      <c r="F49" s="32">
        <v>30</v>
      </c>
      <c r="G49" s="32">
        <v>30</v>
      </c>
      <c r="H49" s="32">
        <v>0</v>
      </c>
      <c r="I49" s="30" t="s">
        <v>197</v>
      </c>
      <c r="J49" s="30" t="s">
        <v>106</v>
      </c>
      <c r="K49" s="122" t="s">
        <v>141</v>
      </c>
      <c r="L49" s="131"/>
      <c r="M49" s="132">
        <f>INDEX('KH &amp; TT'!$B:$B,MATCH('Khung CTĐT K28 CNTT (Năm 2)'!B49,'KH &amp; TT'!C:C,0))</f>
        <v>232</v>
      </c>
      <c r="N49" s="5">
        <f>VLOOKUP(B49,'KH &amp; TT'!$C$9:$O$109,13,0)</f>
        <v>0</v>
      </c>
      <c r="P49" s="5"/>
      <c r="Q49" s="5"/>
      <c r="R49" s="5"/>
      <c r="S49" s="5"/>
    </row>
    <row r="50" spans="1:19" s="4" customFormat="1" ht="21" customHeight="1" x14ac:dyDescent="0.3">
      <c r="A50" s="6">
        <v>40</v>
      </c>
      <c r="B50" s="36" t="s">
        <v>64</v>
      </c>
      <c r="C50" s="10" t="s">
        <v>205</v>
      </c>
      <c r="D50" s="10" t="s">
        <v>206</v>
      </c>
      <c r="E50" s="32">
        <v>3</v>
      </c>
      <c r="F50" s="32">
        <v>30</v>
      </c>
      <c r="G50" s="32">
        <v>30</v>
      </c>
      <c r="H50" s="32">
        <v>0</v>
      </c>
      <c r="I50" s="30" t="s">
        <v>197</v>
      </c>
      <c r="J50" s="30" t="s">
        <v>106</v>
      </c>
      <c r="K50" s="122" t="s">
        <v>141</v>
      </c>
      <c r="L50" s="131"/>
      <c r="M50" s="132">
        <f>INDEX('KH &amp; TT'!$B:$B,MATCH('Khung CTĐT K28 CNTT (Năm 2)'!B50,'KH &amp; TT'!C:C,0))</f>
        <v>231</v>
      </c>
      <c r="N50" s="5">
        <f>VLOOKUP(B50,'KH &amp; TT'!$C$9:$O$109,13,0)</f>
        <v>0</v>
      </c>
      <c r="O50" s="4" t="s">
        <v>310</v>
      </c>
      <c r="P50" s="5"/>
      <c r="Q50" s="5"/>
      <c r="R50" s="5"/>
      <c r="S50" s="5"/>
    </row>
    <row r="51" spans="1:19" ht="21" customHeight="1" x14ac:dyDescent="0.3">
      <c r="A51" s="6">
        <v>41</v>
      </c>
      <c r="B51" s="32" t="s">
        <v>63</v>
      </c>
      <c r="C51" s="10" t="s">
        <v>207</v>
      </c>
      <c r="D51" s="10" t="s">
        <v>208</v>
      </c>
      <c r="E51" s="32">
        <v>3</v>
      </c>
      <c r="F51" s="32">
        <v>30</v>
      </c>
      <c r="G51" s="32">
        <v>30</v>
      </c>
      <c r="H51" s="32">
        <v>0</v>
      </c>
      <c r="I51" s="30" t="s">
        <v>197</v>
      </c>
      <c r="J51" s="32" t="s">
        <v>106</v>
      </c>
      <c r="K51" s="122" t="s">
        <v>179</v>
      </c>
      <c r="L51" s="131"/>
      <c r="M51" s="132">
        <f>INDEX('KH &amp; TT'!$B:$B,MATCH('Khung CTĐT K28 CNTT (Năm 2)'!B51,'KH &amp; TT'!C:C,0))</f>
        <v>231</v>
      </c>
      <c r="N51" s="5">
        <f>VLOOKUP(B51,'KH &amp; TT'!$C$9:$O$109,13,0)</f>
        <v>0</v>
      </c>
      <c r="O51" s="4"/>
    </row>
    <row r="52" spans="1:19" s="4" customFormat="1" ht="21" customHeight="1" x14ac:dyDescent="0.3">
      <c r="A52" s="39" t="s">
        <v>209</v>
      </c>
      <c r="B52" s="40"/>
      <c r="C52" s="41"/>
      <c r="D52" s="11"/>
      <c r="E52" s="1">
        <f>18+9</f>
        <v>27</v>
      </c>
      <c r="F52" s="1"/>
      <c r="G52" s="1"/>
      <c r="H52" s="1"/>
      <c r="I52" s="1"/>
      <c r="J52" s="25"/>
      <c r="K52" s="121"/>
      <c r="L52" s="131"/>
      <c r="M52" s="132"/>
      <c r="N52" s="5"/>
      <c r="O52" s="5"/>
      <c r="P52" s="5"/>
    </row>
    <row r="53" spans="1:19" ht="21" customHeight="1" x14ac:dyDescent="0.3">
      <c r="A53" s="29" t="s">
        <v>210</v>
      </c>
      <c r="B53" s="31"/>
      <c r="C53" s="12"/>
      <c r="D53" s="12"/>
      <c r="E53" s="2"/>
      <c r="F53" s="2"/>
      <c r="G53" s="2"/>
      <c r="H53" s="2"/>
      <c r="I53" s="2"/>
      <c r="J53" s="27"/>
      <c r="K53" s="123"/>
      <c r="L53" s="131"/>
      <c r="M53" s="132"/>
    </row>
    <row r="54" spans="1:19" ht="21" customHeight="1" x14ac:dyDescent="0.3">
      <c r="A54" s="6">
        <v>42</v>
      </c>
      <c r="B54" s="32" t="s">
        <v>56</v>
      </c>
      <c r="C54" s="13" t="s">
        <v>211</v>
      </c>
      <c r="D54" s="13" t="s">
        <v>212</v>
      </c>
      <c r="E54" s="30">
        <v>3</v>
      </c>
      <c r="F54" s="30">
        <v>30</v>
      </c>
      <c r="G54" s="30">
        <v>30</v>
      </c>
      <c r="H54" s="30">
        <v>0</v>
      </c>
      <c r="I54" s="30" t="s">
        <v>105</v>
      </c>
      <c r="J54" s="9" t="s">
        <v>106</v>
      </c>
      <c r="K54" s="124" t="s">
        <v>141</v>
      </c>
      <c r="L54" s="131"/>
      <c r="M54" s="132">
        <f>INDEX('KH &amp; TT'!$B:$B,MATCH('Khung CTĐT K28 CNTT (Năm 2)'!B54,'KH &amp; TT'!C:C,0))</f>
        <v>233</v>
      </c>
      <c r="N54" s="5">
        <f>VLOOKUP(B54,'KH &amp; TT'!$C$9:$O$109,13,0)</f>
        <v>0</v>
      </c>
    </row>
    <row r="55" spans="1:19" ht="33.75" customHeight="1" x14ac:dyDescent="0.3">
      <c r="A55" s="6">
        <v>43</v>
      </c>
      <c r="B55" s="32" t="s">
        <v>67</v>
      </c>
      <c r="C55" s="10" t="s">
        <v>213</v>
      </c>
      <c r="D55" s="10" t="s">
        <v>214</v>
      </c>
      <c r="E55" s="32">
        <v>3</v>
      </c>
      <c r="F55" s="32">
        <v>30</v>
      </c>
      <c r="G55" s="32">
        <v>30</v>
      </c>
      <c r="H55" s="32">
        <v>0</v>
      </c>
      <c r="I55" s="32" t="s">
        <v>105</v>
      </c>
      <c r="J55" s="8" t="s">
        <v>106</v>
      </c>
      <c r="K55" s="124" t="s">
        <v>215</v>
      </c>
      <c r="L55" s="131"/>
      <c r="M55" s="132">
        <f>INDEX('KH &amp; TT'!$B:$B,MATCH('Khung CTĐT K28 CNTT (Năm 2)'!B55,'KH &amp; TT'!C:C,0))</f>
        <v>241</v>
      </c>
      <c r="N55" s="5">
        <f>VLOOKUP(B55,'KH &amp; TT'!$C$9:$O$109,13,0)</f>
        <v>0</v>
      </c>
    </row>
    <row r="56" spans="1:19" ht="27.75" customHeight="1" x14ac:dyDescent="0.3">
      <c r="A56" s="6">
        <v>44</v>
      </c>
      <c r="B56" s="32" t="s">
        <v>76</v>
      </c>
      <c r="C56" s="13" t="s">
        <v>216</v>
      </c>
      <c r="D56" s="13" t="s">
        <v>217</v>
      </c>
      <c r="E56" s="30">
        <v>3</v>
      </c>
      <c r="F56" s="30">
        <v>30</v>
      </c>
      <c r="G56" s="30">
        <v>30</v>
      </c>
      <c r="H56" s="30">
        <v>0</v>
      </c>
      <c r="I56" s="30" t="s">
        <v>105</v>
      </c>
      <c r="J56" s="9" t="s">
        <v>106</v>
      </c>
      <c r="K56" s="125" t="s">
        <v>215</v>
      </c>
      <c r="L56" s="131"/>
      <c r="M56" s="132">
        <f>INDEX('KH &amp; TT'!$B:$B,MATCH('Khung CTĐT K28 CNTT (Năm 2)'!B56,'KH &amp; TT'!C:C,0))</f>
        <v>241</v>
      </c>
      <c r="N56" s="5">
        <f>VLOOKUP(B56,'KH &amp; TT'!$C$9:$O$109,13,0)</f>
        <v>0</v>
      </c>
    </row>
    <row r="57" spans="1:19" ht="21" customHeight="1" x14ac:dyDescent="0.3">
      <c r="A57" s="6">
        <v>45</v>
      </c>
      <c r="B57" s="32" t="s">
        <v>77</v>
      </c>
      <c r="C57" s="10" t="s">
        <v>218</v>
      </c>
      <c r="D57" s="10" t="s">
        <v>219</v>
      </c>
      <c r="E57" s="30">
        <v>3</v>
      </c>
      <c r="F57" s="30">
        <v>30</v>
      </c>
      <c r="G57" s="30">
        <v>30</v>
      </c>
      <c r="H57" s="30">
        <v>0</v>
      </c>
      <c r="I57" s="30" t="s">
        <v>105</v>
      </c>
      <c r="J57" s="9" t="s">
        <v>106</v>
      </c>
      <c r="K57" s="124" t="s">
        <v>220</v>
      </c>
      <c r="L57" s="131"/>
      <c r="M57" s="132">
        <f>INDEX('KH &amp; TT'!$B:$B,MATCH('Khung CTĐT K28 CNTT (Năm 2)'!B57,'KH &amp; TT'!C:C,0))</f>
        <v>242</v>
      </c>
      <c r="N57" s="5">
        <f>VLOOKUP(B57,'KH &amp; TT'!$C$9:$O$109,13,0)</f>
        <v>0</v>
      </c>
    </row>
    <row r="58" spans="1:19" ht="17.25" customHeight="1" x14ac:dyDescent="0.3">
      <c r="A58" s="6">
        <v>46</v>
      </c>
      <c r="B58" s="32" t="s">
        <v>85</v>
      </c>
      <c r="C58" s="10" t="s">
        <v>221</v>
      </c>
      <c r="D58" s="10" t="s">
        <v>222</v>
      </c>
      <c r="E58" s="30">
        <v>3</v>
      </c>
      <c r="F58" s="30">
        <v>30</v>
      </c>
      <c r="G58" s="30">
        <v>30</v>
      </c>
      <c r="H58" s="30">
        <v>0</v>
      </c>
      <c r="I58" s="30" t="s">
        <v>105</v>
      </c>
      <c r="J58" s="52" t="s">
        <v>106</v>
      </c>
      <c r="K58" s="124" t="s">
        <v>223</v>
      </c>
      <c r="L58" s="131"/>
      <c r="M58" s="132">
        <f>INDEX('KH &amp; TT'!$B:$B,MATCH('Khung CTĐT K28 CNTT (Năm 2)'!B58,'KH &amp; TT'!C:C,0))</f>
        <v>242</v>
      </c>
      <c r="N58" s="5">
        <f>VLOOKUP(B58,'KH &amp; TT'!$C$9:$O$109,13,0)</f>
        <v>0</v>
      </c>
    </row>
    <row r="59" spans="1:19" ht="27" customHeight="1" x14ac:dyDescent="0.3">
      <c r="A59" s="6">
        <v>47</v>
      </c>
      <c r="B59" s="32" t="s">
        <v>86</v>
      </c>
      <c r="C59" s="10" t="s">
        <v>224</v>
      </c>
      <c r="D59" s="10" t="s">
        <v>225</v>
      </c>
      <c r="E59" s="32">
        <v>3</v>
      </c>
      <c r="F59" s="32">
        <v>30</v>
      </c>
      <c r="G59" s="32">
        <v>30</v>
      </c>
      <c r="H59" s="32">
        <v>0</v>
      </c>
      <c r="I59" s="32" t="s">
        <v>105</v>
      </c>
      <c r="J59" s="52" t="s">
        <v>106</v>
      </c>
      <c r="K59" s="126" t="s">
        <v>226</v>
      </c>
      <c r="L59" s="131"/>
      <c r="M59" s="132">
        <f>INDEX('KH &amp; TT'!$B:$B,MATCH('Khung CTĐT K28 CNTT (Năm 2)'!B59,'KH &amp; TT'!C:C,0))</f>
        <v>242</v>
      </c>
      <c r="N59" s="5">
        <f>VLOOKUP(B59,'KH &amp; TT'!$C$9:$O$109,13,0)</f>
        <v>0</v>
      </c>
    </row>
    <row r="60" spans="1:19" ht="24" customHeight="1" x14ac:dyDescent="0.3">
      <c r="A60" s="29" t="s">
        <v>227</v>
      </c>
      <c r="B60" s="29"/>
      <c r="C60" s="29"/>
      <c r="D60" s="57"/>
      <c r="E60" s="59"/>
      <c r="F60" s="59"/>
      <c r="G60" s="59"/>
      <c r="H60" s="58"/>
      <c r="I60" s="2"/>
      <c r="J60" s="27"/>
      <c r="K60" s="123"/>
      <c r="L60" s="131"/>
      <c r="M60" s="132"/>
    </row>
    <row r="61" spans="1:19" ht="21" customHeight="1" x14ac:dyDescent="0.3">
      <c r="A61" s="6">
        <v>48</v>
      </c>
      <c r="B61" s="32" t="s">
        <v>58</v>
      </c>
      <c r="C61" s="42" t="s">
        <v>228</v>
      </c>
      <c r="D61" s="13" t="s">
        <v>229</v>
      </c>
      <c r="E61" s="30">
        <v>3</v>
      </c>
      <c r="F61" s="30">
        <v>30</v>
      </c>
      <c r="G61" s="30">
        <v>30</v>
      </c>
      <c r="H61" s="30">
        <v>0</v>
      </c>
      <c r="I61" s="30" t="s">
        <v>105</v>
      </c>
      <c r="J61" s="9" t="s">
        <v>106</v>
      </c>
      <c r="K61" s="124" t="s">
        <v>59</v>
      </c>
      <c r="L61" s="131"/>
      <c r="M61" s="132">
        <f>INDEX('KH &amp; TT'!$B:$B,MATCH('Khung CTĐT K28 CNTT (Năm 2)'!B61,'KH &amp; TT'!C:C,0))</f>
        <v>233</v>
      </c>
      <c r="N61" s="5">
        <f>VLOOKUP(B61,'KH &amp; TT'!$C$9:$O$109,13,0)</f>
        <v>0</v>
      </c>
    </row>
    <row r="62" spans="1:19" ht="21" customHeight="1" x14ac:dyDescent="0.3">
      <c r="A62" s="6">
        <v>49</v>
      </c>
      <c r="B62" s="32" t="s">
        <v>68</v>
      </c>
      <c r="C62" s="42" t="s">
        <v>230</v>
      </c>
      <c r="D62" s="10" t="s">
        <v>231</v>
      </c>
      <c r="E62" s="30">
        <v>3</v>
      </c>
      <c r="F62" s="30">
        <v>30</v>
      </c>
      <c r="G62" s="30">
        <v>30</v>
      </c>
      <c r="H62" s="30">
        <v>0</v>
      </c>
      <c r="I62" s="30" t="s">
        <v>105</v>
      </c>
      <c r="J62" s="9" t="s">
        <v>106</v>
      </c>
      <c r="K62" s="124" t="s">
        <v>232</v>
      </c>
      <c r="L62" s="131"/>
      <c r="M62" s="132">
        <f>INDEX('KH &amp; TT'!$B:$B,MATCH('Khung CTĐT K28 CNTT (Năm 2)'!B62,'KH &amp; TT'!C:C,0))</f>
        <v>241</v>
      </c>
      <c r="N62" s="5">
        <f>VLOOKUP(B62,'KH &amp; TT'!$C$9:$O$109,13,0)</f>
        <v>0</v>
      </c>
    </row>
    <row r="63" spans="1:19" ht="20.25" customHeight="1" x14ac:dyDescent="0.3">
      <c r="A63" s="6">
        <v>50</v>
      </c>
      <c r="B63" s="32" t="s">
        <v>78</v>
      </c>
      <c r="C63" s="42" t="s">
        <v>233</v>
      </c>
      <c r="D63" s="10" t="s">
        <v>234</v>
      </c>
      <c r="E63" s="30">
        <v>3</v>
      </c>
      <c r="F63" s="30">
        <v>30</v>
      </c>
      <c r="G63" s="30">
        <v>30</v>
      </c>
      <c r="H63" s="30">
        <v>0</v>
      </c>
      <c r="I63" s="30" t="s">
        <v>105</v>
      </c>
      <c r="J63" s="9" t="s">
        <v>106</v>
      </c>
      <c r="K63" s="124" t="s">
        <v>141</v>
      </c>
      <c r="L63" s="131"/>
      <c r="M63" s="132">
        <f>INDEX('KH &amp; TT'!$B:$B,MATCH('Khung CTĐT K28 CNTT (Năm 2)'!B63,'KH &amp; TT'!C:C,0))</f>
        <v>241</v>
      </c>
      <c r="N63" s="5">
        <f>VLOOKUP(B63,'KH &amp; TT'!$C$9:$O$109,13,0)</f>
        <v>0</v>
      </c>
    </row>
    <row r="64" spans="1:19" ht="18.75" customHeight="1" x14ac:dyDescent="0.3">
      <c r="A64" s="6">
        <v>51</v>
      </c>
      <c r="B64" s="32" t="s">
        <v>79</v>
      </c>
      <c r="C64" s="42" t="s">
        <v>235</v>
      </c>
      <c r="D64" s="10" t="s">
        <v>236</v>
      </c>
      <c r="E64" s="32">
        <v>3</v>
      </c>
      <c r="F64" s="32">
        <v>30</v>
      </c>
      <c r="G64" s="32">
        <v>30</v>
      </c>
      <c r="H64" s="32">
        <v>0</v>
      </c>
      <c r="I64" s="32" t="s">
        <v>105</v>
      </c>
      <c r="J64" s="8" t="s">
        <v>106</v>
      </c>
      <c r="K64" s="124" t="s">
        <v>232</v>
      </c>
      <c r="L64" s="131"/>
      <c r="M64" s="132">
        <f>INDEX('KH &amp; TT'!$B:$B,MATCH('Khung CTĐT K28 CNTT (Năm 2)'!B64,'KH &amp; TT'!C:C,0))</f>
        <v>242</v>
      </c>
      <c r="N64" s="5">
        <f>VLOOKUP(B64,'KH &amp; TT'!$C$9:$O$109,13,0)</f>
        <v>0</v>
      </c>
    </row>
    <row r="65" spans="1:19" ht="16.5" customHeight="1" x14ac:dyDescent="0.3">
      <c r="A65" s="6">
        <v>52</v>
      </c>
      <c r="B65" s="32" t="s">
        <v>87</v>
      </c>
      <c r="C65" s="42" t="s">
        <v>237</v>
      </c>
      <c r="D65" s="10" t="s">
        <v>238</v>
      </c>
      <c r="E65" s="32">
        <v>3</v>
      </c>
      <c r="F65" s="32">
        <v>30</v>
      </c>
      <c r="G65" s="32">
        <v>30</v>
      </c>
      <c r="H65" s="32">
        <v>0</v>
      </c>
      <c r="I65" s="32" t="s">
        <v>105</v>
      </c>
      <c r="J65" s="32" t="s">
        <v>106</v>
      </c>
      <c r="K65" s="124" t="s">
        <v>141</v>
      </c>
      <c r="L65" s="131"/>
      <c r="M65" s="132">
        <f>INDEX('KH &amp; TT'!$B:$B,MATCH('Khung CTĐT K28 CNTT (Năm 2)'!B65,'KH &amp; TT'!C:C,0))</f>
        <v>242</v>
      </c>
      <c r="N65" s="5">
        <f>VLOOKUP(B65,'KH &amp; TT'!$C$9:$O$109,13,0)</f>
        <v>0</v>
      </c>
    </row>
    <row r="66" spans="1:19" ht="21" customHeight="1" x14ac:dyDescent="0.3">
      <c r="A66" s="6">
        <v>53</v>
      </c>
      <c r="B66" s="32" t="s">
        <v>88</v>
      </c>
      <c r="C66" s="42" t="s">
        <v>239</v>
      </c>
      <c r="D66" s="10" t="s">
        <v>240</v>
      </c>
      <c r="E66" s="32">
        <v>3</v>
      </c>
      <c r="F66" s="32">
        <v>30</v>
      </c>
      <c r="G66" s="32">
        <v>30</v>
      </c>
      <c r="H66" s="32">
        <v>0</v>
      </c>
      <c r="I66" s="32" t="s">
        <v>105</v>
      </c>
      <c r="J66" s="32" t="s">
        <v>106</v>
      </c>
      <c r="K66" s="124" t="s">
        <v>141</v>
      </c>
      <c r="L66" s="131"/>
      <c r="M66" s="132">
        <f>INDEX('KH &amp; TT'!$B:$B,MATCH('Khung CTĐT K28 CNTT (Năm 2)'!B66,'KH &amp; TT'!C:C,0))</f>
        <v>242</v>
      </c>
      <c r="N66" s="5">
        <f>VLOOKUP(B66,'KH &amp; TT'!$C$9:$O$109,13,0)</f>
        <v>0</v>
      </c>
    </row>
    <row r="67" spans="1:19" ht="21" customHeight="1" x14ac:dyDescent="0.3">
      <c r="A67" s="29" t="s">
        <v>241</v>
      </c>
      <c r="B67" s="31"/>
      <c r="C67" s="12"/>
      <c r="D67" s="12"/>
      <c r="E67" s="2"/>
      <c r="F67" s="2"/>
      <c r="G67" s="2"/>
      <c r="H67" s="2"/>
      <c r="I67" s="2"/>
      <c r="J67" s="27"/>
      <c r="K67" s="123"/>
      <c r="L67" s="131"/>
      <c r="M67" s="132"/>
    </row>
    <row r="68" spans="1:19" ht="27.6" x14ac:dyDescent="0.3">
      <c r="A68" s="6">
        <v>54</v>
      </c>
      <c r="B68" s="32" t="s">
        <v>61</v>
      </c>
      <c r="C68" s="10" t="s">
        <v>242</v>
      </c>
      <c r="D68" s="10" t="s">
        <v>243</v>
      </c>
      <c r="E68" s="32">
        <v>3</v>
      </c>
      <c r="F68" s="32">
        <v>30</v>
      </c>
      <c r="G68" s="32">
        <v>30</v>
      </c>
      <c r="H68" s="32">
        <v>0</v>
      </c>
      <c r="I68" s="32" t="s">
        <v>105</v>
      </c>
      <c r="J68" s="8" t="s">
        <v>106</v>
      </c>
      <c r="K68" s="127" t="s">
        <v>59</v>
      </c>
      <c r="L68" s="131"/>
      <c r="M68" s="132">
        <f>INDEX('KH &amp; TT'!$B:$B,MATCH('Khung CTĐT K28 CNTT (Năm 2)'!B68,'KH &amp; TT'!C:C,0))</f>
        <v>233</v>
      </c>
      <c r="N68" s="5">
        <f>VLOOKUP(B68,'KH &amp; TT'!$C$9:$O$109,13,0)</f>
        <v>0</v>
      </c>
    </row>
    <row r="69" spans="1:19" ht="21" customHeight="1" x14ac:dyDescent="0.3">
      <c r="A69" s="6">
        <v>55</v>
      </c>
      <c r="B69" s="32" t="s">
        <v>80</v>
      </c>
      <c r="C69" s="10" t="s">
        <v>244</v>
      </c>
      <c r="D69" s="10" t="s">
        <v>245</v>
      </c>
      <c r="E69" s="32">
        <v>3</v>
      </c>
      <c r="F69" s="32">
        <v>30</v>
      </c>
      <c r="G69" s="32">
        <v>30</v>
      </c>
      <c r="H69" s="32">
        <v>0</v>
      </c>
      <c r="I69" s="32" t="s">
        <v>105</v>
      </c>
      <c r="J69" s="8" t="s">
        <v>106</v>
      </c>
      <c r="K69" s="127" t="s">
        <v>242</v>
      </c>
      <c r="L69" s="131"/>
      <c r="M69" s="132">
        <f>INDEX('KH &amp; TT'!$B:$B,MATCH('Khung CTĐT K28 CNTT (Năm 2)'!B69,'KH &amp; TT'!C:C,0))</f>
        <v>241</v>
      </c>
      <c r="N69" s="5">
        <f>VLOOKUP(B69,'KH &amp; TT'!$C$9:$O$109,13,0)</f>
        <v>0</v>
      </c>
    </row>
    <row r="70" spans="1:19" ht="21" customHeight="1" x14ac:dyDescent="0.3">
      <c r="A70" s="6">
        <v>56</v>
      </c>
      <c r="B70" s="32" t="s">
        <v>69</v>
      </c>
      <c r="C70" s="10" t="s">
        <v>246</v>
      </c>
      <c r="D70" s="10" t="s">
        <v>247</v>
      </c>
      <c r="E70" s="32">
        <v>3</v>
      </c>
      <c r="F70" s="32">
        <v>30</v>
      </c>
      <c r="G70" s="32">
        <v>30</v>
      </c>
      <c r="H70" s="32">
        <v>0</v>
      </c>
      <c r="I70" s="32" t="s">
        <v>105</v>
      </c>
      <c r="J70" s="8" t="s">
        <v>106</v>
      </c>
      <c r="K70" s="127" t="s">
        <v>242</v>
      </c>
      <c r="L70" s="131"/>
      <c r="M70" s="132">
        <f>INDEX('KH &amp; TT'!$B:$B,MATCH('Khung CTĐT K28 CNTT (Năm 2)'!B70,'KH &amp; TT'!C:C,0))</f>
        <v>241</v>
      </c>
      <c r="N70" s="5">
        <f>VLOOKUP(B70,'KH &amp; TT'!$C$9:$O$109,13,0)</f>
        <v>0</v>
      </c>
    </row>
    <row r="71" spans="1:19" ht="18" customHeight="1" x14ac:dyDescent="0.3">
      <c r="A71" s="6">
        <v>57</v>
      </c>
      <c r="B71" s="32" t="s">
        <v>81</v>
      </c>
      <c r="C71" s="10" t="s">
        <v>248</v>
      </c>
      <c r="D71" s="10" t="s">
        <v>249</v>
      </c>
      <c r="E71" s="32">
        <v>3</v>
      </c>
      <c r="F71" s="32">
        <v>30</v>
      </c>
      <c r="G71" s="32">
        <v>30</v>
      </c>
      <c r="H71" s="32">
        <v>0</v>
      </c>
      <c r="I71" s="32" t="s">
        <v>105</v>
      </c>
      <c r="J71" s="8" t="s">
        <v>106</v>
      </c>
      <c r="K71" s="127" t="s">
        <v>177</v>
      </c>
      <c r="L71" s="131"/>
      <c r="M71" s="132">
        <f>INDEX('KH &amp; TT'!$B:$B,MATCH('Khung CTĐT K28 CNTT (Năm 2)'!B71,'KH &amp; TT'!C:C,0))</f>
        <v>242</v>
      </c>
      <c r="N71" s="5">
        <f>VLOOKUP(B71,'KH &amp; TT'!$C$9:$O$109,13,0)</f>
        <v>0</v>
      </c>
    </row>
    <row r="72" spans="1:19" ht="21.75" customHeight="1" x14ac:dyDescent="0.3">
      <c r="A72" s="6">
        <v>58</v>
      </c>
      <c r="B72" s="32" t="s">
        <v>291</v>
      </c>
      <c r="C72" s="10" t="s">
        <v>294</v>
      </c>
      <c r="D72" s="10" t="s">
        <v>295</v>
      </c>
      <c r="E72" s="32">
        <v>3</v>
      </c>
      <c r="F72" s="32">
        <v>30</v>
      </c>
      <c r="G72" s="32">
        <v>30</v>
      </c>
      <c r="H72" s="32">
        <v>0</v>
      </c>
      <c r="I72" s="32" t="s">
        <v>105</v>
      </c>
      <c r="J72" s="8" t="s">
        <v>106</v>
      </c>
      <c r="K72" s="127" t="s">
        <v>244</v>
      </c>
      <c r="L72" s="131"/>
      <c r="M72" s="132">
        <f>INDEX('KH &amp; TT'!$B:$B,MATCH('Khung CTĐT K28 CNTT (Năm 2)'!B72,'KH &amp; TT'!C:C,0))</f>
        <v>242</v>
      </c>
      <c r="N72" s="5">
        <f>VLOOKUP(B72,'KH &amp; TT'!$C$9:$O$109,13,0)</f>
        <v>0</v>
      </c>
    </row>
    <row r="73" spans="1:19" ht="25.5" customHeight="1" x14ac:dyDescent="0.3">
      <c r="A73" s="6">
        <v>59</v>
      </c>
      <c r="B73" s="32" t="s">
        <v>89</v>
      </c>
      <c r="C73" s="10" t="s">
        <v>250</v>
      </c>
      <c r="D73" s="10" t="s">
        <v>251</v>
      </c>
      <c r="E73" s="32">
        <v>3</v>
      </c>
      <c r="F73" s="32">
        <v>30</v>
      </c>
      <c r="G73" s="32">
        <v>30</v>
      </c>
      <c r="H73" s="32">
        <v>0</v>
      </c>
      <c r="I73" s="32" t="s">
        <v>105</v>
      </c>
      <c r="J73" s="32" t="s">
        <v>106</v>
      </c>
      <c r="K73" s="127" t="s">
        <v>141</v>
      </c>
      <c r="L73" s="131"/>
      <c r="M73" s="132">
        <f>INDEX('KH &amp; TT'!$B:$B,MATCH('Khung CTĐT K28 CNTT (Năm 2)'!B73,'KH &amp; TT'!C:C,0))</f>
        <v>242</v>
      </c>
      <c r="N73" s="5">
        <f>VLOOKUP(B73,'KH &amp; TT'!$C$9:$O$109,13,0)</f>
        <v>0</v>
      </c>
    </row>
    <row r="74" spans="1:19" ht="21" customHeight="1" x14ac:dyDescent="0.3">
      <c r="A74" s="51" t="s">
        <v>252</v>
      </c>
      <c r="B74" s="48"/>
      <c r="C74" s="49"/>
      <c r="D74" s="50"/>
      <c r="E74" s="45"/>
      <c r="F74" s="45"/>
      <c r="G74" s="45"/>
      <c r="H74" s="45"/>
      <c r="I74" s="45"/>
      <c r="J74" s="45" t="s">
        <v>253</v>
      </c>
      <c r="K74" s="128"/>
      <c r="L74" s="131"/>
      <c r="M74" s="132"/>
    </row>
    <row r="75" spans="1:19" ht="21" customHeight="1" x14ac:dyDescent="0.3">
      <c r="A75" s="6">
        <v>60</v>
      </c>
      <c r="B75" s="32" t="s">
        <v>82</v>
      </c>
      <c r="C75" s="10" t="s">
        <v>254</v>
      </c>
      <c r="D75" s="10" t="s">
        <v>255</v>
      </c>
      <c r="E75" s="32">
        <v>3</v>
      </c>
      <c r="F75" s="32">
        <v>30</v>
      </c>
      <c r="G75" s="32">
        <v>30</v>
      </c>
      <c r="H75" s="32">
        <v>0</v>
      </c>
      <c r="I75" s="32" t="s">
        <v>256</v>
      </c>
      <c r="J75" s="8" t="s">
        <v>106</v>
      </c>
      <c r="K75" s="127" t="s">
        <v>198</v>
      </c>
      <c r="L75" s="131"/>
      <c r="M75" s="132">
        <f>INDEX('KH &amp; TT'!$B:$B,MATCH('Khung CTĐT K28 CNTT (Năm 2)'!B75,'KH &amp; TT'!C:C,0))</f>
        <v>241</v>
      </c>
      <c r="N75" s="5">
        <f>VLOOKUP(B75,'KH &amp; TT'!$C$9:$O$109,13,0)</f>
        <v>0</v>
      </c>
    </row>
    <row r="76" spans="1:19" s="4" customFormat="1" ht="21" customHeight="1" x14ac:dyDescent="0.3">
      <c r="A76" s="6">
        <v>61</v>
      </c>
      <c r="B76" s="32" t="s">
        <v>71</v>
      </c>
      <c r="C76" s="10" t="s">
        <v>257</v>
      </c>
      <c r="D76" s="10" t="s">
        <v>258</v>
      </c>
      <c r="E76" s="32">
        <v>3</v>
      </c>
      <c r="F76" s="32">
        <v>30</v>
      </c>
      <c r="G76" s="32">
        <v>30</v>
      </c>
      <c r="H76" s="32">
        <v>0</v>
      </c>
      <c r="I76" s="32" t="s">
        <v>256</v>
      </c>
      <c r="J76" s="32" t="s">
        <v>106</v>
      </c>
      <c r="K76" s="127" t="s">
        <v>259</v>
      </c>
      <c r="L76" s="131"/>
      <c r="M76" s="132">
        <f>INDEX('KH &amp; TT'!$B:$B,MATCH('Khung CTĐT K28 CNTT (Năm 2)'!B76,'KH &amp; TT'!C:C,0))</f>
        <v>241</v>
      </c>
      <c r="N76" s="5">
        <f>VLOOKUP(B76,'KH &amp; TT'!$C$9:$O$109,13,0)</f>
        <v>0</v>
      </c>
      <c r="P76" s="5"/>
      <c r="Q76" s="5"/>
      <c r="R76" s="5"/>
      <c r="S76" s="5"/>
    </row>
    <row r="77" spans="1:19" s="4" customFormat="1" ht="21" customHeight="1" x14ac:dyDescent="0.3">
      <c r="A77" s="6">
        <v>62</v>
      </c>
      <c r="B77" s="32" t="s">
        <v>72</v>
      </c>
      <c r="C77" s="10" t="s">
        <v>260</v>
      </c>
      <c r="D77" s="10" t="s">
        <v>261</v>
      </c>
      <c r="E77" s="32">
        <v>3</v>
      </c>
      <c r="F77" s="32">
        <v>30</v>
      </c>
      <c r="G77" s="32">
        <v>30</v>
      </c>
      <c r="H77" s="32"/>
      <c r="I77" s="32" t="s">
        <v>256</v>
      </c>
      <c r="J77" s="32" t="s">
        <v>106</v>
      </c>
      <c r="K77" s="127" t="s">
        <v>262</v>
      </c>
      <c r="L77" s="131"/>
      <c r="M77" s="132">
        <f>INDEX('KH &amp; TT'!$B:$B,MATCH('Khung CTĐT K28 CNTT (Năm 2)'!B77,'KH &amp; TT'!C:C,0))</f>
        <v>233</v>
      </c>
      <c r="N77" s="5">
        <f>VLOOKUP(B77,'KH &amp; TT'!$C$9:$O$109,13,0)</f>
        <v>0</v>
      </c>
      <c r="P77" s="5"/>
      <c r="Q77" s="5"/>
      <c r="R77" s="5"/>
      <c r="S77" s="5"/>
    </row>
    <row r="78" spans="1:19" s="4" customFormat="1" ht="21" customHeight="1" x14ac:dyDescent="0.3">
      <c r="A78" s="6">
        <v>63</v>
      </c>
      <c r="B78" s="32" t="s">
        <v>74</v>
      </c>
      <c r="C78" s="10" t="s">
        <v>263</v>
      </c>
      <c r="D78" s="10" t="s">
        <v>264</v>
      </c>
      <c r="E78" s="32">
        <v>3</v>
      </c>
      <c r="F78" s="32">
        <v>30</v>
      </c>
      <c r="G78" s="32">
        <v>30</v>
      </c>
      <c r="H78" s="32">
        <v>0</v>
      </c>
      <c r="I78" s="32" t="s">
        <v>256</v>
      </c>
      <c r="J78" s="32" t="s">
        <v>106</v>
      </c>
      <c r="K78" s="127" t="s">
        <v>141</v>
      </c>
      <c r="L78" s="131"/>
      <c r="M78" s="132">
        <f>INDEX('KH &amp; TT'!$B:$B,MATCH('Khung CTĐT K28 CNTT (Năm 2)'!B78,'KH &amp; TT'!C:C,0))</f>
        <v>241</v>
      </c>
      <c r="N78" s="5">
        <f>VLOOKUP(B78,'KH &amp; TT'!$C$9:$O$109,13,0)</f>
        <v>0</v>
      </c>
      <c r="P78" s="5"/>
      <c r="Q78" s="5"/>
      <c r="R78" s="5"/>
      <c r="S78" s="5"/>
    </row>
    <row r="79" spans="1:19" s="4" customFormat="1" ht="21" customHeight="1" x14ac:dyDescent="0.3">
      <c r="A79" s="6">
        <v>64</v>
      </c>
      <c r="B79" s="32" t="s">
        <v>73</v>
      </c>
      <c r="C79" s="10" t="s">
        <v>265</v>
      </c>
      <c r="D79" s="10" t="s">
        <v>266</v>
      </c>
      <c r="E79" s="32">
        <v>3</v>
      </c>
      <c r="F79" s="32">
        <v>30</v>
      </c>
      <c r="G79" s="32">
        <v>30</v>
      </c>
      <c r="H79" s="32">
        <v>0</v>
      </c>
      <c r="I79" s="32" t="s">
        <v>256</v>
      </c>
      <c r="J79" s="32" t="s">
        <v>106</v>
      </c>
      <c r="K79" s="127" t="s">
        <v>141</v>
      </c>
      <c r="L79" s="131"/>
      <c r="M79" s="132">
        <f>INDEX('KH &amp; TT'!$B:$B,MATCH('Khung CTĐT K28 CNTT (Năm 2)'!B79,'KH &amp; TT'!C:C,0))</f>
        <v>233</v>
      </c>
      <c r="N79" s="5">
        <f>VLOOKUP(B79,'KH &amp; TT'!$C$9:$O$109,13,0)</f>
        <v>0</v>
      </c>
      <c r="P79" s="5"/>
      <c r="Q79" s="5"/>
      <c r="R79" s="5"/>
      <c r="S79" s="5"/>
    </row>
    <row r="80" spans="1:19" ht="21" customHeight="1" x14ac:dyDescent="0.3">
      <c r="A80" s="6">
        <v>65</v>
      </c>
      <c r="B80" s="32" t="s">
        <v>92</v>
      </c>
      <c r="C80" s="10" t="s">
        <v>267</v>
      </c>
      <c r="D80" s="10" t="s">
        <v>268</v>
      </c>
      <c r="E80" s="32">
        <v>3</v>
      </c>
      <c r="F80" s="32">
        <v>30</v>
      </c>
      <c r="G80" s="32">
        <v>30</v>
      </c>
      <c r="H80" s="32">
        <v>0</v>
      </c>
      <c r="I80" s="32" t="s">
        <v>256</v>
      </c>
      <c r="J80" s="8" t="s">
        <v>106</v>
      </c>
      <c r="K80" s="127" t="s">
        <v>269</v>
      </c>
      <c r="L80" s="131"/>
      <c r="M80" s="132">
        <f>INDEX('KH &amp; TT'!$B:$B,MATCH('Khung CTĐT K28 CNTT (Năm 2)'!B80,'KH &amp; TT'!C:C,0))</f>
        <v>242</v>
      </c>
      <c r="N80" s="5">
        <f>VLOOKUP(B80,'KH &amp; TT'!$C$9:$O$109,13,0)</f>
        <v>0</v>
      </c>
    </row>
    <row r="81" spans="1:19" ht="21" customHeight="1" x14ac:dyDescent="0.3">
      <c r="A81" s="6">
        <v>66</v>
      </c>
      <c r="B81" s="32" t="s">
        <v>90</v>
      </c>
      <c r="C81" s="10" t="s">
        <v>270</v>
      </c>
      <c r="D81" s="10" t="s">
        <v>271</v>
      </c>
      <c r="E81" s="32">
        <v>3</v>
      </c>
      <c r="F81" s="32">
        <v>30</v>
      </c>
      <c r="G81" s="32">
        <v>30</v>
      </c>
      <c r="H81" s="32">
        <v>0</v>
      </c>
      <c r="I81" s="32" t="s">
        <v>256</v>
      </c>
      <c r="J81" s="8" t="s">
        <v>106</v>
      </c>
      <c r="K81" s="127" t="s">
        <v>269</v>
      </c>
      <c r="L81" s="131"/>
      <c r="M81" s="132">
        <f>INDEX('KH &amp; TT'!$B:$B,MATCH('Khung CTĐT K28 CNTT (Năm 2)'!B81,'KH &amp; TT'!C:C,0))</f>
        <v>242</v>
      </c>
      <c r="N81" s="5">
        <f>VLOOKUP(B81,'KH &amp; TT'!$C$9:$O$109,13,0)</f>
        <v>0</v>
      </c>
    </row>
    <row r="82" spans="1:19" ht="21" customHeight="1" x14ac:dyDescent="0.3">
      <c r="A82" s="6">
        <v>67</v>
      </c>
      <c r="B82" s="32" t="s">
        <v>91</v>
      </c>
      <c r="C82" s="10" t="s">
        <v>272</v>
      </c>
      <c r="D82" s="10" t="s">
        <v>273</v>
      </c>
      <c r="E82" s="32">
        <v>3</v>
      </c>
      <c r="F82" s="32">
        <v>30</v>
      </c>
      <c r="G82" s="32">
        <v>30</v>
      </c>
      <c r="H82" s="32">
        <v>0</v>
      </c>
      <c r="I82" s="32" t="s">
        <v>256</v>
      </c>
      <c r="J82" s="8" t="s">
        <v>106</v>
      </c>
      <c r="K82" s="127" t="s">
        <v>226</v>
      </c>
      <c r="L82" s="131"/>
      <c r="M82" s="132">
        <f>INDEX('KH &amp; TT'!$B:$B,MATCH('Khung CTĐT K28 CNTT (Năm 2)'!B82,'KH &amp; TT'!C:C,0))</f>
        <v>242</v>
      </c>
      <c r="N82" s="5">
        <f>VLOOKUP(B82,'KH &amp; TT'!$C$9:$O$109,13,0)</f>
        <v>0</v>
      </c>
    </row>
    <row r="83" spans="1:19" ht="18.75" customHeight="1" x14ac:dyDescent="0.3">
      <c r="A83" s="6">
        <v>68</v>
      </c>
      <c r="B83" s="32" t="s">
        <v>83</v>
      </c>
      <c r="C83" s="10" t="s">
        <v>274</v>
      </c>
      <c r="D83" s="10" t="s">
        <v>275</v>
      </c>
      <c r="E83" s="32">
        <v>3</v>
      </c>
      <c r="F83" s="32">
        <v>30</v>
      </c>
      <c r="G83" s="32">
        <v>30</v>
      </c>
      <c r="H83" s="32">
        <v>0</v>
      </c>
      <c r="I83" s="32" t="s">
        <v>256</v>
      </c>
      <c r="J83" s="32" t="s">
        <v>106</v>
      </c>
      <c r="K83" s="127" t="s">
        <v>177</v>
      </c>
      <c r="L83" s="131"/>
      <c r="M83" s="132">
        <f>INDEX('KH &amp; TT'!$B:$B,MATCH('Khung CTĐT K28 CNTT (Năm 2)'!B83,'KH &amp; TT'!C:C,0))</f>
        <v>241</v>
      </c>
      <c r="N83" s="5">
        <f>VLOOKUP(B83,'KH &amp; TT'!$C$9:$O$109,13,0)</f>
        <v>0</v>
      </c>
    </row>
    <row r="84" spans="1:19" ht="21" customHeight="1" x14ac:dyDescent="0.3">
      <c r="A84" s="6">
        <v>69</v>
      </c>
      <c r="B84" s="32" t="s">
        <v>84</v>
      </c>
      <c r="C84" s="10" t="s">
        <v>276</v>
      </c>
      <c r="D84" s="10" t="s">
        <v>277</v>
      </c>
      <c r="E84" s="32">
        <v>3</v>
      </c>
      <c r="F84" s="32">
        <v>30</v>
      </c>
      <c r="G84" s="32">
        <v>30</v>
      </c>
      <c r="H84" s="32">
        <v>0</v>
      </c>
      <c r="I84" s="32" t="s">
        <v>256</v>
      </c>
      <c r="J84" s="8" t="s">
        <v>106</v>
      </c>
      <c r="K84" s="127" t="s">
        <v>141</v>
      </c>
      <c r="L84" s="131"/>
      <c r="M84" s="132">
        <f>INDEX('KH &amp; TT'!$B:$B,MATCH('Khung CTĐT K28 CNTT (Năm 2)'!B84,'KH &amp; TT'!C:C,0))</f>
        <v>233</v>
      </c>
      <c r="N84" s="5">
        <f>VLOOKUP(B84,'KH &amp; TT'!$C$9:$O$109,13,0)</f>
        <v>0</v>
      </c>
    </row>
    <row r="85" spans="1:19" ht="20.25" customHeight="1" x14ac:dyDescent="0.3">
      <c r="A85" s="53" t="s">
        <v>278</v>
      </c>
      <c r="B85" s="43"/>
      <c r="C85" s="17"/>
      <c r="D85" s="17"/>
      <c r="E85" s="18">
        <v>10</v>
      </c>
      <c r="F85" s="18"/>
      <c r="G85" s="18"/>
      <c r="H85" s="18"/>
      <c r="I85" s="18"/>
      <c r="J85" s="28"/>
      <c r="K85" s="120"/>
      <c r="L85" s="131"/>
      <c r="M85" s="132"/>
    </row>
    <row r="86" spans="1:19" x14ac:dyDescent="0.3">
      <c r="A86" s="6">
        <v>70</v>
      </c>
      <c r="B86" s="32" t="s">
        <v>93</v>
      </c>
      <c r="C86" s="10" t="s">
        <v>279</v>
      </c>
      <c r="D86" s="10" t="s">
        <v>280</v>
      </c>
      <c r="E86" s="32">
        <v>4</v>
      </c>
      <c r="F86" s="32">
        <v>0</v>
      </c>
      <c r="G86" s="32">
        <v>0</v>
      </c>
      <c r="H86" s="32">
        <v>60</v>
      </c>
      <c r="I86" s="32" t="s">
        <v>105</v>
      </c>
      <c r="J86" s="8" t="s">
        <v>106</v>
      </c>
      <c r="K86" s="129" t="s">
        <v>106</v>
      </c>
      <c r="L86" s="131"/>
      <c r="M86" s="132">
        <f>INDEX('KH &amp; TT'!$B:$B,MATCH('Khung CTĐT K28 CNTT (Năm 2)'!B86,'KH &amp; TT'!C:C,0))</f>
        <v>243</v>
      </c>
      <c r="N86" s="5">
        <f>VLOOKUP(B86,'KH &amp; TT'!$C$9:$O$109,13,0)</f>
        <v>0</v>
      </c>
    </row>
    <row r="87" spans="1:19" s="4" customFormat="1" ht="41.4" x14ac:dyDescent="0.3">
      <c r="A87" s="6">
        <v>71</v>
      </c>
      <c r="B87" s="32" t="s">
        <v>94</v>
      </c>
      <c r="C87" s="10" t="s">
        <v>281</v>
      </c>
      <c r="D87" s="10" t="s">
        <v>282</v>
      </c>
      <c r="E87" s="32">
        <v>6</v>
      </c>
      <c r="F87" s="32">
        <v>0</v>
      </c>
      <c r="G87" s="32">
        <v>0</v>
      </c>
      <c r="H87" s="32">
        <v>180</v>
      </c>
      <c r="I87" s="32" t="s">
        <v>105</v>
      </c>
      <c r="J87" s="8" t="s">
        <v>106</v>
      </c>
      <c r="K87" s="127" t="s">
        <v>106</v>
      </c>
      <c r="L87" s="131"/>
      <c r="M87" s="132">
        <f>INDEX('KH &amp; TT'!$B:$B,MATCH('Khung CTĐT K28 CNTT (Năm 2)'!B87,'KH &amp; TT'!C:C,0))</f>
        <v>251</v>
      </c>
      <c r="N87" s="5">
        <f>VLOOKUP(B87,'KH &amp; TT'!$C$9:$O$109,13,0)</f>
        <v>126</v>
      </c>
      <c r="O87" s="5"/>
      <c r="P87" s="5"/>
      <c r="Q87" s="5"/>
      <c r="R87" s="5"/>
      <c r="S87" s="5"/>
    </row>
    <row r="88" spans="1:19" s="4" customFormat="1" ht="30" customHeight="1" x14ac:dyDescent="0.3">
      <c r="A88" s="6"/>
      <c r="B88" s="407" t="s">
        <v>283</v>
      </c>
      <c r="C88" s="408"/>
      <c r="D88" s="54"/>
      <c r="E88" s="55"/>
      <c r="F88" s="55"/>
      <c r="G88" s="55"/>
      <c r="H88" s="55"/>
      <c r="I88" s="55"/>
      <c r="J88" s="56"/>
      <c r="K88" s="130"/>
      <c r="L88" s="131"/>
      <c r="M88" s="132"/>
      <c r="N88" s="5"/>
      <c r="O88" s="5"/>
      <c r="P88" s="5"/>
      <c r="Q88" s="5"/>
      <c r="R88" s="5"/>
      <c r="S88" s="5"/>
    </row>
    <row r="89" spans="1:19" s="4" customFormat="1" x14ac:dyDescent="0.3">
      <c r="A89" s="46">
        <v>72</v>
      </c>
      <c r="B89" s="32" t="s">
        <v>96</v>
      </c>
      <c r="C89" s="10" t="s">
        <v>284</v>
      </c>
      <c r="D89" s="10" t="s">
        <v>285</v>
      </c>
      <c r="E89" s="32">
        <v>3</v>
      </c>
      <c r="F89" s="32">
        <v>30</v>
      </c>
      <c r="G89" s="32">
        <v>30</v>
      </c>
      <c r="H89" s="32">
        <v>0</v>
      </c>
      <c r="I89" s="32" t="s">
        <v>286</v>
      </c>
      <c r="J89" s="30" t="s">
        <v>106</v>
      </c>
      <c r="K89" s="125" t="s">
        <v>155</v>
      </c>
      <c r="L89" s="131"/>
      <c r="M89" s="132">
        <f>INDEX('KH &amp; TT'!$B:$B,MATCH('Khung CTĐT K28 CNTT (Năm 2)'!B89,'KH &amp; TT'!C:C,0))</f>
        <v>251</v>
      </c>
      <c r="N89" s="5">
        <f>VLOOKUP(B89,'KH &amp; TT'!$C$9:$O$109,13,0)</f>
        <v>0</v>
      </c>
      <c r="O89" s="5"/>
      <c r="P89" s="5"/>
      <c r="Q89" s="5"/>
      <c r="R89" s="5"/>
      <c r="S89" s="5"/>
    </row>
    <row r="90" spans="1:19" s="4" customFormat="1" x14ac:dyDescent="0.3">
      <c r="A90" s="46">
        <v>73</v>
      </c>
      <c r="B90" s="32" t="s">
        <v>97</v>
      </c>
      <c r="C90" s="10" t="s">
        <v>287</v>
      </c>
      <c r="D90" s="10" t="s">
        <v>288</v>
      </c>
      <c r="E90" s="32">
        <v>3</v>
      </c>
      <c r="F90" s="32">
        <v>30</v>
      </c>
      <c r="G90" s="32">
        <v>30</v>
      </c>
      <c r="H90" s="32">
        <v>0</v>
      </c>
      <c r="I90" s="32" t="s">
        <v>286</v>
      </c>
      <c r="J90" s="30" t="s">
        <v>106</v>
      </c>
      <c r="K90" s="125" t="s">
        <v>155</v>
      </c>
      <c r="L90" s="131"/>
      <c r="M90" s="132">
        <f>INDEX('KH &amp; TT'!$B:$B,MATCH('Khung CTĐT K28 CNTT (Năm 2)'!B90,'KH &amp; TT'!C:C,0))</f>
        <v>251</v>
      </c>
      <c r="N90" s="5">
        <f>VLOOKUP(B90,'KH &amp; TT'!$C$9:$O$109,13,0)</f>
        <v>0</v>
      </c>
      <c r="O90" s="5"/>
      <c r="P90" s="5"/>
      <c r="Q90" s="5"/>
      <c r="R90" s="5"/>
      <c r="S90" s="5"/>
    </row>
    <row r="91" spans="1:19" s="4" customFormat="1" ht="14.25" customHeight="1" x14ac:dyDescent="0.3">
      <c r="A91" s="46">
        <v>74</v>
      </c>
      <c r="B91" s="36" t="s">
        <v>98</v>
      </c>
      <c r="C91" s="10" t="s">
        <v>289</v>
      </c>
      <c r="D91" s="10" t="s">
        <v>290</v>
      </c>
      <c r="E91" s="32">
        <v>3</v>
      </c>
      <c r="F91" s="32">
        <v>30</v>
      </c>
      <c r="G91" s="32">
        <v>30</v>
      </c>
      <c r="H91" s="32">
        <v>0</v>
      </c>
      <c r="I91" s="32" t="s">
        <v>286</v>
      </c>
      <c r="J91" s="30" t="s">
        <v>106</v>
      </c>
      <c r="K91" s="47" t="s">
        <v>141</v>
      </c>
      <c r="L91" s="131"/>
      <c r="M91" s="132">
        <f>INDEX('KH &amp; TT'!$B:$B,MATCH('Khung CTĐT K28 CNTT (Năm 2)'!B91,'KH &amp; TT'!C:C,0))</f>
        <v>251</v>
      </c>
      <c r="N91" s="5">
        <f>VLOOKUP(B91,'KH &amp; TT'!$C$9:$O$109,13,0)</f>
        <v>0</v>
      </c>
      <c r="P91" s="5"/>
      <c r="Q91" s="5"/>
      <c r="R91" s="5"/>
      <c r="S91" s="5"/>
    </row>
    <row r="92" spans="1:19" s="4" customFormat="1" x14ac:dyDescent="0.3">
      <c r="A92" s="409"/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M92" s="5"/>
      <c r="N92" s="5"/>
      <c r="O92" s="5"/>
      <c r="P92" s="5"/>
      <c r="Q92" s="5"/>
      <c r="R92" s="5"/>
      <c r="S92" s="5"/>
    </row>
    <row r="94" spans="1:19" s="4" customFormat="1" x14ac:dyDescent="0.3">
      <c r="A94" s="3"/>
      <c r="B94" s="3"/>
      <c r="C94" s="14">
        <v>1</v>
      </c>
      <c r="D94" s="14">
        <v>2</v>
      </c>
      <c r="E94" s="14">
        <v>3</v>
      </c>
      <c r="F94" s="14">
        <v>4</v>
      </c>
      <c r="G94" s="14">
        <v>5</v>
      </c>
      <c r="H94" s="14">
        <v>6</v>
      </c>
      <c r="I94" s="14">
        <v>7</v>
      </c>
      <c r="J94" s="14">
        <v>8</v>
      </c>
      <c r="K94" s="14">
        <v>9</v>
      </c>
      <c r="M94" s="5"/>
      <c r="N94" s="5"/>
      <c r="O94" s="5"/>
      <c r="P94" s="5"/>
      <c r="Q94" s="5"/>
      <c r="R94" s="5"/>
      <c r="S94" s="5"/>
    </row>
  </sheetData>
  <mergeCells count="13">
    <mergeCell ref="M4:M5"/>
    <mergeCell ref="B88:C88"/>
    <mergeCell ref="A92:K92"/>
    <mergeCell ref="A2:K2"/>
    <mergeCell ref="A4:A5"/>
    <mergeCell ref="B4:B5"/>
    <mergeCell ref="C4:C5"/>
    <mergeCell ref="D4:D5"/>
    <mergeCell ref="E4:E5"/>
    <mergeCell ref="F4:H4"/>
    <mergeCell ref="I4:I5"/>
    <mergeCell ref="J4:J5"/>
    <mergeCell ref="K4:K5"/>
  </mergeCells>
  <conditionalFormatting sqref="A61:A73">
    <cfRule type="expression" dxfId="42" priority="21">
      <formula>#REF!&gt;=1</formula>
    </cfRule>
  </conditionalFormatting>
  <conditionalFormatting sqref="A53:K53">
    <cfRule type="expression" dxfId="41" priority="31">
      <formula>#REF!&gt;=1</formula>
    </cfRule>
  </conditionalFormatting>
  <conditionalFormatting sqref="A60:K60">
    <cfRule type="expression" dxfId="40" priority="14">
      <formula>#REF!&gt;=1</formula>
    </cfRule>
  </conditionalFormatting>
  <conditionalFormatting sqref="A7:M91">
    <cfRule type="expression" dxfId="39" priority="1">
      <formula>$M7&gt;220</formula>
    </cfRule>
  </conditionalFormatting>
  <conditionalFormatting sqref="B47:B91">
    <cfRule type="expression" dxfId="38" priority="33">
      <formula>#REF!=1</formula>
    </cfRule>
  </conditionalFormatting>
  <conditionalFormatting sqref="B57:B91">
    <cfRule type="expression" dxfId="37" priority="30">
      <formula>#REF!=1</formula>
    </cfRule>
  </conditionalFormatting>
  <conditionalFormatting sqref="B68:B69">
    <cfRule type="expression" dxfId="36" priority="6">
      <formula>#REF!=1</formula>
    </cfRule>
  </conditionalFormatting>
  <conditionalFormatting sqref="B81:B91">
    <cfRule type="expression" dxfId="35" priority="22">
      <formula>#REF!=1</formula>
    </cfRule>
  </conditionalFormatting>
  <conditionalFormatting sqref="B91">
    <cfRule type="expression" dxfId="34" priority="27">
      <formula>#REF!&gt;=1</formula>
    </cfRule>
    <cfRule type="expression" dxfId="33" priority="29">
      <formula>#REF!&gt;=1</formula>
    </cfRule>
    <cfRule type="expression" dxfId="32" priority="23">
      <formula>#REF!&gt;=1</formula>
    </cfRule>
    <cfRule type="expression" dxfId="31" priority="28">
      <formula>#REF!=1</formula>
    </cfRule>
    <cfRule type="expression" dxfId="30" priority="24">
      <formula>#REF!=1</formula>
    </cfRule>
  </conditionalFormatting>
  <conditionalFormatting sqref="B91:D91 C89:D90">
    <cfRule type="expression" dxfId="29" priority="34">
      <formula>#REF!&gt;=1</formula>
    </cfRule>
  </conditionalFormatting>
  <conditionalFormatting sqref="B46:J46 I47:I51">
    <cfRule type="expression" dxfId="28" priority="43">
      <formula>#REF!=1</formula>
    </cfRule>
  </conditionalFormatting>
  <conditionalFormatting sqref="B58:J59">
    <cfRule type="expression" dxfId="27" priority="36">
      <formula>#REF!&gt;=1</formula>
    </cfRule>
  </conditionalFormatting>
  <conditionalFormatting sqref="B69:J69">
    <cfRule type="expression" dxfId="26" priority="8">
      <formula>#REF!&gt;=1</formula>
    </cfRule>
  </conditionalFormatting>
  <conditionalFormatting sqref="B81:J81">
    <cfRule type="expression" dxfId="25" priority="26">
      <formula>#REF!&gt;=1</formula>
    </cfRule>
  </conditionalFormatting>
  <conditionalFormatting sqref="B81:K84">
    <cfRule type="expression" dxfId="24" priority="25">
      <formula>#REF!&gt;=1</formula>
    </cfRule>
  </conditionalFormatting>
  <conditionalFormatting sqref="C68">
    <cfRule type="expression" dxfId="23" priority="4">
      <formula>#REF!&gt;=1</formula>
    </cfRule>
  </conditionalFormatting>
  <conditionalFormatting sqref="C68:C75">
    <cfRule type="expression" dxfId="22" priority="5">
      <formula>$I68="x"</formula>
    </cfRule>
  </conditionalFormatting>
  <conditionalFormatting sqref="C55:J55">
    <cfRule type="expression" dxfId="21" priority="44">
      <formula>#REF!=1</formula>
    </cfRule>
  </conditionalFormatting>
  <conditionalFormatting sqref="C89:K89">
    <cfRule type="expression" dxfId="20" priority="37">
      <formula>#REF!&gt;=1</formula>
    </cfRule>
  </conditionalFormatting>
  <conditionalFormatting sqref="D64:J69">
    <cfRule type="expression" dxfId="19" priority="7">
      <formula>#REF!=1</formula>
    </cfRule>
  </conditionalFormatting>
  <conditionalFormatting sqref="D68:J68 B68">
    <cfRule type="expression" dxfId="18" priority="9">
      <formula>#REF!&gt;=1</formula>
    </cfRule>
  </conditionalFormatting>
  <conditionalFormatting sqref="D31:K32">
    <cfRule type="expression" dxfId="17" priority="38">
      <formula>#REF!&gt;=1</formula>
    </cfRule>
  </conditionalFormatting>
  <conditionalFormatting sqref="D40:K42 D43:J45">
    <cfRule type="expression" dxfId="16" priority="39">
      <formula>#REF!&gt;=1</formula>
    </cfRule>
  </conditionalFormatting>
  <conditionalFormatting sqref="D72:K72 B72">
    <cfRule type="expression" dxfId="15" priority="16">
      <formula>#REF!=1</formula>
    </cfRule>
  </conditionalFormatting>
  <conditionalFormatting sqref="D72:K72 B67:K67 D70:J71">
    <cfRule type="expression" dxfId="14" priority="17">
      <formula>#REF!&gt;=1</formula>
    </cfRule>
  </conditionalFormatting>
  <conditionalFormatting sqref="D73:K73">
    <cfRule type="expression" dxfId="13" priority="15">
      <formula>#REF!&gt;=1</formula>
    </cfRule>
  </conditionalFormatting>
  <conditionalFormatting sqref="E89:K91">
    <cfRule type="expression" dxfId="12" priority="40">
      <formula>#REF!&gt;=1</formula>
    </cfRule>
  </conditionalFormatting>
  <conditionalFormatting sqref="J58:J59">
    <cfRule type="expression" dxfId="11" priority="35">
      <formula>$I58="x"</formula>
    </cfRule>
  </conditionalFormatting>
  <conditionalFormatting sqref="J86:K87">
    <cfRule type="expression" dxfId="10" priority="13">
      <formula>#REF!&gt;=1</formula>
    </cfRule>
  </conditionalFormatting>
  <conditionalFormatting sqref="K37:K71">
    <cfRule type="expression" dxfId="9" priority="19">
      <formula>#REF!&gt;=1</formula>
    </cfRule>
  </conditionalFormatting>
  <conditionalFormatting sqref="K54:K70">
    <cfRule type="expression" dxfId="8" priority="3">
      <formula>$I54="x"</formula>
    </cfRule>
  </conditionalFormatting>
  <conditionalFormatting sqref="K56 A31 D52:K52">
    <cfRule type="expression" dxfId="7" priority="45">
      <formula>#REF!&gt;=1</formula>
    </cfRule>
  </conditionalFormatting>
  <conditionalFormatting sqref="K59">
    <cfRule type="expression" dxfId="6" priority="18">
      <formula>#REF!=1</formula>
    </cfRule>
  </conditionalFormatting>
  <conditionalFormatting sqref="K69:K70">
    <cfRule type="expression" dxfId="5" priority="2">
      <formula>#REF!&gt;=1</formula>
    </cfRule>
  </conditionalFormatting>
  <conditionalFormatting sqref="K72:K73">
    <cfRule type="expression" dxfId="4" priority="11">
      <formula>$I72="x"</formula>
    </cfRule>
  </conditionalFormatting>
  <conditionalFormatting sqref="K74:K81 C83:C84 K84 K62 K65:K66 C61:C66">
    <cfRule type="expression" dxfId="3" priority="42">
      <formula>$I61="x"</formula>
    </cfRule>
  </conditionalFormatting>
  <conditionalFormatting sqref="K83:K84">
    <cfRule type="expression" dxfId="2" priority="10">
      <formula>#REF!&gt;=1</formula>
    </cfRule>
  </conditionalFormatting>
  <conditionalFormatting sqref="K89:K91 B91 B42:B45">
    <cfRule type="expression" dxfId="1" priority="41">
      <formula>#REF!=1</formula>
    </cfRule>
  </conditionalFormatting>
  <conditionalFormatting sqref="K90:K91">
    <cfRule type="expression" dxfId="0" priority="20">
      <formula>#REF!&gt;=1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41A5B1EBF392BB4D95F3680AAA168F68" ma:contentTypeVersion="9" ma:contentTypeDescription="Tạo tài liệu mới." ma:contentTypeScope="" ma:versionID="1671751751ff887e3789c596b0a27b81">
  <xsd:schema xmlns:xsd="http://www.w3.org/2001/XMLSchema" xmlns:xs="http://www.w3.org/2001/XMLSchema" xmlns:p="http://schemas.microsoft.com/office/2006/metadata/properties" xmlns:ns2="95e6a082-24b3-42d4-8f81-f738d97fd1bf" xmlns:ns3="ac89d92c-0755-40e6-822d-e1151edbb69c" targetNamespace="http://schemas.microsoft.com/office/2006/metadata/properties" ma:root="true" ma:fieldsID="e3ab0c71c4f9780260923cfd6bbb43e8" ns2:_="" ns3:_="">
    <xsd:import namespace="95e6a082-24b3-42d4-8f81-f738d97fd1bf"/>
    <xsd:import namespace="ac89d92c-0755-40e6-822d-e1151edbb6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6a082-24b3-42d4-8f81-f738d97fd1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9d92c-0755-40e6-822d-e1151edbb6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662E57-3578-442D-BBB9-F9F72E3B5E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19F2A5-8BD8-4A29-9262-1A9083499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e6a082-24b3-42d4-8f81-f738d97fd1bf"/>
    <ds:schemaRef ds:uri="ac89d92c-0755-40e6-822d-e1151edbb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6137A7-60A4-4F44-BD7D-271FDABC826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KH &amp; TT</vt:lpstr>
      <vt:lpstr>Khung CTĐT K28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cp:keywords/>
  <dc:description/>
  <cp:lastModifiedBy>Duy Nguyễn</cp:lastModifiedBy>
  <cp:revision/>
  <dcterms:created xsi:type="dcterms:W3CDTF">2021-06-25T14:59:39Z</dcterms:created>
  <dcterms:modified xsi:type="dcterms:W3CDTF">2023-11-08T14:31:17Z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0x01010041A5B1EBF392BB4D95F3680AAA168F68</vt:lpwstr>
  </property>
</Properties>
</file>