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ktran035/Desktop/Personal_project/digit-recognizer/"/>
    </mc:Choice>
  </mc:AlternateContent>
  <bookViews>
    <workbookView xWindow="440" yWindow="100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7" i="1" l="1"/>
  <c r="H78" i="1"/>
  <c r="H79" i="1"/>
  <c r="H80" i="1"/>
  <c r="H81" i="1"/>
  <c r="H82" i="1"/>
  <c r="H76" i="1"/>
  <c r="E79" i="1"/>
  <c r="E80" i="1"/>
  <c r="E81" i="1"/>
  <c r="E82" i="1"/>
  <c r="E78" i="1"/>
  <c r="E77" i="1"/>
  <c r="E76" i="1"/>
  <c r="H74" i="1"/>
  <c r="H73" i="1"/>
  <c r="H72" i="1"/>
  <c r="C18" i="1"/>
  <c r="N18" i="1"/>
  <c r="B50" i="1"/>
  <c r="B49" i="1"/>
  <c r="B48" i="1"/>
  <c r="B47" i="1"/>
  <c r="B36" i="1"/>
  <c r="B39" i="1"/>
  <c r="B38" i="1"/>
  <c r="B37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G72" i="1"/>
  <c r="G73" i="1"/>
  <c r="G74" i="1"/>
  <c r="G75" i="1"/>
  <c r="G76" i="1"/>
  <c r="G77" i="1"/>
  <c r="G78" i="1"/>
  <c r="G79" i="1"/>
  <c r="G80" i="1"/>
  <c r="G81" i="1"/>
  <c r="G82" i="1"/>
  <c r="N19" i="1"/>
  <c r="N20" i="1"/>
  <c r="N21" i="1"/>
  <c r="N22" i="1"/>
  <c r="N23" i="1"/>
  <c r="N24" i="1"/>
  <c r="N25" i="1"/>
  <c r="N26" i="1"/>
  <c r="N27" i="1"/>
  <c r="C2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<sst xmlns="http://schemas.openxmlformats.org/spreadsheetml/2006/main" count="33" uniqueCount="28">
  <si>
    <t>Perceptron Linear</t>
  </si>
  <si>
    <t>% Train Data</t>
  </si>
  <si>
    <t>Accuracy Train</t>
  </si>
  <si>
    <t>Accuracy Test</t>
  </si>
  <si>
    <t>Perceptron Exponential</t>
  </si>
  <si>
    <t>92% Train data</t>
  </si>
  <si>
    <t>Percentage Correct</t>
  </si>
  <si>
    <t>sigma = 120</t>
  </si>
  <si>
    <t>Boost setting</t>
  </si>
  <si>
    <t>%train</t>
  </si>
  <si>
    <t># classier</t>
  </si>
  <si>
    <t>multify factor</t>
  </si>
  <si>
    <t>loop</t>
  </si>
  <si>
    <t>98% Train data</t>
  </si>
  <si>
    <t>mistake error train</t>
  </si>
  <si>
    <t>mistake test</t>
  </si>
  <si>
    <t>mistake train</t>
  </si>
  <si>
    <t>% train Data</t>
  </si>
  <si>
    <t>degree=2</t>
  </si>
  <si>
    <t>Poly kernel (d=2)</t>
  </si>
  <si>
    <t>linear kernel</t>
  </si>
  <si>
    <t>exponential kernel</t>
  </si>
  <si>
    <t>exponential kernel (sig=120)</t>
  </si>
  <si>
    <t>mistake rate</t>
  </si>
  <si>
    <t>Adaboo</t>
  </si>
  <si>
    <t>accur (test</t>
  </si>
  <si>
    <t>mistake Rate train</t>
  </si>
  <si>
    <t>mistake Rate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</si>
</sst>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 Perceptron with Exponential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mistake error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Sheet1!$L$3:$L$14</c:f>
              <c:numCache>
                <c:formatCode>General</c:formatCode>
                <c:ptCount val="12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98.0</c:v>
                </c:pt>
                <c:pt idx="11">
                  <c:v>100.0</c:v>
                </c:pt>
              </c:numCache>
            </c:numRef>
          </c:cat>
          <c:val>
            <c:numRef>
              <c:f>Sheet1!$M$3:$M$14</c:f>
              <c:numCache>
                <c:formatCode>General</c:formatCode>
                <c:ptCount val="12"/>
                <c:pt idx="0">
                  <c:v>0.2579</c:v>
                </c:pt>
                <c:pt idx="1">
                  <c:v>0.239</c:v>
                </c:pt>
                <c:pt idx="2">
                  <c:v>0.2387</c:v>
                </c:pt>
                <c:pt idx="3">
                  <c:v>0.2502</c:v>
                </c:pt>
                <c:pt idx="4">
                  <c:v>0.2333</c:v>
                </c:pt>
                <c:pt idx="5">
                  <c:v>0.2322</c:v>
                </c:pt>
                <c:pt idx="6">
                  <c:v>0.2316</c:v>
                </c:pt>
                <c:pt idx="7">
                  <c:v>0.2362</c:v>
                </c:pt>
                <c:pt idx="8">
                  <c:v>0.2341</c:v>
                </c:pt>
                <c:pt idx="9">
                  <c:v>0.2252</c:v>
                </c:pt>
                <c:pt idx="10">
                  <c:v>0.2204</c:v>
                </c:pt>
                <c:pt idx="11">
                  <c:v>0.2283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mistake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Sheet1!$L$3:$L$14</c:f>
              <c:numCache>
                <c:formatCode>General</c:formatCode>
                <c:ptCount val="12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98.0</c:v>
                </c:pt>
                <c:pt idx="11">
                  <c:v>100.0</c:v>
                </c:pt>
              </c:numCache>
            </c:numRef>
          </c:cat>
          <c:val>
            <c:numRef>
              <c:f>Sheet1!$N$3:$N$14</c:f>
              <c:numCache>
                <c:formatCode>General</c:formatCode>
                <c:ptCount val="12"/>
                <c:pt idx="0">
                  <c:v>0.2449</c:v>
                </c:pt>
                <c:pt idx="1">
                  <c:v>0.2269</c:v>
                </c:pt>
                <c:pt idx="2">
                  <c:v>0.2233</c:v>
                </c:pt>
                <c:pt idx="3">
                  <c:v>0.2389</c:v>
                </c:pt>
                <c:pt idx="4">
                  <c:v>0.2208</c:v>
                </c:pt>
                <c:pt idx="5">
                  <c:v>0.2193</c:v>
                </c:pt>
                <c:pt idx="6">
                  <c:v>0.2206</c:v>
                </c:pt>
                <c:pt idx="7">
                  <c:v>0.2249</c:v>
                </c:pt>
                <c:pt idx="8">
                  <c:v>0.2217</c:v>
                </c:pt>
                <c:pt idx="9">
                  <c:v>0.2126</c:v>
                </c:pt>
                <c:pt idx="10">
                  <c:v>0.2086</c:v>
                </c:pt>
                <c:pt idx="11">
                  <c:v>0.2152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06912"/>
        <c:axId val="-2135429232"/>
      </c:lineChart>
      <c:catAx>
        <c:axId val="-21368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 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29232"/>
        <c:crosses val="autoZero"/>
        <c:auto val="1"/>
        <c:lblAlgn val="ctr"/>
        <c:lblOffset val="100"/>
        <c:noMultiLvlLbl val="0"/>
      </c:catAx>
      <c:valAx>
        <c:axId val="-2135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</a:t>
            </a:r>
            <a:r>
              <a:rPr lang="en-US" baseline="0"/>
              <a:t> Perceptron with Linear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mistake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Sheet1!$E$3:$E$14</c:f>
              <c:numCache>
                <c:formatCode>General</c:formatCode>
                <c:ptCount val="12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98.0</c:v>
                </c:pt>
                <c:pt idx="11">
                  <c:v>100.0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0.114</c:v>
                </c:pt>
                <c:pt idx="1">
                  <c:v>0.0965999999999999</c:v>
                </c:pt>
                <c:pt idx="2">
                  <c:v>0.114</c:v>
                </c:pt>
                <c:pt idx="3">
                  <c:v>0.1265</c:v>
                </c:pt>
                <c:pt idx="4">
                  <c:v>0.1021</c:v>
                </c:pt>
                <c:pt idx="5">
                  <c:v>0.0965999999999999</c:v>
                </c:pt>
                <c:pt idx="6">
                  <c:v>0.0956999999999999</c:v>
                </c:pt>
                <c:pt idx="7">
                  <c:v>0.0859</c:v>
                </c:pt>
                <c:pt idx="8">
                  <c:v>0.0993</c:v>
                </c:pt>
                <c:pt idx="9">
                  <c:v>0.0936</c:v>
                </c:pt>
                <c:pt idx="10">
                  <c:v>0.0836</c:v>
                </c:pt>
                <c:pt idx="11">
                  <c:v>0.1044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mistake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Sheet1!$E$3:$E$14</c:f>
              <c:numCache>
                <c:formatCode>General</c:formatCode>
                <c:ptCount val="12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98.0</c:v>
                </c:pt>
                <c:pt idx="11">
                  <c:v>100.0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0.1077</c:v>
                </c:pt>
                <c:pt idx="1">
                  <c:v>0.0973</c:v>
                </c:pt>
                <c:pt idx="2">
                  <c:v>0.1113</c:v>
                </c:pt>
                <c:pt idx="3">
                  <c:v>0.1271</c:v>
                </c:pt>
                <c:pt idx="4">
                  <c:v>0.0979</c:v>
                </c:pt>
                <c:pt idx="5">
                  <c:v>0.103</c:v>
                </c:pt>
                <c:pt idx="6">
                  <c:v>0.0929</c:v>
                </c:pt>
                <c:pt idx="7">
                  <c:v>0.084</c:v>
                </c:pt>
                <c:pt idx="8">
                  <c:v>0.0976999999999999</c:v>
                </c:pt>
                <c:pt idx="9">
                  <c:v>0.0933</c:v>
                </c:pt>
                <c:pt idx="10">
                  <c:v>0.0887999999999999</c:v>
                </c:pt>
                <c:pt idx="11">
                  <c:v>0.103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464624"/>
        <c:axId val="-2134458464"/>
      </c:lineChart>
      <c:catAx>
        <c:axId val="-21344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Train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58464"/>
        <c:crosses val="autoZero"/>
        <c:auto val="1"/>
        <c:lblAlgn val="ctr"/>
        <c:lblOffset val="100"/>
        <c:noMultiLvlLbl val="0"/>
      </c:catAx>
      <c:valAx>
        <c:axId val="-2134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Adabost</a:t>
            </a:r>
            <a:r>
              <a:rPr lang="en-US" baseline="0"/>
              <a:t> with weak logistic classifier</a:t>
            </a:r>
            <a:endParaRPr lang="en-US"/>
          </a:p>
        </c:rich>
      </c:tx>
      <c:layout>
        <c:manualLayout>
          <c:xMode val="edge"/>
          <c:yMode val="edge"/>
          <c:x val="0.25325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mistake Rate 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Sheet1!$F$72:$F$82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Sheet1!$G$72:$G$82</c:f>
              <c:numCache>
                <c:formatCode>General</c:formatCode>
                <c:ptCount val="11"/>
                <c:pt idx="0">
                  <c:v>0.0705</c:v>
                </c:pt>
                <c:pt idx="1">
                  <c:v>0.0634</c:v>
                </c:pt>
                <c:pt idx="2">
                  <c:v>0.0615</c:v>
                </c:pt>
                <c:pt idx="3">
                  <c:v>0.0625</c:v>
                </c:pt>
                <c:pt idx="4">
                  <c:v>0.0614</c:v>
                </c:pt>
                <c:pt idx="5">
                  <c:v>0.0604000000000001</c:v>
                </c:pt>
                <c:pt idx="6">
                  <c:v>0.0604000000000001</c:v>
                </c:pt>
                <c:pt idx="7">
                  <c:v>0.0604000000000001</c:v>
                </c:pt>
                <c:pt idx="8">
                  <c:v>0.0604000000000001</c:v>
                </c:pt>
                <c:pt idx="9">
                  <c:v>0.0604000000000001</c:v>
                </c:pt>
                <c:pt idx="10">
                  <c:v>0.0604000000000001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12272"/>
        <c:axId val="-2135233152"/>
      </c:scatterChart>
      <c:valAx>
        <c:axId val="-21374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33152"/>
        <c:crosses val="autoZero"/>
        <c:crossBetween val="midCat"/>
      </c:valAx>
      <c:valAx>
        <c:axId val="-2135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</a:t>
            </a:r>
            <a:r>
              <a:rPr lang="en-US" baseline="0"/>
              <a:t> Perceptron on best setting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Poly kernel (d=2)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Sheet1!$A$42:$A$50</c:f>
              <c:numCache>
                <c:formatCode>General</c:formatCode>
                <c:ptCount val="9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95.0</c:v>
                </c:pt>
                <c:pt idx="8">
                  <c:v>100.0</c:v>
                </c:pt>
              </c:numCache>
            </c:num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0.601964285714</c:v>
                </c:pt>
                <c:pt idx="1">
                  <c:v>0.660392857143</c:v>
                </c:pt>
                <c:pt idx="2">
                  <c:v>0.612214285714</c:v>
                </c:pt>
                <c:pt idx="3">
                  <c:v>0.601964285714</c:v>
                </c:pt>
                <c:pt idx="4">
                  <c:v>0.634428571429</c:v>
                </c:pt>
                <c:pt idx="5">
                  <c:v>0.672857142857143</c:v>
                </c:pt>
                <c:pt idx="6">
                  <c:v>0.655178571428571</c:v>
                </c:pt>
                <c:pt idx="7">
                  <c:v>0.62525</c:v>
                </c:pt>
                <c:pt idx="8">
                  <c:v>0.62525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linear kernel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Sheet1!$A$42:$A$50</c:f>
              <c:numCache>
                <c:formatCode>General</c:formatCode>
                <c:ptCount val="9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95.0</c:v>
                </c:pt>
                <c:pt idx="8">
                  <c:v>100.0</c:v>
                </c:pt>
              </c:numCache>
            </c:numRef>
          </c:cat>
          <c:val>
            <c:numRef>
              <c:f>Sheet1!$C$42:$C$50</c:f>
              <c:numCache>
                <c:formatCode>General</c:formatCode>
                <c:ptCount val="9"/>
                <c:pt idx="0">
                  <c:v>0.1077</c:v>
                </c:pt>
                <c:pt idx="1">
                  <c:v>0.0973</c:v>
                </c:pt>
                <c:pt idx="2">
                  <c:v>0.1113</c:v>
                </c:pt>
                <c:pt idx="3">
                  <c:v>0.1271</c:v>
                </c:pt>
                <c:pt idx="4">
                  <c:v>0.0979</c:v>
                </c:pt>
                <c:pt idx="5">
                  <c:v>0.103</c:v>
                </c:pt>
                <c:pt idx="6">
                  <c:v>0.0929</c:v>
                </c:pt>
                <c:pt idx="7">
                  <c:v>0.084</c:v>
                </c:pt>
                <c:pt idx="8">
                  <c:v>0.103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exponential kernel (sig=120)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Sheet1!$A$42:$A$50</c:f>
              <c:numCache>
                <c:formatCode>General</c:formatCode>
                <c:ptCount val="9"/>
                <c:pt idx="0">
                  <c:v>60.0</c:v>
                </c:pt>
                <c:pt idx="1">
                  <c:v>65.0</c:v>
                </c:pt>
                <c:pt idx="2">
                  <c:v>70.0</c:v>
                </c:pt>
                <c:pt idx="3">
                  <c:v>75.0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95.0</c:v>
                </c:pt>
                <c:pt idx="8">
                  <c:v>100.0</c:v>
                </c:pt>
              </c:numCache>
            </c:numRef>
          </c:cat>
          <c:val>
            <c:numRef>
              <c:f>Sheet1!$D$42:$D$50</c:f>
              <c:numCache>
                <c:formatCode>General</c:formatCode>
                <c:ptCount val="9"/>
                <c:pt idx="0">
                  <c:v>0.2449</c:v>
                </c:pt>
                <c:pt idx="1">
                  <c:v>0.2269</c:v>
                </c:pt>
                <c:pt idx="2">
                  <c:v>0.2233</c:v>
                </c:pt>
                <c:pt idx="3">
                  <c:v>0.2389</c:v>
                </c:pt>
                <c:pt idx="4">
                  <c:v>0.2208</c:v>
                </c:pt>
                <c:pt idx="5">
                  <c:v>0.2193</c:v>
                </c:pt>
                <c:pt idx="6">
                  <c:v>0.2206</c:v>
                </c:pt>
                <c:pt idx="7">
                  <c:v>0.2249</c:v>
                </c:pt>
                <c:pt idx="8">
                  <c:v>0.2152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54368"/>
        <c:axId val="-2136960416"/>
      </c:lineChart>
      <c:catAx>
        <c:axId val="-21369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60416"/>
        <c:crosses val="autoZero"/>
        <c:auto val="1"/>
        <c:lblAlgn val="ctr"/>
        <c:lblOffset val="100"/>
        <c:noMultiLvlLbl val="0"/>
      </c:catAx>
      <c:valAx>
        <c:axId val="-2136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mistake rate on each digit with variety</a:t>
            </a:r>
            <a:r>
              <a:rPr lang="en-US" baseline="0"/>
              <a:t>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linear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Sheet1!$J$18:$J$27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Sheet1!$K$18:$K$27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0.03</c:v>
                </c:pt>
                <c:pt idx="5">
                  <c:v>0.12</c:v>
                </c:pt>
                <c:pt idx="6">
                  <c:v>0.07</c:v>
                </c:pt>
                <c:pt idx="7">
                  <c:v>0.06</c:v>
                </c:pt>
                <c:pt idx="8">
                  <c:v>0.13</c:v>
                </c:pt>
                <c:pt idx="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Sheet1!$L$17</c:f>
              <c:strCache>
                <c:ptCount val="1"/>
                <c:pt idx="0">
                  <c:v>exponential 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Sheet1!$J$18:$J$27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Sheet1!$L$18:$L$27</c:f>
              <c:numCache>
                <c:formatCode>General</c:formatCode>
                <c:ptCount val="10"/>
                <c:pt idx="0">
                  <c:v>0.05</c:v>
                </c:pt>
                <c:pt idx="1">
                  <c:v>0.14</c:v>
                </c:pt>
                <c:pt idx="2">
                  <c:v>0.2</c:v>
                </c:pt>
                <c:pt idx="3">
                  <c:v>0.24</c:v>
                </c:pt>
                <c:pt idx="4">
                  <c:v>0.13</c:v>
                </c:pt>
                <c:pt idx="5">
                  <c:v>0.94</c:v>
                </c:pt>
                <c:pt idx="6">
                  <c:v>0.06</c:v>
                </c:pt>
                <c:pt idx="7">
                  <c:v>0.24</c:v>
                </c:pt>
                <c:pt idx="8">
                  <c:v>0.02</c:v>
                </c:pt>
                <c:pt idx="9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467872"/>
        <c:axId val="-2133464512"/>
      </c:barChart>
      <c:catAx>
        <c:axId val="-21334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64512"/>
        <c:crosses val="autoZero"/>
        <c:auto val="1"/>
        <c:lblAlgn val="ctr"/>
        <c:lblOffset val="100"/>
        <c:noMultiLvlLbl val="0"/>
      </c:catAx>
      <c:valAx>
        <c:axId val="-213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</a:t>
            </a:r>
            <a:r>
              <a:rPr lang="en-US" baseline="0"/>
              <a:t> with weak logistic learner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mistake Rate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Sheet1!$F$72:$F$82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Sheet1!$G$72:$G$82</c:f>
              <c:numCache>
                <c:formatCode>General</c:formatCode>
                <c:ptCount val="11"/>
                <c:pt idx="0">
                  <c:v>0.0705</c:v>
                </c:pt>
                <c:pt idx="1">
                  <c:v>0.0634</c:v>
                </c:pt>
                <c:pt idx="2">
                  <c:v>0.0615</c:v>
                </c:pt>
                <c:pt idx="3">
                  <c:v>0.0625</c:v>
                </c:pt>
                <c:pt idx="4">
                  <c:v>0.0614</c:v>
                </c:pt>
                <c:pt idx="5">
                  <c:v>0.0604000000000001</c:v>
                </c:pt>
                <c:pt idx="6">
                  <c:v>0.0604000000000001</c:v>
                </c:pt>
                <c:pt idx="7">
                  <c:v>0.0604000000000001</c:v>
                </c:pt>
                <c:pt idx="8">
                  <c:v>0.0604000000000001</c:v>
                </c:pt>
                <c:pt idx="9">
                  <c:v>0.0604000000000001</c:v>
                </c:pt>
                <c:pt idx="10">
                  <c:v>0.0604000000000001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mistake Rate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Sheet1!$F$72:$F$82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Sheet1!$H$72:$H$82</c:f>
              <c:numCache>
                <c:formatCode>General</c:formatCode>
                <c:ptCount val="11"/>
                <c:pt idx="0">
                  <c:v>0.0665</c:v>
                </c:pt>
                <c:pt idx="1">
                  <c:v>0.0603</c:v>
                </c:pt>
                <c:pt idx="2">
                  <c:v>0.06</c:v>
                </c:pt>
                <c:pt idx="3">
                  <c:v>0.06</c:v>
                </c:pt>
                <c:pt idx="4">
                  <c:v>0.0605952380952381</c:v>
                </c:pt>
                <c:pt idx="5">
                  <c:v>0.0607619047619048</c:v>
                </c:pt>
                <c:pt idx="6">
                  <c:v>0.0606904761904762</c:v>
                </c:pt>
                <c:pt idx="7">
                  <c:v>0.0606904761904762</c:v>
                </c:pt>
                <c:pt idx="8">
                  <c:v>0.0606904761904762</c:v>
                </c:pt>
                <c:pt idx="9">
                  <c:v>0.0606904761904762</c:v>
                </c:pt>
                <c:pt idx="10">
                  <c:v>0.0606904761904762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90832"/>
        <c:axId val="-2092804576"/>
      </c:lineChart>
      <c:catAx>
        <c:axId val="-20927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04576"/>
        <c:crosses val="autoZero"/>
        <c:auto val="1"/>
        <c:lblAlgn val="ctr"/>
        <c:lblOffset val="100"/>
        <c:noMultiLvlLbl val="0"/>
      </c:catAx>
      <c:valAx>
        <c:axId val="-20928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40</xdr:row>
      <xdr:rowOff>0</xdr:rowOff>
    </xdr:from>
    <xdr:to>
      <xdr:col>9</xdr:col>
      <xdr:colOff>603250</xdr:colOff>
      <xdr:row>53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29</xdr:row>
      <xdr:rowOff>139700</xdr:rowOff>
    </xdr:from>
    <xdr:to>
      <xdr:col>12</xdr:col>
      <xdr:colOff>31750</xdr:colOff>
      <xdr:row>43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984250</xdr:colOff>
      <xdr:row>50</xdr:row>
      <xdr:rowOff>12700</xdr:rowOff>
    </xdr:from>
    <xdr:to>
      <xdr:col>10</xdr:col>
      <xdr:colOff>425450</xdr:colOff>
      <xdr:row>63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</xdr:colOff>
      <xdr:row>31</xdr:row>
      <xdr:rowOff>88900</xdr:rowOff>
    </xdr:from>
    <xdr:to>
      <xdr:col>4</xdr:col>
      <xdr:colOff>679450</xdr:colOff>
      <xdr:row>44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22</xdr:row>
      <xdr:rowOff>63500</xdr:rowOff>
    </xdr:from>
    <xdr:to>
      <xdr:col>7</xdr:col>
      <xdr:colOff>412750</xdr:colOff>
      <xdr:row>35</xdr:row>
      <xdr:rowOff>165100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56</xdr:row>
      <xdr:rowOff>114300</xdr:rowOff>
    </xdr:from>
    <xdr:to>
      <xdr:col>11</xdr:col>
      <xdr:colOff>342900</xdr:colOff>
      <xdr:row>70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47" workbookViewId="0">
      <selection activeCell="F71" sqref="F71:H82"/>
    </sheetView>
  </sheetViews>
  <sheetFormatPr baseColWidth="10" defaultRowHeight="16" x14ac:dyDescent="0.2"/>
  <cols>
    <col min="1" max="1" width="15.6640625" bestFit="1" customWidth="1"/>
    <col min="2" max="2" width="13" bestFit="1" customWidth="1"/>
    <col min="3" max="3" width="21.6640625" bestFit="1" customWidth="1"/>
    <col min="4" max="4" width="17.33203125" bestFit="1" customWidth="1"/>
    <col min="5" max="5" width="16.6640625" bestFit="1" customWidth="1"/>
    <col min="6" max="6" width="20.1640625" bestFit="1" customWidth="1"/>
    <col min="7" max="7" width="13.1640625" bestFit="1" customWidth="1"/>
    <col min="8" max="8" width="12.33203125" bestFit="1" customWidth="1"/>
    <col min="11" max="11" width="16.6640625" bestFit="1" customWidth="1"/>
  </cols>
  <sheetData>
    <row r="1" spans="1:14" x14ac:dyDescent="0.2">
      <c r="A1" t="s">
        <v>0</v>
      </c>
      <c r="H1" t="s">
        <v>4</v>
      </c>
      <c r="I1" t="s">
        <v>7</v>
      </c>
    </row>
    <row r="2" spans="1:14" x14ac:dyDescent="0.2">
      <c r="A2" t="s">
        <v>1</v>
      </c>
      <c r="B2" t="s">
        <v>2</v>
      </c>
      <c r="C2" t="s">
        <v>3</v>
      </c>
      <c r="F2" t="s">
        <v>16</v>
      </c>
      <c r="G2" t="s">
        <v>15</v>
      </c>
      <c r="H2" t="s">
        <v>1</v>
      </c>
      <c r="I2" t="s">
        <v>2</v>
      </c>
      <c r="J2" t="s">
        <v>3</v>
      </c>
      <c r="M2" t="s">
        <v>14</v>
      </c>
      <c r="N2" t="s">
        <v>15</v>
      </c>
    </row>
    <row r="3" spans="1:14" x14ac:dyDescent="0.2">
      <c r="A3">
        <v>60</v>
      </c>
      <c r="B3">
        <v>88.6</v>
      </c>
      <c r="C3">
        <v>89.23</v>
      </c>
      <c r="E3">
        <v>60</v>
      </c>
      <c r="F3">
        <f>(100-B3)/100</f>
        <v>0.11400000000000006</v>
      </c>
      <c r="G3">
        <f>(100-C3)/100</f>
        <v>0.10769999999999996</v>
      </c>
      <c r="H3">
        <v>60</v>
      </c>
      <c r="I3">
        <v>74.209999999999994</v>
      </c>
      <c r="J3">
        <v>75.510000000000005</v>
      </c>
      <c r="L3">
        <v>60</v>
      </c>
      <c r="M3">
        <f xml:space="preserve"> (100-I3)/100</f>
        <v>0.25790000000000007</v>
      </c>
      <c r="N3">
        <f>(100-J3)/100</f>
        <v>0.24489999999999995</v>
      </c>
    </row>
    <row r="4" spans="1:14" x14ac:dyDescent="0.2">
      <c r="A4">
        <v>65</v>
      </c>
      <c r="B4">
        <v>90.34</v>
      </c>
      <c r="C4">
        <v>90.27</v>
      </c>
      <c r="E4">
        <v>65</v>
      </c>
      <c r="F4">
        <f t="shared" ref="F4:F14" si="0">(100-B4)/100</f>
        <v>9.6599999999999964E-2</v>
      </c>
      <c r="G4">
        <f t="shared" ref="G4:G14" si="1">(100-C4)/100</f>
        <v>9.7300000000000039E-2</v>
      </c>
      <c r="H4">
        <v>65</v>
      </c>
      <c r="I4">
        <v>76.099999999999994</v>
      </c>
      <c r="J4">
        <v>77.31</v>
      </c>
      <c r="L4">
        <v>65</v>
      </c>
      <c r="M4">
        <f t="shared" ref="M4:M14" si="2" xml:space="preserve"> (100-I4)/100</f>
        <v>0.23900000000000005</v>
      </c>
      <c r="N4">
        <f t="shared" ref="N4:N14" si="3">(100-J4)/100</f>
        <v>0.22689999999999999</v>
      </c>
    </row>
    <row r="5" spans="1:14" x14ac:dyDescent="0.2">
      <c r="A5">
        <v>70</v>
      </c>
      <c r="B5">
        <v>88.6</v>
      </c>
      <c r="C5">
        <v>88.87</v>
      </c>
      <c r="E5">
        <v>70</v>
      </c>
      <c r="F5">
        <f t="shared" si="0"/>
        <v>0.11400000000000006</v>
      </c>
      <c r="G5">
        <f t="shared" si="1"/>
        <v>0.11129999999999995</v>
      </c>
      <c r="H5">
        <v>70</v>
      </c>
      <c r="I5">
        <v>76.13</v>
      </c>
      <c r="J5">
        <v>77.67</v>
      </c>
      <c r="L5">
        <v>70</v>
      </c>
      <c r="M5">
        <f t="shared" si="2"/>
        <v>0.23870000000000005</v>
      </c>
      <c r="N5">
        <f t="shared" si="3"/>
        <v>0.22329999999999997</v>
      </c>
    </row>
    <row r="6" spans="1:14" x14ac:dyDescent="0.2">
      <c r="A6">
        <v>75</v>
      </c>
      <c r="B6">
        <v>87.35</v>
      </c>
      <c r="C6">
        <v>87.29</v>
      </c>
      <c r="E6">
        <v>75</v>
      </c>
      <c r="F6">
        <f t="shared" si="0"/>
        <v>0.12650000000000006</v>
      </c>
      <c r="G6">
        <f t="shared" si="1"/>
        <v>0.12709999999999994</v>
      </c>
      <c r="H6">
        <v>75</v>
      </c>
      <c r="I6">
        <v>74.98</v>
      </c>
      <c r="J6">
        <v>76.11</v>
      </c>
      <c r="L6">
        <v>75</v>
      </c>
      <c r="M6">
        <f t="shared" si="2"/>
        <v>0.25019999999999998</v>
      </c>
      <c r="N6">
        <f t="shared" si="3"/>
        <v>0.2389</v>
      </c>
    </row>
    <row r="7" spans="1:14" x14ac:dyDescent="0.2">
      <c r="A7">
        <v>80</v>
      </c>
      <c r="B7">
        <v>89.79</v>
      </c>
      <c r="C7">
        <v>90.21</v>
      </c>
      <c r="E7">
        <v>80</v>
      </c>
      <c r="F7">
        <f t="shared" si="0"/>
        <v>0.10209999999999994</v>
      </c>
      <c r="G7">
        <f t="shared" si="1"/>
        <v>9.7900000000000056E-2</v>
      </c>
      <c r="H7">
        <v>80</v>
      </c>
      <c r="I7">
        <v>76.67</v>
      </c>
      <c r="J7">
        <v>77.92</v>
      </c>
      <c r="L7">
        <v>80</v>
      </c>
      <c r="M7">
        <f t="shared" si="2"/>
        <v>0.23329999999999998</v>
      </c>
      <c r="N7">
        <f t="shared" si="3"/>
        <v>0.2208</v>
      </c>
    </row>
    <row r="8" spans="1:14" x14ac:dyDescent="0.2">
      <c r="A8">
        <v>85</v>
      </c>
      <c r="B8">
        <v>90.34</v>
      </c>
      <c r="C8">
        <v>89.7</v>
      </c>
      <c r="E8">
        <v>85</v>
      </c>
      <c r="F8">
        <f t="shared" si="0"/>
        <v>9.6599999999999964E-2</v>
      </c>
      <c r="G8">
        <f t="shared" si="1"/>
        <v>0.10299999999999997</v>
      </c>
      <c r="H8">
        <v>85</v>
      </c>
      <c r="I8">
        <v>76.78</v>
      </c>
      <c r="J8">
        <v>78.069999999999993</v>
      </c>
      <c r="L8">
        <v>85</v>
      </c>
      <c r="M8">
        <f t="shared" si="2"/>
        <v>0.23219999999999999</v>
      </c>
      <c r="N8">
        <f t="shared" si="3"/>
        <v>0.21930000000000008</v>
      </c>
    </row>
    <row r="9" spans="1:14" x14ac:dyDescent="0.2">
      <c r="A9">
        <v>90</v>
      </c>
      <c r="B9">
        <v>90.43</v>
      </c>
      <c r="C9">
        <v>90.71</v>
      </c>
      <c r="E9">
        <v>90</v>
      </c>
      <c r="F9">
        <f t="shared" si="0"/>
        <v>9.5699999999999938E-2</v>
      </c>
      <c r="G9">
        <f t="shared" si="1"/>
        <v>9.2900000000000066E-2</v>
      </c>
      <c r="H9">
        <v>90</v>
      </c>
      <c r="I9">
        <v>76.84</v>
      </c>
      <c r="J9">
        <v>77.94</v>
      </c>
      <c r="L9">
        <v>90</v>
      </c>
      <c r="M9">
        <f t="shared" si="2"/>
        <v>0.23159999999999997</v>
      </c>
      <c r="N9">
        <f t="shared" si="3"/>
        <v>0.22060000000000002</v>
      </c>
    </row>
    <row r="10" spans="1:14" x14ac:dyDescent="0.2">
      <c r="A10">
        <v>92</v>
      </c>
      <c r="B10">
        <v>91.41</v>
      </c>
      <c r="C10">
        <v>91.6</v>
      </c>
      <c r="E10">
        <v>92</v>
      </c>
      <c r="F10">
        <f t="shared" si="0"/>
        <v>8.5900000000000032E-2</v>
      </c>
      <c r="G10">
        <f t="shared" si="1"/>
        <v>8.4000000000000061E-2</v>
      </c>
      <c r="H10">
        <v>92</v>
      </c>
      <c r="I10">
        <v>76.38</v>
      </c>
      <c r="J10">
        <v>77.510000000000005</v>
      </c>
      <c r="L10">
        <v>92</v>
      </c>
      <c r="M10">
        <f t="shared" si="2"/>
        <v>0.23620000000000005</v>
      </c>
      <c r="N10">
        <f t="shared" si="3"/>
        <v>0.22489999999999996</v>
      </c>
    </row>
    <row r="11" spans="1:14" x14ac:dyDescent="0.2">
      <c r="A11">
        <v>94</v>
      </c>
      <c r="B11">
        <v>90.07</v>
      </c>
      <c r="C11">
        <v>90.23</v>
      </c>
      <c r="E11">
        <v>94</v>
      </c>
      <c r="F11">
        <f t="shared" si="0"/>
        <v>9.9300000000000069E-2</v>
      </c>
      <c r="G11">
        <f t="shared" si="1"/>
        <v>9.7699999999999954E-2</v>
      </c>
      <c r="H11">
        <v>94</v>
      </c>
      <c r="I11">
        <v>76.59</v>
      </c>
      <c r="J11">
        <v>77.83</v>
      </c>
      <c r="L11">
        <v>94</v>
      </c>
      <c r="M11">
        <f t="shared" si="2"/>
        <v>0.23409999999999997</v>
      </c>
      <c r="N11">
        <f t="shared" si="3"/>
        <v>0.22170000000000001</v>
      </c>
    </row>
    <row r="12" spans="1:14" x14ac:dyDescent="0.2">
      <c r="A12">
        <v>96</v>
      </c>
      <c r="B12">
        <v>90.64</v>
      </c>
      <c r="C12">
        <v>90.67</v>
      </c>
      <c r="E12">
        <v>96</v>
      </c>
      <c r="F12">
        <f t="shared" si="0"/>
        <v>9.3599999999999989E-2</v>
      </c>
      <c r="G12">
        <f t="shared" si="1"/>
        <v>9.329999999999998E-2</v>
      </c>
      <c r="H12">
        <v>96</v>
      </c>
      <c r="I12">
        <v>77.48</v>
      </c>
      <c r="J12">
        <v>78.739999999999995</v>
      </c>
      <c r="L12">
        <v>96</v>
      </c>
      <c r="M12">
        <f t="shared" si="2"/>
        <v>0.22519999999999996</v>
      </c>
      <c r="N12">
        <f t="shared" si="3"/>
        <v>0.21260000000000004</v>
      </c>
    </row>
    <row r="13" spans="1:14" x14ac:dyDescent="0.2">
      <c r="A13">
        <v>98</v>
      </c>
      <c r="B13">
        <v>91.64</v>
      </c>
      <c r="C13">
        <v>91.12</v>
      </c>
      <c r="E13">
        <v>98</v>
      </c>
      <c r="F13">
        <f t="shared" si="0"/>
        <v>8.3599999999999994E-2</v>
      </c>
      <c r="G13">
        <f t="shared" si="1"/>
        <v>8.8799999999999948E-2</v>
      </c>
      <c r="H13">
        <v>98</v>
      </c>
      <c r="I13">
        <v>77.959999999999994</v>
      </c>
      <c r="J13">
        <v>79.14</v>
      </c>
      <c r="L13">
        <v>98</v>
      </c>
      <c r="M13">
        <f t="shared" si="2"/>
        <v>0.22040000000000007</v>
      </c>
      <c r="N13">
        <f t="shared" si="3"/>
        <v>0.20860000000000001</v>
      </c>
    </row>
    <row r="14" spans="1:14" x14ac:dyDescent="0.2">
      <c r="A14">
        <v>100</v>
      </c>
      <c r="B14">
        <v>89.56</v>
      </c>
      <c r="C14">
        <v>89.7</v>
      </c>
      <c r="E14">
        <v>100</v>
      </c>
      <c r="F14">
        <f t="shared" si="0"/>
        <v>0.10439999999999998</v>
      </c>
      <c r="G14">
        <f t="shared" si="1"/>
        <v>0.10299999999999997</v>
      </c>
      <c r="H14">
        <v>100</v>
      </c>
      <c r="I14">
        <v>77.17</v>
      </c>
      <c r="J14">
        <v>78.48</v>
      </c>
      <c r="L14">
        <v>100</v>
      </c>
      <c r="M14">
        <f t="shared" si="2"/>
        <v>0.22829999999999998</v>
      </c>
      <c r="N14">
        <f t="shared" si="3"/>
        <v>0.21519999999999995</v>
      </c>
    </row>
    <row r="17" spans="1:14" x14ac:dyDescent="0.2">
      <c r="A17" t="s">
        <v>5</v>
      </c>
      <c r="C17" t="s">
        <v>23</v>
      </c>
      <c r="I17" t="s">
        <v>13</v>
      </c>
      <c r="K17" t="s">
        <v>20</v>
      </c>
      <c r="L17" t="s">
        <v>21</v>
      </c>
      <c r="M17" t="s">
        <v>6</v>
      </c>
    </row>
    <row r="18" spans="1:14" x14ac:dyDescent="0.2">
      <c r="B18">
        <v>0</v>
      </c>
      <c r="C18" s="2">
        <f t="shared" ref="C18:C27" si="4">(100-F18)/100</f>
        <v>0.05</v>
      </c>
      <c r="F18" s="1">
        <v>95</v>
      </c>
      <c r="J18">
        <v>0</v>
      </c>
      <c r="K18" s="3">
        <v>0.05</v>
      </c>
      <c r="L18">
        <v>0.05</v>
      </c>
      <c r="M18" s="2">
        <v>0.94720000000000004</v>
      </c>
      <c r="N18" s="2">
        <f>1-M18</f>
        <v>5.2799999999999958E-2</v>
      </c>
    </row>
    <row r="19" spans="1:14" x14ac:dyDescent="0.2">
      <c r="B19">
        <v>1</v>
      </c>
      <c r="C19" s="2">
        <f t="shared" si="4"/>
        <v>0.05</v>
      </c>
      <c r="F19">
        <v>95</v>
      </c>
      <c r="J19">
        <v>1</v>
      </c>
      <c r="K19" s="3">
        <v>0.05</v>
      </c>
      <c r="L19">
        <v>0.14000000000000001</v>
      </c>
      <c r="M19" s="2">
        <v>0.85909999999999997</v>
      </c>
      <c r="N19" s="2">
        <f t="shared" ref="N19:N27" si="5">1-M19</f>
        <v>0.14090000000000003</v>
      </c>
    </row>
    <row r="20" spans="1:14" x14ac:dyDescent="0.2">
      <c r="B20">
        <v>2</v>
      </c>
      <c r="C20" s="2">
        <f t="shared" si="4"/>
        <v>7.6299999999999951E-2</v>
      </c>
      <c r="F20">
        <v>92.37</v>
      </c>
      <c r="J20">
        <v>2</v>
      </c>
      <c r="K20" s="3">
        <v>0.08</v>
      </c>
      <c r="L20">
        <v>0.2</v>
      </c>
      <c r="M20" s="2">
        <v>0.7994</v>
      </c>
      <c r="N20" s="2">
        <f t="shared" si="5"/>
        <v>0.2006</v>
      </c>
    </row>
    <row r="21" spans="1:14" x14ac:dyDescent="0.2">
      <c r="B21">
        <v>3</v>
      </c>
      <c r="C21" s="2">
        <f t="shared" si="4"/>
        <v>0.11430000000000007</v>
      </c>
      <c r="F21">
        <v>88.57</v>
      </c>
      <c r="J21">
        <v>3</v>
      </c>
      <c r="K21" s="3">
        <v>0.11</v>
      </c>
      <c r="L21">
        <v>0.24</v>
      </c>
      <c r="M21" s="2">
        <v>0.76070000000000004</v>
      </c>
      <c r="N21" s="2">
        <f t="shared" si="5"/>
        <v>0.23929999999999996</v>
      </c>
    </row>
    <row r="22" spans="1:14" x14ac:dyDescent="0.2">
      <c r="B22">
        <v>4</v>
      </c>
      <c r="C22" s="2">
        <f t="shared" si="4"/>
        <v>3.4000000000000058E-2</v>
      </c>
      <c r="F22">
        <v>96.6</v>
      </c>
      <c r="J22">
        <v>4</v>
      </c>
      <c r="K22" s="3">
        <v>0.03</v>
      </c>
      <c r="L22">
        <v>0.13</v>
      </c>
      <c r="M22" s="2">
        <v>0.8669</v>
      </c>
      <c r="N22" s="2">
        <f t="shared" si="5"/>
        <v>0.1331</v>
      </c>
    </row>
    <row r="23" spans="1:14" x14ac:dyDescent="0.2">
      <c r="B23">
        <v>5</v>
      </c>
      <c r="C23" s="2">
        <f t="shared" si="4"/>
        <v>0.12129999999999995</v>
      </c>
      <c r="F23">
        <v>87.87</v>
      </c>
      <c r="J23">
        <v>5</v>
      </c>
      <c r="K23" s="3">
        <v>0.12</v>
      </c>
      <c r="L23">
        <v>0.94</v>
      </c>
      <c r="M23" s="2">
        <v>5.5899999999999998E-2</v>
      </c>
      <c r="N23" s="2">
        <f t="shared" si="5"/>
        <v>0.94410000000000005</v>
      </c>
    </row>
    <row r="24" spans="1:14" x14ac:dyDescent="0.2">
      <c r="B24">
        <v>6</v>
      </c>
      <c r="C24" s="2">
        <f t="shared" si="4"/>
        <v>7.0600000000000024E-2</v>
      </c>
      <c r="F24">
        <v>92.94</v>
      </c>
      <c r="J24">
        <v>6</v>
      </c>
      <c r="K24" s="3">
        <v>7.0000000000000007E-2</v>
      </c>
      <c r="L24">
        <v>0.06</v>
      </c>
      <c r="M24" s="2">
        <v>0.93910000000000005</v>
      </c>
      <c r="N24" s="2">
        <f t="shared" si="5"/>
        <v>6.0899999999999954E-2</v>
      </c>
    </row>
    <row r="25" spans="1:14" x14ac:dyDescent="0.2">
      <c r="B25">
        <v>7</v>
      </c>
      <c r="C25" s="2">
        <f t="shared" si="4"/>
        <v>5.5799999999999982E-2</v>
      </c>
      <c r="F25">
        <v>94.42</v>
      </c>
      <c r="J25">
        <v>7</v>
      </c>
      <c r="K25" s="3">
        <v>0.06</v>
      </c>
      <c r="L25">
        <v>0.24</v>
      </c>
      <c r="M25" s="2">
        <v>0.75870000000000004</v>
      </c>
      <c r="N25" s="2">
        <f t="shared" si="5"/>
        <v>0.24129999999999996</v>
      </c>
    </row>
    <row r="26" spans="1:14" x14ac:dyDescent="0.2">
      <c r="B26">
        <v>8</v>
      </c>
      <c r="C26" s="2">
        <f t="shared" si="4"/>
        <v>0.13430000000000006</v>
      </c>
      <c r="F26">
        <v>86.57</v>
      </c>
      <c r="J26">
        <v>8</v>
      </c>
      <c r="K26" s="3">
        <v>0.13</v>
      </c>
      <c r="L26">
        <v>0.02</v>
      </c>
      <c r="M26" s="2">
        <v>0.98229999999999995</v>
      </c>
      <c r="N26" s="2">
        <f t="shared" si="5"/>
        <v>1.7700000000000049E-2</v>
      </c>
    </row>
    <row r="27" spans="1:14" x14ac:dyDescent="0.2">
      <c r="B27">
        <v>9</v>
      </c>
      <c r="C27" s="2">
        <f t="shared" si="4"/>
        <v>0.14819999999999994</v>
      </c>
      <c r="F27">
        <v>85.18</v>
      </c>
      <c r="J27">
        <v>9</v>
      </c>
      <c r="K27" s="3">
        <v>0.15</v>
      </c>
      <c r="L27">
        <v>0.24</v>
      </c>
      <c r="M27" s="2">
        <v>0.76359999999999995</v>
      </c>
      <c r="N27" s="2">
        <f t="shared" si="5"/>
        <v>0.23640000000000005</v>
      </c>
    </row>
    <row r="30" spans="1:14" x14ac:dyDescent="0.2">
      <c r="A30" t="s">
        <v>17</v>
      </c>
      <c r="B30" t="s">
        <v>18</v>
      </c>
    </row>
    <row r="31" spans="1:14" x14ac:dyDescent="0.2">
      <c r="A31">
        <v>60</v>
      </c>
      <c r="B31">
        <v>0.60196428571399996</v>
      </c>
    </row>
    <row r="32" spans="1:14" x14ac:dyDescent="0.2">
      <c r="A32">
        <v>65</v>
      </c>
      <c r="B32">
        <v>0.660392857143</v>
      </c>
    </row>
    <row r="33" spans="1:4" x14ac:dyDescent="0.2">
      <c r="A33">
        <v>70</v>
      </c>
      <c r="B33">
        <v>0.61221428571400005</v>
      </c>
    </row>
    <row r="34" spans="1:4" x14ac:dyDescent="0.2">
      <c r="A34">
        <v>75</v>
      </c>
      <c r="B34">
        <v>0.60196428571399996</v>
      </c>
    </row>
    <row r="35" spans="1:4" x14ac:dyDescent="0.2">
      <c r="A35">
        <v>80</v>
      </c>
      <c r="B35">
        <v>0.634428571429</v>
      </c>
    </row>
    <row r="36" spans="1:4" x14ac:dyDescent="0.2">
      <c r="A36">
        <v>85</v>
      </c>
      <c r="B36">
        <f>1-(9160/28000)</f>
        <v>0.67285714285714282</v>
      </c>
    </row>
    <row r="37" spans="1:4" x14ac:dyDescent="0.2">
      <c r="A37">
        <v>90</v>
      </c>
      <c r="B37">
        <f>1-(9655/28000)</f>
        <v>0.65517857142857139</v>
      </c>
    </row>
    <row r="38" spans="1:4" x14ac:dyDescent="0.2">
      <c r="A38">
        <v>95</v>
      </c>
      <c r="B38">
        <f>1-(10493/28000)</f>
        <v>0.62524999999999997</v>
      </c>
    </row>
    <row r="39" spans="1:4" x14ac:dyDescent="0.2">
      <c r="A39">
        <v>100</v>
      </c>
      <c r="B39">
        <f>1-(10493/28000)</f>
        <v>0.62524999999999997</v>
      </c>
    </row>
    <row r="41" spans="1:4" x14ac:dyDescent="0.2">
      <c r="B41" t="s">
        <v>19</v>
      </c>
      <c r="C41" t="s">
        <v>20</v>
      </c>
      <c r="D41" t="s">
        <v>22</v>
      </c>
    </row>
    <row r="42" spans="1:4" x14ac:dyDescent="0.2">
      <c r="A42">
        <v>60</v>
      </c>
      <c r="B42">
        <v>0.60196428571399996</v>
      </c>
      <c r="C42">
        <v>0.1077</v>
      </c>
      <c r="D42">
        <v>0.24490000000000001</v>
      </c>
    </row>
    <row r="43" spans="1:4" x14ac:dyDescent="0.2">
      <c r="A43">
        <v>65</v>
      </c>
      <c r="B43">
        <v>0.660392857143</v>
      </c>
      <c r="C43">
        <v>9.7299999999999998E-2</v>
      </c>
      <c r="D43">
        <v>0.22689999999999999</v>
      </c>
    </row>
    <row r="44" spans="1:4" x14ac:dyDescent="0.2">
      <c r="A44">
        <v>70</v>
      </c>
      <c r="B44">
        <v>0.61221428571400005</v>
      </c>
      <c r="C44">
        <v>0.1113</v>
      </c>
      <c r="D44">
        <v>0.2233</v>
      </c>
    </row>
    <row r="45" spans="1:4" x14ac:dyDescent="0.2">
      <c r="A45">
        <v>75</v>
      </c>
      <c r="B45">
        <v>0.60196428571399996</v>
      </c>
      <c r="C45">
        <v>0.12709999999999999</v>
      </c>
      <c r="D45">
        <v>0.2389</v>
      </c>
    </row>
    <row r="46" spans="1:4" x14ac:dyDescent="0.2">
      <c r="A46">
        <v>80</v>
      </c>
      <c r="B46">
        <v>0.634428571429</v>
      </c>
      <c r="C46">
        <v>9.7900000000000001E-2</v>
      </c>
      <c r="D46">
        <v>0.2208</v>
      </c>
    </row>
    <row r="47" spans="1:4" x14ac:dyDescent="0.2">
      <c r="A47">
        <v>85</v>
      </c>
      <c r="B47">
        <f>1-(9160/28000)</f>
        <v>0.67285714285714282</v>
      </c>
      <c r="C47">
        <v>0.10299999999999999</v>
      </c>
      <c r="D47">
        <v>0.21929999999999999</v>
      </c>
    </row>
    <row r="48" spans="1:4" x14ac:dyDescent="0.2">
      <c r="A48">
        <v>90</v>
      </c>
      <c r="B48">
        <f>1-(9655/28000)</f>
        <v>0.65517857142857139</v>
      </c>
      <c r="C48">
        <v>9.2899999999999996E-2</v>
      </c>
      <c r="D48">
        <v>0.22059999999999999</v>
      </c>
    </row>
    <row r="49" spans="1:5" x14ac:dyDescent="0.2">
      <c r="A49">
        <v>95</v>
      </c>
      <c r="B49">
        <f>1-(10493/28000)</f>
        <v>0.62524999999999997</v>
      </c>
      <c r="C49">
        <v>8.4000000000000005E-2</v>
      </c>
      <c r="D49">
        <v>0.22489999999999999</v>
      </c>
    </row>
    <row r="50" spans="1:5" x14ac:dyDescent="0.2">
      <c r="A50">
        <v>100</v>
      </c>
      <c r="B50">
        <f>1-(10493/28000)</f>
        <v>0.62524999999999997</v>
      </c>
      <c r="C50">
        <v>0.10299999999999999</v>
      </c>
      <c r="D50">
        <v>0.2152</v>
      </c>
    </row>
    <row r="55" spans="1:5" x14ac:dyDescent="0.2">
      <c r="A55" t="s">
        <v>8</v>
      </c>
      <c r="B55" t="s">
        <v>9</v>
      </c>
      <c r="C55" t="s">
        <v>10</v>
      </c>
      <c r="D55" t="s">
        <v>11</v>
      </c>
      <c r="E55" t="s">
        <v>12</v>
      </c>
    </row>
    <row r="56" spans="1:5" x14ac:dyDescent="0.2">
      <c r="B56">
        <v>80</v>
      </c>
    </row>
    <row r="66" spans="1:8" x14ac:dyDescent="0.2">
      <c r="A66">
        <v>0.9</v>
      </c>
      <c r="B66">
        <v>50</v>
      </c>
      <c r="C66">
        <v>100</v>
      </c>
      <c r="D66">
        <v>26306</v>
      </c>
    </row>
    <row r="67" spans="1:8" x14ac:dyDescent="0.2">
      <c r="A67">
        <v>1</v>
      </c>
      <c r="B67">
        <v>50</v>
      </c>
      <c r="C67">
        <v>100</v>
      </c>
      <c r="D67">
        <v>26308</v>
      </c>
    </row>
    <row r="68" spans="1:8" x14ac:dyDescent="0.2">
      <c r="A68">
        <v>1</v>
      </c>
      <c r="B68">
        <v>40</v>
      </c>
      <c r="C68">
        <v>100</v>
      </c>
      <c r="D68">
        <v>26278</v>
      </c>
    </row>
    <row r="71" spans="1:8" x14ac:dyDescent="0.2">
      <c r="D71" t="s">
        <v>25</v>
      </c>
      <c r="G71" t="s">
        <v>27</v>
      </c>
      <c r="H71" t="s">
        <v>26</v>
      </c>
    </row>
    <row r="72" spans="1:8" x14ac:dyDescent="0.2">
      <c r="A72">
        <v>50</v>
      </c>
      <c r="B72">
        <v>26025</v>
      </c>
      <c r="C72">
        <v>1</v>
      </c>
      <c r="D72">
        <v>92.95</v>
      </c>
      <c r="E72">
        <v>93.35</v>
      </c>
      <c r="F72">
        <v>1</v>
      </c>
      <c r="G72">
        <f t="shared" ref="G72:G82" si="6">(100-D72)/100</f>
        <v>7.0499999999999965E-2</v>
      </c>
      <c r="H72">
        <f>(100-93.35)/100</f>
        <v>6.6500000000000059E-2</v>
      </c>
    </row>
    <row r="73" spans="1:8" x14ac:dyDescent="0.2">
      <c r="B73">
        <v>26025</v>
      </c>
      <c r="C73">
        <v>10</v>
      </c>
      <c r="D73">
        <v>93.66</v>
      </c>
      <c r="E73">
        <v>93.97</v>
      </c>
      <c r="F73">
        <v>10</v>
      </c>
      <c r="G73">
        <f t="shared" si="6"/>
        <v>6.340000000000004E-2</v>
      </c>
      <c r="H73">
        <f>(100-93.97)/100</f>
        <v>6.0300000000000013E-2</v>
      </c>
    </row>
    <row r="74" spans="1:8" x14ac:dyDescent="0.2">
      <c r="B74">
        <v>26025</v>
      </c>
      <c r="C74">
        <v>20</v>
      </c>
      <c r="D74">
        <v>93.85</v>
      </c>
      <c r="E74">
        <v>94</v>
      </c>
      <c r="F74">
        <v>20</v>
      </c>
      <c r="G74">
        <f t="shared" si="6"/>
        <v>6.1500000000000055E-2</v>
      </c>
      <c r="H74">
        <f>(100-94)/100</f>
        <v>0.06</v>
      </c>
    </row>
    <row r="75" spans="1:8" x14ac:dyDescent="0.2">
      <c r="B75">
        <v>26025</v>
      </c>
      <c r="C75">
        <v>30</v>
      </c>
      <c r="D75">
        <v>93.75</v>
      </c>
      <c r="E75">
        <v>94</v>
      </c>
      <c r="F75">
        <v>30</v>
      </c>
      <c r="G75">
        <f t="shared" si="6"/>
        <v>6.25E-2</v>
      </c>
      <c r="H75">
        <v>0.06</v>
      </c>
    </row>
    <row r="76" spans="1:8" x14ac:dyDescent="0.2">
      <c r="B76">
        <v>26025</v>
      </c>
      <c r="C76">
        <v>40</v>
      </c>
      <c r="D76">
        <v>93.86</v>
      </c>
      <c r="E76">
        <f>39455/42000</f>
        <v>0.93940476190476185</v>
      </c>
      <c r="F76">
        <v>40</v>
      </c>
      <c r="G76">
        <f t="shared" si="6"/>
        <v>6.1400000000000003E-2</v>
      </c>
      <c r="H76">
        <f>1-E76</f>
        <v>6.0595238095238146E-2</v>
      </c>
    </row>
    <row r="77" spans="1:8" x14ac:dyDescent="0.2">
      <c r="B77">
        <v>26025</v>
      </c>
      <c r="C77">
        <v>50</v>
      </c>
      <c r="D77">
        <v>93.96</v>
      </c>
      <c r="E77">
        <f>39448/42000</f>
        <v>0.93923809523809521</v>
      </c>
      <c r="F77">
        <v>50</v>
      </c>
      <c r="G77">
        <f t="shared" si="6"/>
        <v>6.0400000000000065E-2</v>
      </c>
      <c r="H77">
        <f t="shared" ref="H77:H82" si="7">1-E77</f>
        <v>6.0761904761904795E-2</v>
      </c>
    </row>
    <row r="78" spans="1:8" x14ac:dyDescent="0.2">
      <c r="B78">
        <v>26025</v>
      </c>
      <c r="C78">
        <v>60</v>
      </c>
      <c r="D78">
        <v>93.96</v>
      </c>
      <c r="E78">
        <f>(39451/42000)</f>
        <v>0.93930952380952382</v>
      </c>
      <c r="F78">
        <v>60</v>
      </c>
      <c r="G78">
        <f t="shared" si="6"/>
        <v>6.0400000000000065E-2</v>
      </c>
      <c r="H78">
        <f t="shared" si="7"/>
        <v>6.0690476190476184E-2</v>
      </c>
    </row>
    <row r="79" spans="1:8" x14ac:dyDescent="0.2">
      <c r="B79">
        <v>26025</v>
      </c>
      <c r="C79">
        <v>70</v>
      </c>
      <c r="D79">
        <v>93.96</v>
      </c>
      <c r="E79">
        <f t="shared" ref="E79:E82" si="8">(39451/42000)</f>
        <v>0.93930952380952382</v>
      </c>
      <c r="F79">
        <v>70</v>
      </c>
      <c r="G79">
        <f t="shared" si="6"/>
        <v>6.0400000000000065E-2</v>
      </c>
      <c r="H79">
        <f t="shared" si="7"/>
        <v>6.0690476190476184E-2</v>
      </c>
    </row>
    <row r="80" spans="1:8" x14ac:dyDescent="0.2">
      <c r="B80">
        <v>26025</v>
      </c>
      <c r="C80">
        <v>80</v>
      </c>
      <c r="D80">
        <v>93.96</v>
      </c>
      <c r="E80">
        <f t="shared" si="8"/>
        <v>0.93930952380952382</v>
      </c>
      <c r="F80">
        <v>80</v>
      </c>
      <c r="G80">
        <f t="shared" si="6"/>
        <v>6.0400000000000065E-2</v>
      </c>
      <c r="H80">
        <f t="shared" si="7"/>
        <v>6.0690476190476184E-2</v>
      </c>
    </row>
    <row r="81" spans="1:8" x14ac:dyDescent="0.2">
      <c r="B81">
        <v>26025</v>
      </c>
      <c r="C81">
        <v>90</v>
      </c>
      <c r="D81">
        <v>93.96</v>
      </c>
      <c r="E81">
        <f t="shared" si="8"/>
        <v>0.93930952380952382</v>
      </c>
      <c r="F81">
        <v>90</v>
      </c>
      <c r="G81">
        <f t="shared" si="6"/>
        <v>6.0400000000000065E-2</v>
      </c>
      <c r="H81">
        <f t="shared" si="7"/>
        <v>6.0690476190476184E-2</v>
      </c>
    </row>
    <row r="82" spans="1:8" x14ac:dyDescent="0.2">
      <c r="B82">
        <v>26025</v>
      </c>
      <c r="C82">
        <v>100</v>
      </c>
      <c r="D82">
        <v>93.96</v>
      </c>
      <c r="E82">
        <f t="shared" si="8"/>
        <v>0.93930952380952382</v>
      </c>
      <c r="F82">
        <v>100</v>
      </c>
      <c r="G82">
        <f t="shared" si="6"/>
        <v>6.0400000000000065E-2</v>
      </c>
      <c r="H82">
        <f t="shared" si="7"/>
        <v>6.0690476190476184E-2</v>
      </c>
    </row>
    <row r="84" spans="1:8" x14ac:dyDescent="0.2">
      <c r="A84" t="s">
        <v>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2017-03-04T20:46:36Z</dcterms:created>
  <dcterms:modified xsi:type="dcterms:W3CDTF">2017-03-10T04:35:10Z</dcterms:modified>
</cp:coreProperties>
</file>