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python-nhuanbut\data\"/>
    </mc:Choice>
  </mc:AlternateContent>
  <xr:revisionPtr revIDLastSave="0" documentId="13_ncr:1_{AE774B69-ADBB-44F6-A562-A32314ED21C6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bản tin khuyến công" sheetId="91" r:id="rId1"/>
    <sheet name="Pháp luật với công dân" sheetId="90" r:id="rId2"/>
    <sheet name="Tam nông" sheetId="69" r:id="rId3"/>
    <sheet name="Thong tin thiết yêu" sheetId="60" r:id="rId4"/>
    <sheet name="Thiếu nhi" sheetId="5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69" l="1"/>
  <c r="E31" i="69"/>
  <c r="E30" i="69"/>
  <c r="E29" i="69"/>
  <c r="F30" i="69" l="1"/>
  <c r="F31" i="69"/>
  <c r="F32" i="69"/>
  <c r="F23" i="69"/>
  <c r="F20" i="57"/>
  <c r="F19" i="91" l="1"/>
  <c r="F18" i="91"/>
  <c r="F17" i="91"/>
  <c r="E16" i="91"/>
  <c r="F16" i="91" s="1"/>
  <c r="E15" i="91"/>
  <c r="F15" i="91" s="1"/>
  <c r="E14" i="91"/>
  <c r="F14" i="91" s="1"/>
  <c r="F13" i="91"/>
  <c r="F20" i="91" l="1"/>
  <c r="F19" i="90" l="1"/>
  <c r="F18" i="90"/>
  <c r="F17" i="90"/>
  <c r="E16" i="90"/>
  <c r="F16" i="90" s="1"/>
  <c r="E15" i="90"/>
  <c r="F15" i="90" s="1"/>
  <c r="E14" i="90"/>
  <c r="F14" i="90" s="1"/>
  <c r="F13" i="90"/>
  <c r="F20" i="90" l="1"/>
  <c r="E19" i="57" l="1"/>
  <c r="F19" i="57" s="1"/>
  <c r="E18" i="57"/>
  <c r="F28" i="69" l="1"/>
  <c r="F22" i="69"/>
  <c r="F27" i="69" l="1"/>
  <c r="F26" i="69" l="1"/>
  <c r="F25" i="69"/>
  <c r="F24" i="69"/>
  <c r="F29" i="69" l="1"/>
  <c r="F17" i="69"/>
  <c r="F18" i="69"/>
  <c r="F19" i="69"/>
  <c r="F20" i="69"/>
  <c r="F21" i="69"/>
  <c r="E15" i="69"/>
  <c r="F15" i="69" s="1"/>
  <c r="E16" i="69"/>
  <c r="F16" i="69" s="1"/>
  <c r="E14" i="69"/>
  <c r="F14" i="69" s="1"/>
  <c r="F13" i="69"/>
  <c r="F33" i="69" l="1"/>
  <c r="F15" i="60" l="1"/>
  <c r="F14" i="60"/>
  <c r="F13" i="60"/>
  <c r="E14" i="57"/>
  <c r="F14" i="57" s="1"/>
  <c r="E16" i="57"/>
  <c r="F16" i="57" s="1"/>
  <c r="E15" i="57"/>
  <c r="F15" i="57" s="1"/>
  <c r="F18" i="57"/>
  <c r="F17" i="57"/>
  <c r="F13" i="57"/>
  <c r="F21" i="57" l="1"/>
  <c r="F16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<sst xmlns="http://schemas.openxmlformats.org/spreadsheetml/2006/main" count="170" uniqueCount="47">
  <si>
    <t>STT</t>
  </si>
  <si>
    <t>CHỨC DANH</t>
  </si>
  <si>
    <t>NGƯỜI THỰC HIỆN</t>
  </si>
  <si>
    <t>Thái Hoàng Hinh</t>
  </si>
  <si>
    <t>Biên tập</t>
  </si>
  <si>
    <t>Tổ chức sản xuất</t>
  </si>
  <si>
    <t>Nhật Thi</t>
  </si>
  <si>
    <t>Minh Mẫn</t>
  </si>
  <si>
    <t>Kim Chi</t>
  </si>
  <si>
    <t>Phát thanh viên</t>
  </si>
  <si>
    <t>ĐƠN GIÁ</t>
  </si>
  <si>
    <t>THÀNH TIỀN</t>
  </si>
  <si>
    <t>Cẩm Nguyên</t>
  </si>
  <si>
    <t>Tuyết Nhung</t>
  </si>
  <si>
    <t>PTV</t>
  </si>
  <si>
    <t>Tố Chi</t>
  </si>
  <si>
    <r>
      <t xml:space="preserve">ĐÀI </t>
    </r>
    <r>
      <rPr>
        <b/>
        <u/>
        <sz val="12"/>
        <color theme="1"/>
        <rFont val="Times New Roman"/>
        <family val="1"/>
      </rPr>
      <t xml:space="preserve">PHÁT THANH VÀ TRUYỀN </t>
    </r>
    <r>
      <rPr>
        <b/>
        <sz val="12"/>
        <color theme="1"/>
        <rFont val="Times New Roman"/>
        <family val="1"/>
      </rPr>
      <t>HÌNH</t>
    </r>
  </si>
  <si>
    <t>Chi nhuận bút chương trình phát thanh</t>
  </si>
  <si>
    <t>SỐ KỲ</t>
  </si>
  <si>
    <t>Huỳnh Nga</t>
  </si>
  <si>
    <t>Duy Ân</t>
  </si>
  <si>
    <t>Tuyết Nhung PT</t>
  </si>
  <si>
    <t xml:space="preserve">CỘNG </t>
  </si>
  <si>
    <r>
      <t xml:space="preserve">            UBND TỈNH HẬU GIANG          </t>
    </r>
    <r>
      <rPr>
        <b/>
        <sz val="12"/>
        <color theme="1"/>
        <rFont val="Times New Roman"/>
        <family val="1"/>
      </rPr>
      <t>CỘNG HÒA XÃ HỘI CHỦ NGHĨA VIỆT NAM</t>
    </r>
  </si>
  <si>
    <r>
      <t xml:space="preserve"> </t>
    </r>
    <r>
      <rPr>
        <b/>
        <u/>
        <sz val="12"/>
        <color theme="1"/>
        <rFont val="Times New Roman"/>
        <family val="1"/>
      </rPr>
      <t>Độc lập - Tự do - Hạnh phúc</t>
    </r>
  </si>
  <si>
    <t>Chỉ đạo thực hiện</t>
  </si>
  <si>
    <t>DUYỆT</t>
  </si>
  <si>
    <t>Người lập</t>
  </si>
  <si>
    <t>THIẾU NHI</t>
  </si>
  <si>
    <t>Thời lượng 30 phút</t>
  </si>
  <si>
    <t>Dựng</t>
  </si>
  <si>
    <t>TAM NÔNG</t>
  </si>
  <si>
    <t>DCT</t>
  </si>
  <si>
    <t>Thời lượng 5 phút</t>
  </si>
  <si>
    <t>Ngọc Trân</t>
  </si>
  <si>
    <t>THÔNG TIN THIẾT YẾU</t>
  </si>
  <si>
    <t xml:space="preserve">Tiểu phẩm </t>
  </si>
  <si>
    <t>Gia Phát</t>
  </si>
  <si>
    <t>Duy Anh</t>
  </si>
  <si>
    <t>PHÁP LUẬT VỚI CÔNG DÂN</t>
  </si>
  <si>
    <t>Thời lượng 10 phút</t>
  </si>
  <si>
    <t>bản tin phòng chống thiên tai dịch bệnh</t>
  </si>
  <si>
    <t>BẢN TIN KHUYẾN CÔNG</t>
  </si>
  <si>
    <t>Thời gian: từ 1/9 -30/9/2023</t>
  </si>
  <si>
    <t>Vân Anh</t>
  </si>
  <si>
    <t>Thời gian: từ 1/10 -31/10/2023</t>
  </si>
  <si>
    <t>Thời gian: từ 1/10-31/10/2023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</si>
</sst>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5" fillId="0" borderId="0" xfId="0" applyFont="1"/>
    <xf numFmtId="3" fontId="9" fillId="0" borderId="2" xfId="0" applyNumberFormat="1" applyFont="1" applyBorder="1"/>
    <xf numFmtId="0" fontId="9" fillId="0" borderId="1" xfId="0" applyFont="1" applyBorder="1"/>
    <xf numFmtId="164" fontId="3" fillId="0" borderId="2" xfId="1" applyNumberFormat="1" applyFont="1" applyFill="1" applyBorder="1"/>
    <xf numFmtId="0" fontId="2" fillId="0" borderId="0" xfId="0" applyFont="1"/>
    <xf numFmtId="0" fontId="6" fillId="0" borderId="0" xfId="0" applyFont="1"/>
    <xf numFmtId="0" fontId="5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4" fontId="2" fillId="0" borderId="2" xfId="1" applyNumberFormat="1" applyFont="1" applyFill="1" applyBorder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" fontId="2" fillId="0" borderId="2" xfId="1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3" fontId="5" fillId="0" borderId="0" xfId="0" applyNumberFormat="1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3:H66"/>
  <sheetViews>
    <sheetView topLeftCell="A4" zoomScale="110" zoomScaleNormal="110" workbookViewId="0">
      <selection activeCell="L16" sqref="L16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8" ht="15.75" x14ac:dyDescent="0.25">
      <c r="A3" s="6" t="s">
        <v>23</v>
      </c>
      <c r="B3" s="6"/>
      <c r="C3" s="6"/>
      <c r="D3" s="12"/>
      <c r="F3" s="6"/>
    </row>
    <row r="4" spans="1:8" ht="15.75" x14ac:dyDescent="0.25">
      <c r="A4" s="12" t="s">
        <v>16</v>
      </c>
      <c r="B4" s="6"/>
      <c r="C4" s="6"/>
      <c r="D4" s="12" t="s">
        <v>24</v>
      </c>
      <c r="F4" s="1"/>
    </row>
    <row r="5" spans="1:8" ht="15.75" x14ac:dyDescent="0.25">
      <c r="A5" s="6"/>
      <c r="B5" s="6"/>
      <c r="C5" s="6"/>
      <c r="D5" s="6"/>
      <c r="E5" s="6"/>
      <c r="F5" s="6"/>
    </row>
    <row r="6" spans="1:8" ht="15.75" x14ac:dyDescent="0.25">
      <c r="A6" s="6"/>
      <c r="B6" s="6"/>
      <c r="C6" s="6"/>
      <c r="D6" s="6"/>
      <c r="E6" s="6"/>
      <c r="F6" s="6"/>
    </row>
    <row r="7" spans="1:8" ht="15.75" x14ac:dyDescent="0.25">
      <c r="B7" s="21" t="s">
        <v>17</v>
      </c>
      <c r="C7" s="1"/>
      <c r="D7" s="1"/>
      <c r="E7" s="1"/>
      <c r="F7" s="1"/>
    </row>
    <row r="8" spans="1:8" s="20" customFormat="1" ht="26.25" customHeight="1" x14ac:dyDescent="0.25">
      <c r="B8" s="19" t="s">
        <v>42</v>
      </c>
      <c r="C8" s="19"/>
      <c r="D8" s="19"/>
      <c r="E8" s="19"/>
      <c r="F8" s="19"/>
    </row>
    <row r="9" spans="1:8" ht="16.5" customHeight="1" x14ac:dyDescent="0.3">
      <c r="A9" s="1"/>
      <c r="B9" s="1" t="s">
        <v>43</v>
      </c>
      <c r="C9" s="7"/>
      <c r="D9" s="7"/>
      <c r="E9" s="7"/>
      <c r="F9" s="7"/>
    </row>
    <row r="10" spans="1:8" ht="16.5" customHeight="1" x14ac:dyDescent="0.25">
      <c r="B10" s="1" t="s">
        <v>40</v>
      </c>
      <c r="C10" s="1"/>
      <c r="D10" s="1"/>
      <c r="E10" s="1"/>
      <c r="F10" s="1"/>
    </row>
    <row r="11" spans="1:8" x14ac:dyDescent="0.25">
      <c r="A11" s="22"/>
      <c r="B11" s="22"/>
      <c r="C11" s="22"/>
      <c r="D11" s="22"/>
      <c r="E11" s="22"/>
      <c r="F11" s="22"/>
    </row>
    <row r="12" spans="1:8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18</v>
      </c>
      <c r="E12" s="8" t="s">
        <v>10</v>
      </c>
      <c r="F12" s="8" t="s">
        <v>11</v>
      </c>
      <c r="H12" s="17" t="s">
        <v>41</v>
      </c>
    </row>
    <row r="13" spans="1:8" s="1" customFormat="1" ht="22.5" customHeight="1" x14ac:dyDescent="0.25">
      <c r="A13" s="9">
        <v>1</v>
      </c>
      <c r="B13" s="10" t="s">
        <v>25</v>
      </c>
      <c r="C13" s="13" t="s">
        <v>3</v>
      </c>
      <c r="D13" s="16">
        <v>4</v>
      </c>
      <c r="E13" s="11">
        <v>10000</v>
      </c>
      <c r="F13" s="11">
        <f>E13*D13</f>
        <v>40000</v>
      </c>
    </row>
    <row r="14" spans="1:8" s="1" customFormat="1" ht="22.5" customHeight="1" x14ac:dyDescent="0.25">
      <c r="A14" s="9">
        <v>2</v>
      </c>
      <c r="B14" s="10" t="s">
        <v>5</v>
      </c>
      <c r="C14" s="13" t="s">
        <v>8</v>
      </c>
      <c r="D14" s="16">
        <v>4</v>
      </c>
      <c r="E14" s="11">
        <f>60%*20000</f>
        <v>12000</v>
      </c>
      <c r="F14" s="11">
        <f t="shared" ref="F14:F19" si="0">E14*D14</f>
        <v>48000</v>
      </c>
    </row>
    <row r="15" spans="1:8" s="1" customFormat="1" ht="22.5" customHeight="1" x14ac:dyDescent="0.25">
      <c r="A15" s="9"/>
      <c r="B15" s="10" t="s">
        <v>5</v>
      </c>
      <c r="C15" s="13" t="s">
        <v>15</v>
      </c>
      <c r="D15" s="16">
        <v>4</v>
      </c>
      <c r="E15" s="11">
        <f>20%*20000</f>
        <v>4000</v>
      </c>
      <c r="F15" s="11">
        <f t="shared" si="0"/>
        <v>16000</v>
      </c>
    </row>
    <row r="16" spans="1:8" s="1" customFormat="1" ht="22.5" customHeight="1" x14ac:dyDescent="0.25">
      <c r="A16" s="9"/>
      <c r="B16" s="10" t="s">
        <v>5</v>
      </c>
      <c r="C16" s="13" t="s">
        <v>19</v>
      </c>
      <c r="D16" s="16">
        <v>4</v>
      </c>
      <c r="E16" s="11">
        <f>20%*20000</f>
        <v>4000</v>
      </c>
      <c r="F16" s="11">
        <f t="shared" si="0"/>
        <v>16000</v>
      </c>
    </row>
    <row r="17" spans="1:6" s="1" customFormat="1" ht="22.5" customHeight="1" x14ac:dyDescent="0.25">
      <c r="A17" s="9">
        <v>3</v>
      </c>
      <c r="B17" s="10" t="s">
        <v>4</v>
      </c>
      <c r="C17" s="13" t="s">
        <v>6</v>
      </c>
      <c r="D17" s="16">
        <v>4</v>
      </c>
      <c r="E17" s="11">
        <v>60000</v>
      </c>
      <c r="F17" s="11">
        <f t="shared" si="0"/>
        <v>240000</v>
      </c>
    </row>
    <row r="18" spans="1:6" s="1" customFormat="1" ht="22.5" customHeight="1" x14ac:dyDescent="0.25">
      <c r="A18" s="9">
        <v>4</v>
      </c>
      <c r="B18" s="10" t="s">
        <v>14</v>
      </c>
      <c r="C18" s="13" t="s">
        <v>12</v>
      </c>
      <c r="D18" s="16">
        <v>4</v>
      </c>
      <c r="E18" s="11">
        <v>10000</v>
      </c>
      <c r="F18" s="11">
        <f t="shared" si="0"/>
        <v>40000</v>
      </c>
    </row>
    <row r="19" spans="1:6" s="1" customFormat="1" ht="22.5" customHeight="1" x14ac:dyDescent="0.25">
      <c r="A19" s="9"/>
      <c r="B19" s="10" t="s">
        <v>14</v>
      </c>
      <c r="C19" s="13" t="s">
        <v>20</v>
      </c>
      <c r="D19" s="16">
        <v>4</v>
      </c>
      <c r="E19" s="11">
        <v>10000</v>
      </c>
      <c r="F19" s="11">
        <f t="shared" si="0"/>
        <v>40000</v>
      </c>
    </row>
    <row r="20" spans="1:6" s="2" customFormat="1" ht="22.5" customHeight="1" x14ac:dyDescent="0.25">
      <c r="A20" s="3"/>
      <c r="B20" s="4" t="s">
        <v>22</v>
      </c>
      <c r="C20" s="15"/>
      <c r="D20" s="5"/>
      <c r="E20" s="5"/>
      <c r="F20" s="5">
        <f>SUM(F13:F19)</f>
        <v>440000</v>
      </c>
    </row>
    <row r="22" spans="1:6" x14ac:dyDescent="0.25">
      <c r="B22" s="25" t="s">
        <v>27</v>
      </c>
      <c r="E22" s="18" t="s">
        <v>26</v>
      </c>
    </row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67"/>
  <sheetViews>
    <sheetView tabSelected="1" zoomScale="110" zoomScaleNormal="110" workbookViewId="0">
      <selection activeCell="C21" sqref="C21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23</v>
      </c>
      <c r="B3" s="6"/>
      <c r="C3" s="6"/>
      <c r="D3" s="12"/>
      <c r="F3" s="6"/>
    </row>
    <row r="4" spans="1:6" ht="15.75" x14ac:dyDescent="0.25">
      <c r="A4" s="12" t="s">
        <v>16</v>
      </c>
      <c r="B4" s="6"/>
      <c r="C4" s="6"/>
      <c r="D4" s="12" t="s">
        <v>24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17</v>
      </c>
      <c r="C7" s="1"/>
      <c r="D7" s="1"/>
      <c r="E7" s="1"/>
      <c r="F7" s="1"/>
    </row>
    <row r="8" spans="1:6" s="20" customFormat="1" ht="26.25" customHeight="1" x14ac:dyDescent="0.25">
      <c r="B8" s="19" t="s">
        <v>39</v>
      </c>
      <c r="C8" s="19"/>
      <c r="D8" s="19"/>
      <c r="E8" s="19"/>
      <c r="F8" s="19"/>
    </row>
    <row r="9" spans="1:6" ht="16.5" customHeight="1" x14ac:dyDescent="0.3">
      <c r="A9" s="1"/>
      <c r="B9" s="1" t="s">
        <v>45</v>
      </c>
      <c r="C9" s="7"/>
      <c r="D9" s="7"/>
      <c r="E9" s="7"/>
      <c r="F9" s="7"/>
    </row>
    <row r="10" spans="1:6" ht="16.5" customHeight="1" x14ac:dyDescent="0.25">
      <c r="B10" s="1" t="s">
        <v>40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18</v>
      </c>
      <c r="E12" s="8" t="s">
        <v>10</v>
      </c>
      <c r="F12" s="8" t="s">
        <v>11</v>
      </c>
    </row>
    <row r="13" spans="1:6" s="1" customFormat="1" ht="22.5" customHeight="1" x14ac:dyDescent="0.25">
      <c r="A13" s="9">
        <v>1</v>
      </c>
      <c r="B13" s="10" t="s">
        <v>25</v>
      </c>
      <c r="C13" s="13" t="s">
        <v>3</v>
      </c>
      <c r="D13" s="16">
        <v>5</v>
      </c>
      <c r="E13" s="11">
        <v>30000</v>
      </c>
      <c r="F13" s="11">
        <f>E13*D13</f>
        <v>150000</v>
      </c>
    </row>
    <row r="14" spans="1:6" s="1" customFormat="1" ht="22.5" customHeight="1" x14ac:dyDescent="0.25">
      <c r="A14" s="9">
        <v>2</v>
      </c>
      <c r="B14" s="10" t="s">
        <v>5</v>
      </c>
      <c r="C14" s="13" t="s">
        <v>8</v>
      </c>
      <c r="D14" s="16">
        <v>5</v>
      </c>
      <c r="E14" s="11">
        <f>60%*20000</f>
        <v>12000</v>
      </c>
      <c r="F14" s="11">
        <f t="shared" ref="F14:F19" si="0">E14*D14</f>
        <v>60000</v>
      </c>
    </row>
    <row r="15" spans="1:6" s="1" customFormat="1" ht="22.5" customHeight="1" x14ac:dyDescent="0.25">
      <c r="A15" s="9"/>
      <c r="B15" s="10" t="s">
        <v>5</v>
      </c>
      <c r="C15" s="13" t="s">
        <v>15</v>
      </c>
      <c r="D15" s="16">
        <v>5</v>
      </c>
      <c r="E15" s="11">
        <f>20%*20000</f>
        <v>4000</v>
      </c>
      <c r="F15" s="11">
        <f t="shared" si="0"/>
        <v>20000</v>
      </c>
    </row>
    <row r="16" spans="1:6" s="1" customFormat="1" ht="22.5" customHeight="1" x14ac:dyDescent="0.25">
      <c r="A16" s="9"/>
      <c r="B16" s="10" t="s">
        <v>5</v>
      </c>
      <c r="C16" s="13" t="s">
        <v>19</v>
      </c>
      <c r="D16" s="16">
        <v>5</v>
      </c>
      <c r="E16" s="11">
        <f>20%*20000</f>
        <v>4000</v>
      </c>
      <c r="F16" s="11">
        <f t="shared" si="0"/>
        <v>20000</v>
      </c>
    </row>
    <row r="17" spans="1:6" s="1" customFormat="1" ht="22.5" customHeight="1" x14ac:dyDescent="0.25">
      <c r="A17" s="9">
        <v>3</v>
      </c>
      <c r="B17" s="10" t="s">
        <v>4</v>
      </c>
      <c r="C17" s="13" t="s">
        <v>7</v>
      </c>
      <c r="D17" s="16">
        <v>5</v>
      </c>
      <c r="E17" s="11">
        <v>60000</v>
      </c>
      <c r="F17" s="11">
        <f t="shared" si="0"/>
        <v>300000</v>
      </c>
    </row>
    <row r="18" spans="1:6" s="1" customFormat="1" ht="22.5" customHeight="1" x14ac:dyDescent="0.25">
      <c r="A18" s="9">
        <v>4</v>
      </c>
      <c r="B18" s="10" t="s">
        <v>14</v>
      </c>
      <c r="C18" s="13" t="s">
        <v>38</v>
      </c>
      <c r="D18" s="16">
        <v>5</v>
      </c>
      <c r="E18" s="11">
        <v>20000</v>
      </c>
      <c r="F18" s="11">
        <f t="shared" si="0"/>
        <v>100000</v>
      </c>
    </row>
    <row r="19" spans="1:6" s="1" customFormat="1" ht="22.5" customHeight="1" x14ac:dyDescent="0.25">
      <c r="A19" s="9"/>
      <c r="B19" s="10" t="s">
        <v>14</v>
      </c>
      <c r="C19" s="13" t="s">
        <v>21</v>
      </c>
      <c r="D19" s="16">
        <v>5</v>
      </c>
      <c r="E19" s="11">
        <v>20000</v>
      </c>
      <c r="F19" s="11">
        <f t="shared" si="0"/>
        <v>100000</v>
      </c>
    </row>
    <row r="20" spans="1:6" s="2" customFormat="1" ht="22.5" customHeight="1" x14ac:dyDescent="0.25">
      <c r="A20" s="3"/>
      <c r="B20" s="4" t="s">
        <v>22</v>
      </c>
      <c r="C20" s="15"/>
      <c r="D20" s="5"/>
      <c r="E20" s="5"/>
      <c r="F20" s="5">
        <f>SUM(F13:F19)</f>
        <v>750000</v>
      </c>
    </row>
    <row r="22" spans="1:6" x14ac:dyDescent="0.25">
      <c r="B22" s="25" t="s">
        <v>27</v>
      </c>
      <c r="E22" s="18" t="s">
        <v>26</v>
      </c>
    </row>
    <row r="56" spans="1:6" ht="17.25" customHeight="1" x14ac:dyDescent="0.25">
      <c r="A56" s="1"/>
      <c r="B56" s="1"/>
      <c r="C56" s="1"/>
      <c r="D56" s="1"/>
      <c r="E56" s="1"/>
      <c r="F56" s="1"/>
    </row>
    <row r="57" spans="1:6" ht="17.25" customHeight="1" x14ac:dyDescent="0.25"/>
    <row r="58" spans="1:6" ht="17.25" customHeight="1" x14ac:dyDescent="0.25"/>
    <row r="59" spans="1:6" ht="17.25" customHeight="1" x14ac:dyDescent="0.25"/>
    <row r="60" spans="1:6" ht="17.25" customHeight="1" x14ac:dyDescent="0.25"/>
    <row r="61" spans="1:6" ht="17.25" customHeight="1" x14ac:dyDescent="0.25"/>
    <row r="62" spans="1:6" ht="17.25" customHeight="1" x14ac:dyDescent="0.25"/>
    <row r="63" spans="1:6" ht="17.25" customHeight="1" x14ac:dyDescent="0.25"/>
    <row r="64" spans="1:6" ht="17.25" customHeight="1" x14ac:dyDescent="0.25"/>
    <row r="65" ht="17.25" customHeight="1" x14ac:dyDescent="0.25"/>
    <row r="66" ht="17.25" customHeight="1" x14ac:dyDescent="0.25"/>
    <row r="67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66"/>
  <sheetViews>
    <sheetView topLeftCell="A5" zoomScale="110" zoomScaleNormal="110" workbookViewId="0">
      <selection activeCell="A55" sqref="A55:XFD79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23</v>
      </c>
      <c r="B3" s="6"/>
      <c r="C3" s="6"/>
      <c r="D3" s="12"/>
      <c r="F3" s="6"/>
    </row>
    <row r="4" spans="1:6" ht="15.75" x14ac:dyDescent="0.25">
      <c r="A4" s="12" t="s">
        <v>16</v>
      </c>
      <c r="B4" s="6"/>
      <c r="C4" s="6"/>
      <c r="D4" s="12" t="s">
        <v>24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17</v>
      </c>
      <c r="C7" s="1"/>
      <c r="D7" s="1"/>
      <c r="E7" s="1"/>
      <c r="F7" s="1"/>
    </row>
    <row r="8" spans="1:6" s="20" customFormat="1" ht="26.25" customHeight="1" x14ac:dyDescent="0.25">
      <c r="B8" s="19" t="s">
        <v>31</v>
      </c>
      <c r="C8" s="19"/>
      <c r="D8" s="19"/>
      <c r="E8" s="19"/>
      <c r="F8" s="19"/>
    </row>
    <row r="9" spans="1:6" ht="16.5" customHeight="1" x14ac:dyDescent="0.3">
      <c r="A9" s="1"/>
      <c r="B9" s="1" t="s">
        <v>46</v>
      </c>
      <c r="C9" s="7"/>
      <c r="D9" s="7"/>
      <c r="E9" s="7"/>
      <c r="F9" s="7"/>
    </row>
    <row r="10" spans="1:6" ht="16.5" customHeight="1" x14ac:dyDescent="0.25">
      <c r="B10" s="1" t="s">
        <v>29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1" customHeight="1" x14ac:dyDescent="0.25">
      <c r="A12" s="23" t="s">
        <v>0</v>
      </c>
      <c r="B12" s="24" t="s">
        <v>1</v>
      </c>
      <c r="C12" s="14" t="s">
        <v>2</v>
      </c>
      <c r="D12" s="8" t="s">
        <v>18</v>
      </c>
      <c r="E12" s="8" t="s">
        <v>10</v>
      </c>
      <c r="F12" s="8" t="s">
        <v>11</v>
      </c>
    </row>
    <row r="13" spans="1:6" s="1" customFormat="1" ht="21" customHeight="1" x14ac:dyDescent="0.25">
      <c r="A13" s="9">
        <v>1</v>
      </c>
      <c r="B13" s="10" t="s">
        <v>25</v>
      </c>
      <c r="C13" s="13" t="s">
        <v>3</v>
      </c>
      <c r="D13" s="16">
        <v>31</v>
      </c>
      <c r="E13" s="11">
        <v>40000</v>
      </c>
      <c r="F13" s="11">
        <f>E13*D13</f>
        <v>1240000</v>
      </c>
    </row>
    <row r="14" spans="1:6" s="1" customFormat="1" ht="21" customHeight="1" x14ac:dyDescent="0.25">
      <c r="A14" s="9">
        <v>2</v>
      </c>
      <c r="B14" s="10" t="s">
        <v>5</v>
      </c>
      <c r="C14" s="13" t="s">
        <v>8</v>
      </c>
      <c r="D14" s="16">
        <v>31</v>
      </c>
      <c r="E14" s="11">
        <f>60%*20000</f>
        <v>12000</v>
      </c>
      <c r="F14" s="11">
        <f t="shared" ref="F14:F32" si="0">E14*D14</f>
        <v>372000</v>
      </c>
    </row>
    <row r="15" spans="1:6" s="1" customFormat="1" ht="21" customHeight="1" x14ac:dyDescent="0.25">
      <c r="A15" s="9"/>
      <c r="B15" s="10" t="s">
        <v>5</v>
      </c>
      <c r="C15" s="13" t="s">
        <v>15</v>
      </c>
      <c r="D15" s="16">
        <v>31</v>
      </c>
      <c r="E15" s="11">
        <f>20%*20000</f>
        <v>4000</v>
      </c>
      <c r="F15" s="11">
        <f t="shared" si="0"/>
        <v>124000</v>
      </c>
    </row>
    <row r="16" spans="1:6" s="1" customFormat="1" ht="21" customHeight="1" x14ac:dyDescent="0.25">
      <c r="A16" s="9"/>
      <c r="B16" s="10" t="s">
        <v>5</v>
      </c>
      <c r="C16" s="13" t="s">
        <v>19</v>
      </c>
      <c r="D16" s="16">
        <v>31</v>
      </c>
      <c r="E16" s="11">
        <f>20%*20000</f>
        <v>4000</v>
      </c>
      <c r="F16" s="11">
        <f t="shared" si="0"/>
        <v>124000</v>
      </c>
    </row>
    <row r="17" spans="1:6" s="1" customFormat="1" ht="21" customHeight="1" x14ac:dyDescent="0.25">
      <c r="A17" s="9">
        <v>3</v>
      </c>
      <c r="B17" s="10" t="s">
        <v>4</v>
      </c>
      <c r="C17" s="13" t="s">
        <v>6</v>
      </c>
      <c r="D17" s="16">
        <v>31</v>
      </c>
      <c r="E17" s="11">
        <v>60000</v>
      </c>
      <c r="F17" s="11">
        <f t="shared" si="0"/>
        <v>1860000</v>
      </c>
    </row>
    <row r="18" spans="1:6" s="1" customFormat="1" ht="21" customHeight="1" x14ac:dyDescent="0.25">
      <c r="A18" s="9">
        <v>4</v>
      </c>
      <c r="B18" s="10" t="s">
        <v>32</v>
      </c>
      <c r="C18" s="13" t="s">
        <v>19</v>
      </c>
      <c r="D18" s="16">
        <v>4</v>
      </c>
      <c r="E18" s="11">
        <v>30000</v>
      </c>
      <c r="F18" s="11">
        <f t="shared" si="0"/>
        <v>120000</v>
      </c>
    </row>
    <row r="19" spans="1:6" s="1" customFormat="1" ht="21" customHeight="1" x14ac:dyDescent="0.25">
      <c r="A19" s="9"/>
      <c r="B19" s="10" t="s">
        <v>32</v>
      </c>
      <c r="C19" s="13" t="s">
        <v>12</v>
      </c>
      <c r="D19" s="16">
        <v>9</v>
      </c>
      <c r="E19" s="11">
        <v>30000</v>
      </c>
      <c r="F19" s="11">
        <f t="shared" si="0"/>
        <v>270000</v>
      </c>
    </row>
    <row r="20" spans="1:6" s="1" customFormat="1" ht="21" customHeight="1" x14ac:dyDescent="0.25">
      <c r="A20" s="9"/>
      <c r="B20" s="10" t="s">
        <v>32</v>
      </c>
      <c r="C20" s="13" t="s">
        <v>7</v>
      </c>
      <c r="D20" s="16">
        <v>6</v>
      </c>
      <c r="E20" s="11">
        <v>30000</v>
      </c>
      <c r="F20" s="11">
        <f t="shared" si="0"/>
        <v>180000</v>
      </c>
    </row>
    <row r="21" spans="1:6" s="1" customFormat="1" ht="21" customHeight="1" x14ac:dyDescent="0.25">
      <c r="A21" s="9"/>
      <c r="B21" s="10" t="s">
        <v>32</v>
      </c>
      <c r="C21" s="13" t="s">
        <v>8</v>
      </c>
      <c r="D21" s="16">
        <v>5</v>
      </c>
      <c r="E21" s="11">
        <v>30000</v>
      </c>
      <c r="F21" s="11">
        <f t="shared" si="0"/>
        <v>150000</v>
      </c>
    </row>
    <row r="22" spans="1:6" s="1" customFormat="1" ht="21" customHeight="1" x14ac:dyDescent="0.25">
      <c r="A22" s="9"/>
      <c r="B22" s="10" t="s">
        <v>32</v>
      </c>
      <c r="C22" s="13" t="s">
        <v>34</v>
      </c>
      <c r="D22" s="16">
        <v>5</v>
      </c>
      <c r="E22" s="11">
        <v>30000</v>
      </c>
      <c r="F22" s="11">
        <f>E22*D22</f>
        <v>150000</v>
      </c>
    </row>
    <row r="23" spans="1:6" s="1" customFormat="1" ht="21" customHeight="1" x14ac:dyDescent="0.25">
      <c r="A23" s="9"/>
      <c r="B23" s="10" t="s">
        <v>32</v>
      </c>
      <c r="C23" s="13" t="s">
        <v>21</v>
      </c>
      <c r="D23" s="16">
        <v>2</v>
      </c>
      <c r="E23" s="11">
        <v>30000</v>
      </c>
      <c r="F23" s="11">
        <f>E23*D23</f>
        <v>60000</v>
      </c>
    </row>
    <row r="24" spans="1:6" s="1" customFormat="1" ht="21" customHeight="1" x14ac:dyDescent="0.25">
      <c r="A24" s="9">
        <v>5</v>
      </c>
      <c r="B24" s="10" t="s">
        <v>14</v>
      </c>
      <c r="C24" s="13" t="s">
        <v>12</v>
      </c>
      <c r="D24" s="16">
        <v>7</v>
      </c>
      <c r="E24" s="11">
        <v>20000</v>
      </c>
      <c r="F24" s="11">
        <f t="shared" ref="F24:F28" si="1">E24*D24</f>
        <v>140000</v>
      </c>
    </row>
    <row r="25" spans="1:6" s="1" customFormat="1" ht="21" customHeight="1" x14ac:dyDescent="0.25">
      <c r="A25" s="9"/>
      <c r="B25" s="10" t="s">
        <v>14</v>
      </c>
      <c r="C25" s="13" t="s">
        <v>34</v>
      </c>
      <c r="D25" s="16">
        <v>5</v>
      </c>
      <c r="E25" s="11">
        <v>20000</v>
      </c>
      <c r="F25" s="11">
        <f t="shared" si="1"/>
        <v>100000</v>
      </c>
    </row>
    <row r="26" spans="1:6" s="1" customFormat="1" ht="21" customHeight="1" x14ac:dyDescent="0.25">
      <c r="A26" s="9"/>
      <c r="B26" s="10" t="s">
        <v>14</v>
      </c>
      <c r="C26" s="13" t="s">
        <v>20</v>
      </c>
      <c r="D26" s="16">
        <v>5</v>
      </c>
      <c r="E26" s="11">
        <v>20000</v>
      </c>
      <c r="F26" s="11">
        <f t="shared" si="1"/>
        <v>100000</v>
      </c>
    </row>
    <row r="27" spans="1:6" s="1" customFormat="1" ht="21" customHeight="1" x14ac:dyDescent="0.25">
      <c r="A27" s="9"/>
      <c r="B27" s="10" t="s">
        <v>14</v>
      </c>
      <c r="C27" s="13" t="s">
        <v>21</v>
      </c>
      <c r="D27" s="16">
        <v>12</v>
      </c>
      <c r="E27" s="11">
        <v>20000</v>
      </c>
      <c r="F27" s="11">
        <f t="shared" si="1"/>
        <v>240000</v>
      </c>
    </row>
    <row r="28" spans="1:6" s="1" customFormat="1" ht="22.5" customHeight="1" x14ac:dyDescent="0.25">
      <c r="A28" s="9"/>
      <c r="B28" s="10" t="s">
        <v>14</v>
      </c>
      <c r="C28" s="13" t="s">
        <v>19</v>
      </c>
      <c r="D28" s="16">
        <v>2</v>
      </c>
      <c r="E28" s="11">
        <v>20000</v>
      </c>
      <c r="F28" s="11">
        <f t="shared" si="1"/>
        <v>40000</v>
      </c>
    </row>
    <row r="29" spans="1:6" s="1" customFormat="1" ht="22.5" customHeight="1" x14ac:dyDescent="0.25">
      <c r="A29" s="9">
        <v>6</v>
      </c>
      <c r="B29" s="26" t="s">
        <v>36</v>
      </c>
      <c r="C29" s="13" t="s">
        <v>7</v>
      </c>
      <c r="D29" s="16">
        <v>4</v>
      </c>
      <c r="E29" s="28">
        <f>80%*87000*1.2</f>
        <v>83520</v>
      </c>
      <c r="F29" s="28">
        <f t="shared" si="0"/>
        <v>334080</v>
      </c>
    </row>
    <row r="30" spans="1:6" s="1" customFormat="1" ht="22.5" customHeight="1" x14ac:dyDescent="0.25">
      <c r="A30" s="9"/>
      <c r="B30" s="26" t="s">
        <v>36</v>
      </c>
      <c r="C30" s="13" t="s">
        <v>7</v>
      </c>
      <c r="D30" s="16">
        <v>1</v>
      </c>
      <c r="E30" s="28">
        <f>40%*87000*1.2</f>
        <v>41760</v>
      </c>
      <c r="F30" s="28">
        <f t="shared" si="0"/>
        <v>41760</v>
      </c>
    </row>
    <row r="31" spans="1:6" s="1" customFormat="1" ht="21" customHeight="1" x14ac:dyDescent="0.25">
      <c r="A31" s="27"/>
      <c r="B31" s="26" t="s">
        <v>36</v>
      </c>
      <c r="C31" s="13" t="s">
        <v>13</v>
      </c>
      <c r="D31" s="16">
        <v>1</v>
      </c>
      <c r="E31" s="28">
        <f>20%*87000*1.2</f>
        <v>20880</v>
      </c>
      <c r="F31" s="28">
        <f t="shared" si="0"/>
        <v>20880</v>
      </c>
    </row>
    <row r="32" spans="1:6" s="1" customFormat="1" ht="21" customHeight="1" x14ac:dyDescent="0.25">
      <c r="A32" s="27"/>
      <c r="B32" s="26" t="s">
        <v>36</v>
      </c>
      <c r="C32" s="13" t="s">
        <v>20</v>
      </c>
      <c r="D32" s="16">
        <v>4</v>
      </c>
      <c r="E32" s="28">
        <f>20%*87000*1.2</f>
        <v>20880</v>
      </c>
      <c r="F32" s="28">
        <f t="shared" si="0"/>
        <v>83520</v>
      </c>
    </row>
    <row r="33" spans="1:6" s="2" customFormat="1" ht="21" customHeight="1" x14ac:dyDescent="0.25">
      <c r="A33" s="3"/>
      <c r="B33" s="4" t="s">
        <v>22</v>
      </c>
      <c r="C33" s="15"/>
      <c r="D33" s="5"/>
      <c r="E33" s="5"/>
      <c r="F33" s="5">
        <f>SUM(F13:F32)</f>
        <v>5750240</v>
      </c>
    </row>
    <row r="35" spans="1:6" x14ac:dyDescent="0.25">
      <c r="B35" s="25" t="s">
        <v>27</v>
      </c>
      <c r="E35" s="18" t="s">
        <v>26</v>
      </c>
    </row>
    <row r="55" spans="1:6" ht="17.25" customHeight="1" x14ac:dyDescent="0.25">
      <c r="A55" s="1"/>
      <c r="B55" s="1"/>
      <c r="C55" s="1"/>
      <c r="D55" s="1"/>
      <c r="E55" s="1"/>
      <c r="F55" s="1"/>
    </row>
    <row r="56" spans="1:6" ht="17.25" customHeight="1" x14ac:dyDescent="0.25"/>
    <row r="57" spans="1:6" ht="17.25" customHeight="1" x14ac:dyDescent="0.25"/>
    <row r="58" spans="1:6" ht="17.25" customHeight="1" x14ac:dyDescent="0.25"/>
    <row r="59" spans="1:6" ht="17.25" customHeight="1" x14ac:dyDescent="0.25"/>
    <row r="60" spans="1:6" ht="17.25" customHeight="1" x14ac:dyDescent="0.25"/>
    <row r="61" spans="1:6" ht="17.25" customHeight="1" x14ac:dyDescent="0.25"/>
    <row r="62" spans="1:6" ht="17.25" customHeight="1" x14ac:dyDescent="0.25"/>
    <row r="63" spans="1:6" ht="17.25" customHeight="1" x14ac:dyDescent="0.25"/>
    <row r="64" spans="1:6" ht="17.25" customHeight="1" x14ac:dyDescent="0.25"/>
    <row r="65" ht="17.25" customHeight="1" x14ac:dyDescent="0.25"/>
    <row r="6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F76"/>
  <sheetViews>
    <sheetView topLeftCell="A7" zoomScale="110" zoomScaleNormal="110" workbookViewId="0">
      <selection activeCell="E18" sqref="E18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23</v>
      </c>
      <c r="B3" s="6"/>
      <c r="C3" s="6"/>
      <c r="D3" s="12"/>
      <c r="F3" s="6"/>
    </row>
    <row r="4" spans="1:6" ht="15.75" x14ac:dyDescent="0.25">
      <c r="A4" s="12" t="s">
        <v>16</v>
      </c>
      <c r="B4" s="6"/>
      <c r="C4" s="6"/>
      <c r="D4" s="12" t="s">
        <v>24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17</v>
      </c>
      <c r="C7" s="1"/>
      <c r="D7" s="1"/>
      <c r="E7" s="1"/>
      <c r="F7" s="1"/>
    </row>
    <row r="8" spans="1:6" s="20" customFormat="1" ht="26.25" customHeight="1" x14ac:dyDescent="0.25">
      <c r="B8" s="19" t="s">
        <v>35</v>
      </c>
      <c r="C8" s="19"/>
      <c r="D8" s="19"/>
      <c r="E8" s="19"/>
      <c r="F8" s="19"/>
    </row>
    <row r="9" spans="1:6" ht="16.5" customHeight="1" x14ac:dyDescent="0.3">
      <c r="A9" s="1"/>
      <c r="B9" s="1" t="s">
        <v>46</v>
      </c>
      <c r="C9" s="7"/>
      <c r="D9" s="7"/>
      <c r="E9" s="7"/>
      <c r="F9" s="7"/>
    </row>
    <row r="10" spans="1:6" ht="16.5" customHeight="1" x14ac:dyDescent="0.25">
      <c r="B10" s="1" t="s">
        <v>33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4.75" customHeight="1" x14ac:dyDescent="0.25">
      <c r="A12" s="23" t="s">
        <v>0</v>
      </c>
      <c r="B12" s="24" t="s">
        <v>1</v>
      </c>
      <c r="C12" s="14" t="s">
        <v>2</v>
      </c>
      <c r="D12" s="8" t="s">
        <v>18</v>
      </c>
      <c r="E12" s="8" t="s">
        <v>10</v>
      </c>
      <c r="F12" s="8" t="s">
        <v>11</v>
      </c>
    </row>
    <row r="13" spans="1:6" s="1" customFormat="1" ht="24.75" customHeight="1" x14ac:dyDescent="0.25">
      <c r="A13" s="9">
        <v>1</v>
      </c>
      <c r="B13" s="10" t="s">
        <v>4</v>
      </c>
      <c r="C13" s="13" t="s">
        <v>21</v>
      </c>
      <c r="D13" s="16">
        <v>26</v>
      </c>
      <c r="E13" s="11">
        <v>20000</v>
      </c>
      <c r="F13" s="11">
        <f>E13*D13</f>
        <v>520000</v>
      </c>
    </row>
    <row r="14" spans="1:6" s="1" customFormat="1" ht="24.75" customHeight="1" x14ac:dyDescent="0.25">
      <c r="A14" s="9">
        <v>2</v>
      </c>
      <c r="B14" s="10" t="s">
        <v>9</v>
      </c>
      <c r="C14" s="13" t="s">
        <v>21</v>
      </c>
      <c r="D14" s="16">
        <v>26</v>
      </c>
      <c r="E14" s="11">
        <v>10000</v>
      </c>
      <c r="F14" s="11">
        <f>E14*D14</f>
        <v>260000</v>
      </c>
    </row>
    <row r="15" spans="1:6" s="1" customFormat="1" ht="24.75" customHeight="1" x14ac:dyDescent="0.25">
      <c r="A15" s="9">
        <v>3</v>
      </c>
      <c r="B15" s="10" t="s">
        <v>30</v>
      </c>
      <c r="C15" s="13" t="s">
        <v>21</v>
      </c>
      <c r="D15" s="16">
        <v>26</v>
      </c>
      <c r="E15" s="11">
        <v>3000</v>
      </c>
      <c r="F15" s="11">
        <f>E15*D15</f>
        <v>78000</v>
      </c>
    </row>
    <row r="16" spans="1:6" s="2" customFormat="1" ht="24.75" customHeight="1" x14ac:dyDescent="0.25">
      <c r="A16" s="3"/>
      <c r="B16" s="4" t="s">
        <v>22</v>
      </c>
      <c r="C16" s="15"/>
      <c r="D16" s="5"/>
      <c r="E16" s="5"/>
      <c r="F16" s="5">
        <f>SUM(F13:F15)</f>
        <v>858000</v>
      </c>
    </row>
    <row r="18" spans="2:5" x14ac:dyDescent="0.25">
      <c r="B18" s="25" t="s">
        <v>27</v>
      </c>
      <c r="E18" s="18" t="s">
        <v>26</v>
      </c>
    </row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3:G77"/>
  <sheetViews>
    <sheetView topLeftCell="A9" zoomScale="110" zoomScaleNormal="110" workbookViewId="0">
      <selection activeCell="C20" sqref="C20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7" max="7" width="10.85546875" bestFit="1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7" ht="15.75" x14ac:dyDescent="0.25">
      <c r="A3" s="6" t="s">
        <v>23</v>
      </c>
      <c r="B3" s="6"/>
      <c r="C3" s="6"/>
      <c r="D3" s="12"/>
      <c r="F3" s="6"/>
    </row>
    <row r="4" spans="1:7" ht="15.75" x14ac:dyDescent="0.25">
      <c r="A4" s="12" t="s">
        <v>16</v>
      </c>
      <c r="B4" s="6"/>
      <c r="C4" s="6"/>
      <c r="D4" s="12" t="s">
        <v>24</v>
      </c>
      <c r="F4" s="1"/>
    </row>
    <row r="5" spans="1:7" ht="15.75" x14ac:dyDescent="0.25">
      <c r="A5" s="6"/>
      <c r="B5" s="6"/>
      <c r="C5" s="6"/>
      <c r="D5" s="6"/>
      <c r="E5" s="6"/>
      <c r="F5" s="6"/>
    </row>
    <row r="6" spans="1:7" ht="15.75" x14ac:dyDescent="0.25">
      <c r="A6" s="6"/>
      <c r="B6" s="6"/>
      <c r="C6" s="6"/>
      <c r="D6" s="6"/>
      <c r="E6" s="6"/>
      <c r="F6" s="6"/>
    </row>
    <row r="7" spans="1:7" ht="15.75" x14ac:dyDescent="0.25">
      <c r="B7" s="21" t="s">
        <v>17</v>
      </c>
      <c r="C7" s="1"/>
      <c r="D7" s="1"/>
      <c r="E7" s="1"/>
      <c r="F7" s="1"/>
    </row>
    <row r="8" spans="1:7" s="20" customFormat="1" ht="26.25" customHeight="1" x14ac:dyDescent="0.25">
      <c r="B8" s="19" t="s">
        <v>28</v>
      </c>
      <c r="C8" s="19"/>
      <c r="D8" s="19"/>
      <c r="E8" s="19"/>
      <c r="F8" s="19"/>
    </row>
    <row r="9" spans="1:7" ht="16.5" customHeight="1" x14ac:dyDescent="0.3">
      <c r="A9" s="1"/>
      <c r="B9" s="1" t="s">
        <v>46</v>
      </c>
      <c r="C9" s="7"/>
      <c r="D9" s="7"/>
      <c r="E9" s="7"/>
      <c r="F9" s="7"/>
    </row>
    <row r="10" spans="1:7" ht="16.5" customHeight="1" x14ac:dyDescent="0.25">
      <c r="B10" s="1" t="s">
        <v>29</v>
      </c>
      <c r="C10" s="1"/>
      <c r="D10" s="1"/>
      <c r="E10" s="1"/>
      <c r="F10" s="1"/>
      <c r="G10" s="29"/>
    </row>
    <row r="11" spans="1:7" x14ac:dyDescent="0.25">
      <c r="A11" s="22"/>
      <c r="B11" s="22"/>
      <c r="C11" s="22"/>
      <c r="D11" s="22"/>
      <c r="E11" s="22"/>
      <c r="F11" s="22"/>
    </row>
    <row r="12" spans="1:7" s="17" customFormat="1" ht="24" customHeight="1" x14ac:dyDescent="0.25">
      <c r="A12" s="23" t="s">
        <v>0</v>
      </c>
      <c r="B12" s="24" t="s">
        <v>1</v>
      </c>
      <c r="C12" s="14" t="s">
        <v>2</v>
      </c>
      <c r="D12" s="8" t="s">
        <v>18</v>
      </c>
      <c r="E12" s="8" t="s">
        <v>10</v>
      </c>
      <c r="F12" s="8" t="s">
        <v>11</v>
      </c>
    </row>
    <row r="13" spans="1:7" s="1" customFormat="1" ht="24" customHeight="1" x14ac:dyDescent="0.25">
      <c r="A13" s="9">
        <v>1</v>
      </c>
      <c r="B13" s="10" t="s">
        <v>25</v>
      </c>
      <c r="C13" s="13" t="s">
        <v>3</v>
      </c>
      <c r="D13" s="16">
        <v>25</v>
      </c>
      <c r="E13" s="11">
        <v>5000</v>
      </c>
      <c r="F13" s="11">
        <f>E13*D13</f>
        <v>125000</v>
      </c>
    </row>
    <row r="14" spans="1:7" s="1" customFormat="1" ht="24" customHeight="1" x14ac:dyDescent="0.25">
      <c r="A14" s="9">
        <v>2</v>
      </c>
      <c r="B14" s="10" t="s">
        <v>5</v>
      </c>
      <c r="C14" s="13" t="s">
        <v>8</v>
      </c>
      <c r="D14" s="16">
        <v>25</v>
      </c>
      <c r="E14" s="11">
        <f>60%*5000</f>
        <v>3000</v>
      </c>
      <c r="F14" s="11">
        <f t="shared" ref="F14:F20" si="0">E14*D14</f>
        <v>75000</v>
      </c>
    </row>
    <row r="15" spans="1:7" s="1" customFormat="1" ht="24" customHeight="1" x14ac:dyDescent="0.25">
      <c r="A15" s="9"/>
      <c r="B15" s="10" t="s">
        <v>5</v>
      </c>
      <c r="C15" s="13" t="s">
        <v>15</v>
      </c>
      <c r="D15" s="16">
        <v>25</v>
      </c>
      <c r="E15" s="11">
        <f>20%*5000</f>
        <v>1000</v>
      </c>
      <c r="F15" s="11">
        <f t="shared" si="0"/>
        <v>25000</v>
      </c>
    </row>
    <row r="16" spans="1:7" s="1" customFormat="1" ht="24" customHeight="1" x14ac:dyDescent="0.25">
      <c r="A16" s="9"/>
      <c r="B16" s="10" t="s">
        <v>5</v>
      </c>
      <c r="C16" s="13" t="s">
        <v>19</v>
      </c>
      <c r="D16" s="16">
        <v>25</v>
      </c>
      <c r="E16" s="11">
        <f>20%*5000</f>
        <v>1000</v>
      </c>
      <c r="F16" s="11">
        <f t="shared" si="0"/>
        <v>25000</v>
      </c>
    </row>
    <row r="17" spans="1:6" s="1" customFormat="1" ht="24" customHeight="1" x14ac:dyDescent="0.25">
      <c r="A17" s="9">
        <v>3</v>
      </c>
      <c r="B17" s="10" t="s">
        <v>4</v>
      </c>
      <c r="C17" s="13" t="s">
        <v>21</v>
      </c>
      <c r="D17" s="16">
        <v>25</v>
      </c>
      <c r="E17" s="11">
        <v>30000</v>
      </c>
      <c r="F17" s="11">
        <f t="shared" si="0"/>
        <v>750000</v>
      </c>
    </row>
    <row r="18" spans="1:6" s="1" customFormat="1" ht="24" customHeight="1" x14ac:dyDescent="0.25">
      <c r="A18" s="9">
        <v>4</v>
      </c>
      <c r="B18" s="10" t="s">
        <v>14</v>
      </c>
      <c r="C18" s="13" t="s">
        <v>44</v>
      </c>
      <c r="D18" s="16">
        <v>25</v>
      </c>
      <c r="E18" s="11">
        <f>20000/2</f>
        <v>10000</v>
      </c>
      <c r="F18" s="11">
        <f t="shared" si="0"/>
        <v>250000</v>
      </c>
    </row>
    <row r="19" spans="1:6" s="1" customFormat="1" ht="24" customHeight="1" x14ac:dyDescent="0.25">
      <c r="A19" s="9"/>
      <c r="B19" s="10"/>
      <c r="C19" s="13" t="s">
        <v>37</v>
      </c>
      <c r="D19" s="16">
        <v>25</v>
      </c>
      <c r="E19" s="11">
        <f>20000/2</f>
        <v>10000</v>
      </c>
      <c r="F19" s="11">
        <f t="shared" si="0"/>
        <v>250000</v>
      </c>
    </row>
    <row r="20" spans="1:6" s="1" customFormat="1" ht="24" customHeight="1" x14ac:dyDescent="0.25">
      <c r="A20" s="9">
        <v>5</v>
      </c>
      <c r="B20" s="10" t="s">
        <v>30</v>
      </c>
      <c r="C20" s="13" t="s">
        <v>21</v>
      </c>
      <c r="D20" s="16">
        <v>25</v>
      </c>
      <c r="E20" s="11">
        <v>6000</v>
      </c>
      <c r="F20" s="11">
        <f t="shared" si="0"/>
        <v>150000</v>
      </c>
    </row>
    <row r="21" spans="1:6" s="2" customFormat="1" ht="24" customHeight="1" x14ac:dyDescent="0.25">
      <c r="A21" s="3"/>
      <c r="B21" s="4" t="s">
        <v>22</v>
      </c>
      <c r="C21" s="15"/>
      <c r="D21" s="5"/>
      <c r="E21" s="5"/>
      <c r="F21" s="5">
        <f>SUM(F13:F20)</f>
        <v>1650000</v>
      </c>
    </row>
    <row r="23" spans="1:6" x14ac:dyDescent="0.25">
      <c r="B23" s="25" t="s">
        <v>27</v>
      </c>
      <c r="E23" s="18" t="s">
        <v>26</v>
      </c>
    </row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 tin khuyến công</vt:lpstr>
      <vt:lpstr>Pháp luật với công dân</vt:lpstr>
      <vt:lpstr>Tam nông</vt:lpstr>
      <vt:lpstr>Thong tin thiết yêu</vt:lpstr>
      <vt:lpstr>Thiếu nhi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GoodM</dc:creator>
  <cp:lastModifiedBy>Khanh Vo</cp:lastModifiedBy>
  <cp:lastPrinted>2023-11-16T03:08:53Z</cp:lastPrinted>
  <dcterms:created xsi:type="dcterms:W3CDTF">2022-10-27T01:31:46Z</dcterms:created>
  <dcterms:modified xsi:type="dcterms:W3CDTF">2023-12-01T15:06:32Z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2023-12-01T14:36:15Z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0618a50e-2045-465c-a20f-d94029c47b0a</vt:lpwstr>
  </property>
  <property fmtid="{D5CDD505-2E9C-101B-9397-08002B2CF9AE}" pid="8" name="MSIP_Label_defa4170-0d19-0005-0004-bc88714345d2_ContentBits">
    <vt:lpwstr>0</vt:lpwstr>
  </property>
</Properties>
</file>