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Quanlynhuanbut\Module - Chuyen de chuyen muc 3d\"/>
    </mc:Choice>
  </mc:AlternateContent>
  <xr:revisionPtr revIDLastSave="0" documentId="13_ncr:1_{2243CD02-D5F8-418D-B052-07A6CC1153B4}" xr6:coauthVersionLast="47" xr6:coauthVersionMax="47" xr10:uidLastSave="{00000000-0000-0000-0000-000000000000}"/>
  <bookViews>
    <workbookView xWindow="-120" yWindow="-120" windowWidth="38640" windowHeight="21120" firstSheet="2" activeTab="2" xr2:uid="{00000000-000D-0000-FFFF-FFFF00000000}"/>
  </bookViews>
  <sheets>
    <sheet name="BAREM_3D_goc" sheetId="4" state="hidden" r:id="rId1"/>
    <sheet name="BAREM_3D" sheetId="5" state="hidden" r:id="rId2"/>
    <sheet name="3D_DOHOA" sheetId="1" r:id="rId3"/>
  </sheets>
  <definedNames>
    <definedName name="_xlnm.Print_Area" localSheetId="0">BAREM_3D_goc!$A$1:$L$52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0" i="1"/>
  <c r="E32" i="1" s="1"/>
  <c r="C19" i="4"/>
  <c r="I18" i="4"/>
  <c r="H18" i="4"/>
  <c r="G18" i="4"/>
  <c r="F18" i="4"/>
  <c r="E18" i="4"/>
  <c r="D18" i="4"/>
  <c r="C18" i="4"/>
  <c r="I17" i="4"/>
  <c r="H17" i="4"/>
  <c r="G17" i="4"/>
  <c r="F17" i="4"/>
  <c r="E17" i="4"/>
  <c r="D17" i="4"/>
  <c r="C17" i="4"/>
  <c r="I16" i="4"/>
  <c r="H16" i="4"/>
  <c r="G16" i="4"/>
  <c r="F16" i="4"/>
  <c r="E16" i="4"/>
  <c r="D16" i="4"/>
  <c r="C16" i="4"/>
  <c r="I15" i="4"/>
  <c r="H15" i="4"/>
  <c r="G15" i="4"/>
  <c r="F15" i="4"/>
  <c r="E15" i="4"/>
  <c r="D15" i="4"/>
  <c r="C15" i="4"/>
  <c r="I14" i="4"/>
  <c r="I9" i="4"/>
  <c r="I13" i="4" s="1"/>
  <c r="H9" i="4"/>
  <c r="H22" i="4" s="1"/>
  <c r="G9" i="4"/>
  <c r="G22" i="4" s="1"/>
  <c r="F9" i="4"/>
  <c r="F21" i="4" s="1"/>
  <c r="E9" i="4"/>
  <c r="E21" i="4" s="1"/>
  <c r="D9" i="4"/>
  <c r="H14" i="4" s="1"/>
  <c r="C9" i="4"/>
  <c r="C14" i="4" s="1"/>
  <c r="H19" i="4" l="1"/>
  <c r="D20" i="4"/>
  <c r="E11" i="4"/>
  <c r="G21" i="4"/>
  <c r="D19" i="4"/>
  <c r="H21" i="4"/>
  <c r="D22" i="4"/>
  <c r="F19" i="4"/>
  <c r="F22" i="4"/>
  <c r="G19" i="4"/>
  <c r="F13" i="4"/>
  <c r="F20" i="4"/>
  <c r="D21" i="4"/>
  <c r="F12" i="4"/>
  <c r="E22" i="4"/>
  <c r="G20" i="4"/>
  <c r="I20" i="4"/>
  <c r="H12" i="4"/>
  <c r="C13" i="4"/>
  <c r="E20" i="4"/>
  <c r="G11" i="4"/>
  <c r="H11" i="4"/>
  <c r="I11" i="4"/>
  <c r="C12" i="4"/>
  <c r="E12" i="4"/>
  <c r="C22" i="4"/>
  <c r="E19" i="4"/>
  <c r="I19" i="4"/>
  <c r="C11" i="4"/>
  <c r="C23" i="4" s="1"/>
  <c r="F11" i="4"/>
  <c r="C20" i="4"/>
  <c r="D11" i="4"/>
  <c r="H20" i="4"/>
  <c r="C21" i="4"/>
  <c r="D12" i="4"/>
  <c r="G12" i="4"/>
  <c r="I21" i="4"/>
  <c r="I12" i="4"/>
  <c r="D13" i="4"/>
  <c r="E13" i="4"/>
  <c r="G13" i="4"/>
  <c r="H13" i="4"/>
  <c r="I22" i="4"/>
  <c r="D14" i="4"/>
  <c r="E14" i="4"/>
  <c r="F14" i="4"/>
  <c r="G14" i="4"/>
  <c r="D23" i="4" l="1"/>
  <c r="I23" i="4"/>
  <c r="F23" i="4"/>
  <c r="E23" i="4"/>
  <c r="G23" i="4"/>
  <c r="H23" i="4"/>
</calcChain>
</file>

<file path=xl/sharedStrings.xml><?xml version="1.0" encoding="utf-8"?>
<sst xmlns="http://schemas.openxmlformats.org/spreadsheetml/2006/main" count="86" uniqueCount="68">
  <si>
    <t>Chức danh</t>
  </si>
  <si>
    <t>Bậc</t>
  </si>
  <si>
    <t>Thành tiền</t>
  </si>
  <si>
    <t>Ghi chú</t>
  </si>
  <si>
    <r>
      <t xml:space="preserve">          UBND TỈNH HẬU GIANG                          </t>
    </r>
    <r>
      <rPr>
        <b/>
        <sz val="12"/>
        <color theme="1"/>
        <rFont val="Times New Roman"/>
        <family val="1"/>
      </rPr>
      <t xml:space="preserve"> CỘNG HÒA XÃ HỘI CHỦ NGHĨA VIỆT NAM</t>
    </r>
  </si>
  <si>
    <r>
      <rPr>
        <b/>
        <sz val="12"/>
        <color theme="1"/>
        <rFont val="Times New Roman"/>
        <family val="1"/>
      </rPr>
      <t xml:space="preserve">ĐÀI PHÁT THANH VÀ TRUYỀN HÌNH </t>
    </r>
    <r>
      <rPr>
        <sz val="12"/>
        <color theme="1"/>
        <rFont val="Times New Roman"/>
        <family val="1"/>
      </rPr>
      <t xml:space="preserve">                              </t>
    </r>
    <r>
      <rPr>
        <b/>
        <sz val="12"/>
        <color theme="1"/>
        <rFont val="Times New Roman"/>
        <family val="1"/>
      </rPr>
      <t>Độc lập - Tự do - Hạnh phúc</t>
    </r>
  </si>
  <si>
    <t>Người lập</t>
  </si>
  <si>
    <t>Lãnh đạo phòng</t>
  </si>
  <si>
    <t>DUYỆT</t>
  </si>
  <si>
    <t>Tổng cộng</t>
  </si>
  <si>
    <t>- Kịch bản</t>
  </si>
  <si>
    <t xml:space="preserve">- Dẫn chương trình </t>
  </si>
  <si>
    <t>- Ghép nhạc</t>
  </si>
  <si>
    <t xml:space="preserve">- Đồ họa </t>
  </si>
  <si>
    <t>PHIẾU NHUẬN BÚT ĐỒ HỌA</t>
  </si>
  <si>
    <t>Người thực hiện:</t>
  </si>
  <si>
    <t>Tên chương trình</t>
  </si>
  <si>
    <t>1. Tên Sản phẩm……………… (ngày     tháng     năm 2023)</t>
  </si>
  <si>
    <t>2. Tên Sản phẩm……………… (ngày     tháng     năm 2023)</t>
  </si>
  <si>
    <t>3. Tên Sản phẩm……………… (ngày     tháng     năm 2023)</t>
  </si>
  <si>
    <t>Thời gian:</t>
  </si>
  <si>
    <t>…....................</t>
  </si>
  <si>
    <t>ĐỀ XUẤT</t>
  </si>
  <si>
    <t>5./ Thể loại khác (3D )</t>
  </si>
  <si>
    <t>tính theo thời lượng</t>
  </si>
  <si>
    <t>Đồ họa</t>
  </si>
  <si>
    <t>Đơn vị tính: đồng/ phút</t>
  </si>
  <si>
    <t xml:space="preserve">                                    BẬC
THỂ LOẠI </t>
  </si>
  <si>
    <t>Bậc 1</t>
  </si>
  <si>
    <t>Bậc 2</t>
  </si>
  <si>
    <t>Bậc 3</t>
  </si>
  <si>
    <t>Bậc 4</t>
  </si>
  <si>
    <t>Bậc 5</t>
  </si>
  <si>
    <t>Bậc 6</t>
  </si>
  <si>
    <t>Bậc 7</t>
  </si>
  <si>
    <t>HS 0,5</t>
  </si>
  <si>
    <t>HS 1</t>
  </si>
  <si>
    <t>HS 2</t>
  </si>
  <si>
    <t>HS 3</t>
  </si>
  <si>
    <t>HS 4</t>
  </si>
  <si>
    <t>HS 5</t>
  </si>
  <si>
    <t>HS 6</t>
  </si>
  <si>
    <t xml:space="preserve">- Chỉ đạo nội dung </t>
  </si>
  <si>
    <t>30%ĐH</t>
  </si>
  <si>
    <t xml:space="preserve">- Chịu trách nhiệm thực hiện </t>
  </si>
  <si>
    <t>20%ĐH</t>
  </si>
  <si>
    <t>- Chịu trách nhiệm kỹ thuật</t>
  </si>
  <si>
    <t xml:space="preserve">- Tổ chức sản xuất </t>
  </si>
  <si>
    <t xml:space="preserve">     - Tổ chức thực hiện </t>
  </si>
  <si>
    <t>10%ĐH</t>
  </si>
  <si>
    <t xml:space="preserve">     - Truyền thông số</t>
  </si>
  <si>
    <t>70%ĐH</t>
  </si>
  <si>
    <t>- Biên tập</t>
  </si>
  <si>
    <t>- Quay phim</t>
  </si>
  <si>
    <t>5% ĐH</t>
  </si>
  <si>
    <t>cộng</t>
  </si>
  <si>
    <t>Chỉ đạo nội dung</t>
  </si>
  <si>
    <t>Chịu trách nhiệm thực hiện</t>
  </si>
  <si>
    <t>Chịu trách nhiệm kỹ thuật</t>
  </si>
  <si>
    <t>Tổ chức sản xuất</t>
  </si>
  <si>
    <t>Tổ chức thực hiện</t>
  </si>
  <si>
    <t>Truyền thông số</t>
  </si>
  <si>
    <t>Kịch bản</t>
  </si>
  <si>
    <t>Biên tập</t>
  </si>
  <si>
    <t>Dẫn chương trình</t>
  </si>
  <si>
    <t>Quay phim</t>
  </si>
  <si>
    <t>Ghép nhạc</t>
  </si>
  <si>
    <t>Thời lượng(giây)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</si>
</sst>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Times New Roman"/>
      <family val="1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10" fillId="0" borderId="1" xfId="0" applyFont="1" applyBorder="1" applyAlignment="1">
      <alignment horizontal="center" wrapText="1"/>
    </xf>
    <xf numFmtId="3" fontId="4" fillId="0" borderId="1" xfId="0" applyNumberFormat="1" applyFont="1" applyBorder="1"/>
    <xf numFmtId="0" fontId="8" fillId="0" borderId="1" xfId="0" quotePrefix="1" applyFont="1" applyBorder="1" applyAlignment="1">
      <alignment horizontal="left" vertical="center" wrapText="1"/>
    </xf>
    <xf numFmtId="0" fontId="8" fillId="0" borderId="1" xfId="0" quotePrefix="1" applyFont="1" applyBorder="1" applyAlignment="1">
      <alignment horizontal="left" wrapText="1"/>
    </xf>
    <xf numFmtId="0" fontId="4" fillId="0" borderId="0" xfId="0" applyFont="1"/>
    <xf numFmtId="0" fontId="11" fillId="0" borderId="2" xfId="0" applyFont="1" applyBorder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1" fillId="2" borderId="0" xfId="1" applyFill="1"/>
    <xf numFmtId="0" fontId="1" fillId="0" borderId="0" xfId="1"/>
    <xf numFmtId="0" fontId="13" fillId="0" borderId="0" xfId="1" applyFont="1"/>
    <xf numFmtId="0" fontId="12" fillId="0" borderId="0" xfId="1" applyFont="1"/>
    <xf numFmtId="3" fontId="13" fillId="0" borderId="0" xfId="1" applyNumberFormat="1" applyFont="1" applyAlignment="1">
      <alignment vertical="top"/>
    </xf>
    <xf numFmtId="0" fontId="13" fillId="0" borderId="1" xfId="1" applyFont="1" applyBorder="1" applyAlignment="1">
      <alignment horizontal="center"/>
    </xf>
    <xf numFmtId="0" fontId="13" fillId="2" borderId="1" xfId="1" applyFont="1" applyFill="1" applyBorder="1" applyAlignment="1">
      <alignment horizontal="center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top" wrapText="1"/>
    </xf>
    <xf numFmtId="0" fontId="13" fillId="2" borderId="1" xfId="1" applyFont="1" applyFill="1" applyBorder="1" applyAlignment="1">
      <alignment horizontal="center" vertical="top" wrapText="1"/>
    </xf>
    <xf numFmtId="0" fontId="13" fillId="0" borderId="7" xfId="1" applyFont="1" applyBorder="1" applyAlignment="1">
      <alignment horizontal="center" vertical="top" wrapText="1"/>
    </xf>
    <xf numFmtId="0" fontId="13" fillId="0" borderId="8" xfId="1" applyFont="1" applyBorder="1" applyAlignment="1">
      <alignment horizontal="center" vertical="top" wrapText="1"/>
    </xf>
    <xf numFmtId="0" fontId="13" fillId="2" borderId="8" xfId="1" applyFont="1" applyFill="1" applyBorder="1" applyAlignment="1">
      <alignment horizontal="center" vertical="top" wrapText="1"/>
    </xf>
    <xf numFmtId="0" fontId="13" fillId="0" borderId="9" xfId="1" applyFont="1" applyBorder="1" applyAlignment="1">
      <alignment vertical="center"/>
    </xf>
    <xf numFmtId="164" fontId="13" fillId="0" borderId="8" xfId="2" applyNumberFormat="1" applyFont="1" applyFill="1" applyBorder="1" applyAlignment="1">
      <alignment horizontal="center" vertical="top" wrapText="1"/>
    </xf>
    <xf numFmtId="164" fontId="13" fillId="2" borderId="8" xfId="2" applyNumberFormat="1" applyFont="1" applyFill="1" applyBorder="1" applyAlignment="1">
      <alignment horizontal="center" vertical="top" wrapText="1"/>
    </xf>
    <xf numFmtId="0" fontId="13" fillId="0" borderId="8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 wrapText="1"/>
    </xf>
    <xf numFmtId="0" fontId="8" fillId="0" borderId="10" xfId="1" quotePrefix="1" applyFont="1" applyBorder="1" applyAlignment="1">
      <alignment horizontal="left" vertical="top" wrapText="1" indent="2"/>
    </xf>
    <xf numFmtId="3" fontId="8" fillId="0" borderId="11" xfId="1" applyNumberFormat="1" applyFont="1" applyBorder="1" applyAlignment="1">
      <alignment vertical="top" wrapText="1"/>
    </xf>
    <xf numFmtId="3" fontId="8" fillId="2" borderId="11" xfId="1" applyNumberFormat="1" applyFont="1" applyFill="1" applyBorder="1" applyAlignment="1">
      <alignment vertical="top" wrapText="1"/>
    </xf>
    <xf numFmtId="9" fontId="15" fillId="0" borderId="12" xfId="3" quotePrefix="1" applyFont="1" applyFill="1" applyBorder="1" applyAlignment="1">
      <alignment horizontal="center" vertical="top"/>
    </xf>
    <xf numFmtId="9" fontId="16" fillId="0" borderId="0" xfId="3" applyFont="1" applyFill="1" applyAlignment="1"/>
    <xf numFmtId="0" fontId="16" fillId="0" borderId="0" xfId="1" applyFont="1"/>
    <xf numFmtId="0" fontId="15" fillId="0" borderId="10" xfId="1" applyFont="1" applyBorder="1" applyAlignment="1">
      <alignment vertical="top" wrapText="1"/>
    </xf>
    <xf numFmtId="0" fontId="15" fillId="0" borderId="7" xfId="1" applyFont="1" applyBorder="1" applyAlignment="1">
      <alignment vertical="top" wrapText="1"/>
    </xf>
    <xf numFmtId="0" fontId="15" fillId="0" borderId="10" xfId="1" quotePrefix="1" applyFont="1" applyBorder="1" applyAlignment="1">
      <alignment horizontal="left" vertical="top" wrapText="1" indent="2"/>
    </xf>
    <xf numFmtId="9" fontId="8" fillId="0" borderId="11" xfId="3" quotePrefix="1" applyFont="1" applyFill="1" applyBorder="1" applyAlignment="1">
      <alignment horizontal="center" vertical="top" wrapText="1"/>
    </xf>
    <xf numFmtId="9" fontId="16" fillId="0" borderId="0" xfId="3" applyFont="1" applyFill="1"/>
    <xf numFmtId="9" fontId="12" fillId="0" borderId="0" xfId="3" applyFont="1" applyFill="1"/>
    <xf numFmtId="3" fontId="12" fillId="0" borderId="0" xfId="1" applyNumberFormat="1" applyFont="1"/>
    <xf numFmtId="9" fontId="8" fillId="2" borderId="11" xfId="3" quotePrefix="1" applyFont="1" applyFill="1" applyBorder="1" applyAlignment="1">
      <alignment horizontal="center" vertical="top" wrapText="1"/>
    </xf>
    <xf numFmtId="0" fontId="7" fillId="0" borderId="2" xfId="1" applyFont="1" applyBorder="1" applyAlignment="1">
      <alignment horizontal="center"/>
    </xf>
    <xf numFmtId="3" fontId="7" fillId="0" borderId="1" xfId="1" applyNumberFormat="1" applyFont="1" applyBorder="1"/>
    <xf numFmtId="3" fontId="7" fillId="2" borderId="1" xfId="1" applyNumberFormat="1" applyFont="1" applyFill="1" applyBorder="1"/>
    <xf numFmtId="0" fontId="3" fillId="2" borderId="0" xfId="1" applyFont="1" applyFill="1"/>
    <xf numFmtId="0" fontId="5" fillId="0" borderId="0" xfId="1" applyFont="1" applyAlignment="1">
      <alignment vertical="center"/>
    </xf>
    <xf numFmtId="0" fontId="3" fillId="0" borderId="0" xfId="1" applyFont="1"/>
    <xf numFmtId="165" fontId="8" fillId="0" borderId="0" xfId="1" applyNumberFormat="1" applyFont="1" applyAlignment="1">
      <alignment vertical="center"/>
    </xf>
    <xf numFmtId="3" fontId="17" fillId="0" borderId="0" xfId="1" applyNumberFormat="1" applyFont="1"/>
    <xf numFmtId="164" fontId="4" fillId="0" borderId="0" xfId="2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13" fillId="0" borderId="5" xfId="1" applyFont="1" applyBorder="1" applyAlignment="1">
      <alignment horizontal="left" vertical="top" wrapText="1"/>
    </xf>
    <xf numFmtId="0" fontId="13" fillId="0" borderId="6" xfId="1" applyFont="1" applyBorder="1" applyAlignment="1">
      <alignment horizontal="left" vertical="top" wrapText="1"/>
    </xf>
    <xf numFmtId="0" fontId="13" fillId="0" borderId="1" xfId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4">
    <cellStyle name="Comma 2" xfId="2" xr:uid="{38169217-BBE2-4FB5-919B-F94110D75E7B}"/>
    <cellStyle name="Normal" xfId="0" builtinId="0"/>
    <cellStyle name="Normal 2" xfId="1" xr:uid="{9083ECE9-5A8B-4B68-8FEA-D0D1B0D29ED9}"/>
    <cellStyle name="Percent 2" xfId="3" xr:uid="{6E50CC92-BA68-468B-B68F-E2AA3CB610FC}"/>
  </cellStyles>
  <dxfs count="0"/>
  <tableStyles count="1" defaultTableStyle="TableStyleMedium2" defaultPivotStyle="PivotStyleLight16">
    <tableStyle name="Invisible" pivot="0" table="0" count="0" xr9:uid="{46F3DBB1-C50D-44A8-BC08-AAEAFA94094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2</xdr:row>
      <xdr:rowOff>28575</xdr:rowOff>
    </xdr:from>
    <xdr:to>
      <xdr:col>0</xdr:col>
      <xdr:colOff>1781175</xdr:colOff>
      <xdr:row>2</xdr:row>
      <xdr:rowOff>28575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79FFFFC-29CE-4900-A902-8AF5811335C1}"/>
            </a:ext>
          </a:extLst>
        </xdr:cNvPr>
        <xdr:cNvCxnSpPr/>
      </xdr:nvCxnSpPr>
      <xdr:spPr>
        <a:xfrm>
          <a:off x="638175" y="409575"/>
          <a:ext cx="1143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238125</xdr:colOff>
      <xdr:row>2</xdr:row>
      <xdr:rowOff>38100</xdr:rowOff>
    </xdr:from>
    <xdr:to>
      <xdr:col>4</xdr:col>
      <xdr:colOff>885825</xdr:colOff>
      <xdr:row>2</xdr:row>
      <xdr:rowOff>38101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B802B3D-50B0-4741-A638-161827361A95}"/>
            </a:ext>
          </a:extLst>
        </xdr:cNvPr>
        <xdr:cNvCxnSpPr/>
      </xdr:nvCxnSpPr>
      <xdr:spPr>
        <a:xfrm flipV="1">
          <a:off x="3914775" y="438150"/>
          <a:ext cx="1257300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A182-8714-4F75-A052-33214FA9ED56}">
  <dimension ref="B1:O29"/>
  <sheetViews>
    <sheetView view="pageBreakPreview" zoomScaleNormal="110" zoomScaleSheetLayoutView="100" workbookViewId="0">
      <selection activeCell="B11" sqref="B11:I22"/>
    </sheetView>
  </sheetViews>
  <sheetFormatPr defaultColWidth="9.140625" defaultRowHeight="15" x14ac:dyDescent="0.25"/>
  <cols>
    <col min="1" max="1" width="1" style="18" customWidth="1"/>
    <col min="2" max="2" width="28.42578125" style="18" bestFit="1" customWidth="1"/>
    <col min="3" max="3" width="8.42578125" style="18" bestFit="1" customWidth="1"/>
    <col min="4" max="4" width="9.5703125" style="18" bestFit="1" customWidth="1"/>
    <col min="5" max="5" width="22.140625" style="18" bestFit="1" customWidth="1"/>
    <col min="6" max="6" width="10.140625" style="18" bestFit="1" customWidth="1"/>
    <col min="7" max="7" width="19.5703125" style="18" bestFit="1" customWidth="1"/>
    <col min="8" max="8" width="22.42578125" style="18" bestFit="1" customWidth="1"/>
    <col min="9" max="9" width="10.140625" style="18" bestFit="1" customWidth="1"/>
    <col min="10" max="10" width="8.28515625" style="18" bestFit="1" customWidth="1"/>
    <col min="11" max="11" width="13" style="18" customWidth="1"/>
    <col min="12" max="12" width="10.42578125" style="18" customWidth="1"/>
    <col min="13" max="16384" width="9.140625" style="18"/>
  </cols>
  <sheetData>
    <row r="1" spans="2:11" x14ac:dyDescent="0.25">
      <c r="B1" s="17" t="s">
        <v>22</v>
      </c>
      <c r="C1" s="17"/>
    </row>
    <row r="2" spans="2:11" s="20" customFormat="1" x14ac:dyDescent="0.25">
      <c r="B2" s="19"/>
      <c r="C2" s="19"/>
      <c r="D2" s="19"/>
      <c r="E2" s="19" t="s">
        <v>23</v>
      </c>
      <c r="F2" s="19"/>
      <c r="G2" s="19" t="s">
        <v>24</v>
      </c>
      <c r="J2" s="20" t="s">
        <v>25</v>
      </c>
    </row>
    <row r="3" spans="2:11" s="20" customFormat="1" x14ac:dyDescent="0.25">
      <c r="B3" s="19"/>
      <c r="C3" s="19"/>
      <c r="D3" s="19"/>
      <c r="F3" s="21"/>
      <c r="G3" s="21"/>
    </row>
    <row r="4" spans="2:11" s="20" customFormat="1" x14ac:dyDescent="0.25">
      <c r="B4" s="19"/>
      <c r="C4" s="19"/>
      <c r="D4" s="19"/>
      <c r="F4" s="19"/>
      <c r="G4" s="19"/>
    </row>
    <row r="5" spans="2:11" s="20" customFormat="1" x14ac:dyDescent="0.25">
      <c r="B5" s="19"/>
      <c r="C5" s="19"/>
      <c r="D5" s="19"/>
      <c r="E5" s="19"/>
      <c r="F5" s="19"/>
      <c r="G5" s="19"/>
      <c r="H5" s="20" t="s">
        <v>26</v>
      </c>
    </row>
    <row r="6" spans="2:11" s="20" customFormat="1" x14ac:dyDescent="0.25">
      <c r="B6" s="62" t="s">
        <v>27</v>
      </c>
      <c r="C6" s="22" t="s">
        <v>28</v>
      </c>
      <c r="D6" s="22" t="s">
        <v>29</v>
      </c>
      <c r="E6" s="22" t="s">
        <v>30</v>
      </c>
      <c r="F6" s="22" t="s">
        <v>31</v>
      </c>
      <c r="G6" s="23" t="s">
        <v>32</v>
      </c>
      <c r="H6" s="22" t="s">
        <v>33</v>
      </c>
      <c r="I6" s="22" t="s">
        <v>34</v>
      </c>
      <c r="J6" s="64" t="s">
        <v>3</v>
      </c>
    </row>
    <row r="7" spans="2:11" s="20" customFormat="1" ht="16.5" customHeight="1" x14ac:dyDescent="0.25">
      <c r="B7" s="63"/>
      <c r="C7" s="25" t="s">
        <v>35</v>
      </c>
      <c r="D7" s="25" t="s">
        <v>36</v>
      </c>
      <c r="E7" s="25" t="s">
        <v>37</v>
      </c>
      <c r="F7" s="25" t="s">
        <v>38</v>
      </c>
      <c r="G7" s="26" t="s">
        <v>39</v>
      </c>
      <c r="H7" s="25" t="s">
        <v>40</v>
      </c>
      <c r="I7" s="25" t="s">
        <v>41</v>
      </c>
      <c r="J7" s="64"/>
    </row>
    <row r="8" spans="2:11" s="20" customFormat="1" x14ac:dyDescent="0.25">
      <c r="B8" s="27"/>
      <c r="C8" s="28">
        <v>0.5</v>
      </c>
      <c r="D8" s="28">
        <v>1</v>
      </c>
      <c r="E8" s="28">
        <v>2</v>
      </c>
      <c r="F8" s="28">
        <v>3</v>
      </c>
      <c r="G8" s="29">
        <v>4</v>
      </c>
      <c r="H8" s="28">
        <v>5</v>
      </c>
      <c r="I8" s="28">
        <v>6</v>
      </c>
      <c r="J8" s="30"/>
    </row>
    <row r="9" spans="2:11" s="20" customFormat="1" x14ac:dyDescent="0.25">
      <c r="B9" s="27"/>
      <c r="C9" s="31">
        <f>149000*C8</f>
        <v>74500</v>
      </c>
      <c r="D9" s="31">
        <f>149000*D8</f>
        <v>149000</v>
      </c>
      <c r="E9" s="31">
        <f t="shared" ref="E9:I9" si="0">149000*E8</f>
        <v>298000</v>
      </c>
      <c r="F9" s="31">
        <f t="shared" si="0"/>
        <v>447000</v>
      </c>
      <c r="G9" s="32">
        <f t="shared" si="0"/>
        <v>596000</v>
      </c>
      <c r="H9" s="31">
        <f t="shared" si="0"/>
        <v>745000</v>
      </c>
      <c r="I9" s="31">
        <f t="shared" si="0"/>
        <v>894000</v>
      </c>
      <c r="J9" s="33"/>
    </row>
    <row r="10" spans="2:11" s="20" customFormat="1" x14ac:dyDescent="0.25">
      <c r="B10" s="27"/>
      <c r="C10" s="34"/>
      <c r="D10" s="34"/>
      <c r="E10" s="34"/>
      <c r="F10" s="34"/>
      <c r="G10" s="35"/>
      <c r="H10" s="34"/>
      <c r="I10" s="34"/>
      <c r="J10" s="24"/>
    </row>
    <row r="11" spans="2:11" s="41" customFormat="1" ht="18" customHeight="1" x14ac:dyDescent="0.25">
      <c r="B11" s="36" t="s">
        <v>42</v>
      </c>
      <c r="C11" s="37">
        <f>ROUNDDOWN($C$9*30%,-3)</f>
        <v>22000</v>
      </c>
      <c r="D11" s="37">
        <f>ROUNDDOWN($D$9*30%,-3)</f>
        <v>44000</v>
      </c>
      <c r="E11" s="37">
        <f t="shared" ref="E11:H11" si="1">ROUNDDOWN($D$9*30%,-3)</f>
        <v>44000</v>
      </c>
      <c r="F11" s="37">
        <f t="shared" si="1"/>
        <v>44000</v>
      </c>
      <c r="G11" s="38">
        <f t="shared" si="1"/>
        <v>44000</v>
      </c>
      <c r="H11" s="37">
        <f t="shared" si="1"/>
        <v>44000</v>
      </c>
      <c r="I11" s="37">
        <f>ROUNDDOWN($I$9*30%,-3)</f>
        <v>268000</v>
      </c>
      <c r="J11" s="39" t="s">
        <v>43</v>
      </c>
      <c r="K11" s="40"/>
    </row>
    <row r="12" spans="2:11" s="41" customFormat="1" ht="18" customHeight="1" x14ac:dyDescent="0.25">
      <c r="B12" s="36" t="s">
        <v>44</v>
      </c>
      <c r="C12" s="37">
        <f>ROUNDDOWN($C$9*20%,-3)</f>
        <v>14000</v>
      </c>
      <c r="D12" s="37">
        <f>ROUNDDOWN($D$9*20%,-3)</f>
        <v>29000</v>
      </c>
      <c r="E12" s="37">
        <f t="shared" ref="E12:H13" si="2">ROUNDDOWN($D$9*20%,-3)</f>
        <v>29000</v>
      </c>
      <c r="F12" s="37">
        <f t="shared" si="2"/>
        <v>29000</v>
      </c>
      <c r="G12" s="38">
        <f t="shared" si="2"/>
        <v>29000</v>
      </c>
      <c r="H12" s="37">
        <f t="shared" si="2"/>
        <v>29000</v>
      </c>
      <c r="I12" s="37">
        <f>ROUNDDOWN($I$9*20%,-3)</f>
        <v>178000</v>
      </c>
      <c r="J12" s="39" t="s">
        <v>45</v>
      </c>
      <c r="K12" s="40"/>
    </row>
    <row r="13" spans="2:11" s="41" customFormat="1" ht="18" customHeight="1" x14ac:dyDescent="0.25">
      <c r="B13" s="36" t="s">
        <v>46</v>
      </c>
      <c r="C13" s="37">
        <f>ROUNDDOWN($C$9*20%,-3)</f>
        <v>14000</v>
      </c>
      <c r="D13" s="37">
        <f>ROUNDDOWN($D$9*20%,-3)</f>
        <v>29000</v>
      </c>
      <c r="E13" s="37">
        <f t="shared" si="2"/>
        <v>29000</v>
      </c>
      <c r="F13" s="37">
        <f t="shared" si="2"/>
        <v>29000</v>
      </c>
      <c r="G13" s="38">
        <f t="shared" si="2"/>
        <v>29000</v>
      </c>
      <c r="H13" s="37">
        <f t="shared" si="2"/>
        <v>29000</v>
      </c>
      <c r="I13" s="37">
        <f>ROUNDDOWN($I$9*20%,-3)</f>
        <v>178000</v>
      </c>
      <c r="J13" s="39" t="s">
        <v>45</v>
      </c>
      <c r="K13" s="40"/>
    </row>
    <row r="14" spans="2:11" s="41" customFormat="1" ht="18" customHeight="1" x14ac:dyDescent="0.25">
      <c r="B14" s="36" t="s">
        <v>47</v>
      </c>
      <c r="C14" s="37">
        <f>ROUNDDOWN($C$9*30%,-3)</f>
        <v>22000</v>
      </c>
      <c r="D14" s="37">
        <f>ROUNDDOWN($D$9*30%,-3)</f>
        <v>44000</v>
      </c>
      <c r="E14" s="37">
        <f t="shared" ref="E14:H14" si="3">ROUNDDOWN($D$9*30%,-3)</f>
        <v>44000</v>
      </c>
      <c r="F14" s="37">
        <f t="shared" si="3"/>
        <v>44000</v>
      </c>
      <c r="G14" s="38">
        <f t="shared" si="3"/>
        <v>44000</v>
      </c>
      <c r="H14" s="37">
        <f t="shared" si="3"/>
        <v>44000</v>
      </c>
      <c r="I14" s="37">
        <f>ROUNDDOWN($I$9*30%,-3)</f>
        <v>268000</v>
      </c>
      <c r="J14" s="39" t="s">
        <v>43</v>
      </c>
      <c r="K14" s="40"/>
    </row>
    <row r="15" spans="2:11" s="41" customFormat="1" ht="18" customHeight="1" x14ac:dyDescent="0.25">
      <c r="B15" s="42" t="s">
        <v>48</v>
      </c>
      <c r="C15" s="37">
        <f>ROUNDDOWN($C$9*10%,-3)</f>
        <v>7000</v>
      </c>
      <c r="D15" s="37">
        <f>ROUNDDOWN($D$9*10%,-3)</f>
        <v>14000</v>
      </c>
      <c r="E15" s="37">
        <f t="shared" ref="E15:H16" si="4">ROUNDDOWN($D$9*10%,-3)</f>
        <v>14000</v>
      </c>
      <c r="F15" s="37">
        <f t="shared" si="4"/>
        <v>14000</v>
      </c>
      <c r="G15" s="38">
        <f t="shared" si="4"/>
        <v>14000</v>
      </c>
      <c r="H15" s="37">
        <f t="shared" si="4"/>
        <v>14000</v>
      </c>
      <c r="I15" s="37">
        <f>ROUNDDOWN($I$9*10%,-3)</f>
        <v>89000</v>
      </c>
      <c r="J15" s="39" t="s">
        <v>49</v>
      </c>
      <c r="K15" s="40"/>
    </row>
    <row r="16" spans="2:11" s="41" customFormat="1" ht="18" customHeight="1" x14ac:dyDescent="0.25">
      <c r="B16" s="43" t="s">
        <v>50</v>
      </c>
      <c r="C16" s="37">
        <f>ROUNDDOWN($C$9*10%,-3)</f>
        <v>7000</v>
      </c>
      <c r="D16" s="37">
        <f>ROUNDDOWN($D$9*10%,-3)</f>
        <v>14000</v>
      </c>
      <c r="E16" s="37">
        <f t="shared" si="4"/>
        <v>14000</v>
      </c>
      <c r="F16" s="37">
        <f t="shared" si="4"/>
        <v>14000</v>
      </c>
      <c r="G16" s="38">
        <f t="shared" si="4"/>
        <v>14000</v>
      </c>
      <c r="H16" s="37">
        <f t="shared" si="4"/>
        <v>14000</v>
      </c>
      <c r="I16" s="37">
        <f>ROUNDDOWN($I$9*10%,-3)</f>
        <v>89000</v>
      </c>
      <c r="J16" s="39" t="s">
        <v>49</v>
      </c>
      <c r="K16" s="40"/>
    </row>
    <row r="17" spans="2:15" s="41" customFormat="1" ht="18" customHeight="1" x14ac:dyDescent="0.25">
      <c r="B17" s="44" t="s">
        <v>10</v>
      </c>
      <c r="C17" s="37">
        <f>ROUNDDOWN($C$9*70%,-3)</f>
        <v>52000</v>
      </c>
      <c r="D17" s="37">
        <f>ROUNDDOWN(D9*70%,-3)</f>
        <v>104000</v>
      </c>
      <c r="E17" s="37">
        <f t="shared" ref="E17:H17" si="5">ROUNDDOWN(E9*70%,-3)</f>
        <v>208000</v>
      </c>
      <c r="F17" s="37">
        <f t="shared" si="5"/>
        <v>312000</v>
      </c>
      <c r="G17" s="38">
        <f t="shared" si="5"/>
        <v>417000</v>
      </c>
      <c r="H17" s="37">
        <f t="shared" si="5"/>
        <v>521000</v>
      </c>
      <c r="I17" s="37">
        <f>ROUNDDOWN($I$9*70%,-3)</f>
        <v>625000</v>
      </c>
      <c r="J17" s="45" t="s">
        <v>51</v>
      </c>
      <c r="K17" s="46"/>
    </row>
    <row r="18" spans="2:15" ht="18" customHeight="1" x14ac:dyDescent="0.25">
      <c r="B18" s="36" t="s">
        <v>52</v>
      </c>
      <c r="C18" s="37">
        <f>ROUNDDOWN($C$9*10%,-3)</f>
        <v>7000</v>
      </c>
      <c r="D18" s="37">
        <f>ROUNDDOWN(D9*10%,-3)</f>
        <v>14000</v>
      </c>
      <c r="E18" s="37">
        <f t="shared" ref="E18:H18" si="6">ROUNDDOWN(E9*10%,-3)</f>
        <v>29000</v>
      </c>
      <c r="F18" s="37">
        <f t="shared" si="6"/>
        <v>44000</v>
      </c>
      <c r="G18" s="38">
        <f t="shared" si="6"/>
        <v>59000</v>
      </c>
      <c r="H18" s="37">
        <f t="shared" si="6"/>
        <v>74000</v>
      </c>
      <c r="I18" s="37">
        <f>ROUNDDOWN($I$9*10%,-3)</f>
        <v>89000</v>
      </c>
      <c r="J18" s="45" t="s">
        <v>49</v>
      </c>
      <c r="K18" s="47"/>
      <c r="L18" s="48"/>
      <c r="M18" s="48"/>
      <c r="N18" s="48"/>
      <c r="O18" s="48"/>
    </row>
    <row r="19" spans="2:15" ht="15.75" x14ac:dyDescent="0.25">
      <c r="B19" s="36" t="s">
        <v>11</v>
      </c>
      <c r="C19" s="37">
        <f>ROUNDDOWN($C$9*30%,-3)</f>
        <v>22000</v>
      </c>
      <c r="D19" s="37">
        <f>ROUNDDOWN(D9*30%,-3)</f>
        <v>44000</v>
      </c>
      <c r="E19" s="37">
        <f t="shared" ref="E19:I19" si="7">ROUNDDOWN(E9*30%,-3)</f>
        <v>89000</v>
      </c>
      <c r="F19" s="37">
        <f t="shared" si="7"/>
        <v>134000</v>
      </c>
      <c r="G19" s="38">
        <f t="shared" si="7"/>
        <v>178000</v>
      </c>
      <c r="H19" s="37">
        <f t="shared" si="7"/>
        <v>223000</v>
      </c>
      <c r="I19" s="37">
        <f t="shared" si="7"/>
        <v>268000</v>
      </c>
      <c r="J19" s="45" t="s">
        <v>43</v>
      </c>
      <c r="K19" s="20"/>
    </row>
    <row r="20" spans="2:15" ht="15.75" x14ac:dyDescent="0.25">
      <c r="B20" s="36" t="s">
        <v>53</v>
      </c>
      <c r="C20" s="37">
        <f>ROUNDDOWN($C$9*20%,-3)</f>
        <v>14000</v>
      </c>
      <c r="D20" s="37">
        <f>ROUNDDOWN(D9*20%,-3)</f>
        <v>29000</v>
      </c>
      <c r="E20" s="37">
        <f t="shared" ref="E20:H20" si="8">ROUNDDOWN(E9*20%,-3)</f>
        <v>59000</v>
      </c>
      <c r="F20" s="37">
        <f t="shared" si="8"/>
        <v>89000</v>
      </c>
      <c r="G20" s="38">
        <f t="shared" si="8"/>
        <v>119000</v>
      </c>
      <c r="H20" s="37">
        <f t="shared" si="8"/>
        <v>149000</v>
      </c>
      <c r="I20" s="37">
        <f>ROUNDDOWN($I$9*20%,-3)</f>
        <v>178000</v>
      </c>
      <c r="J20" s="45" t="s">
        <v>45</v>
      </c>
      <c r="K20" s="20"/>
    </row>
    <row r="21" spans="2:15" ht="15.75" x14ac:dyDescent="0.25">
      <c r="B21" s="36" t="s">
        <v>12</v>
      </c>
      <c r="C21" s="38">
        <f>ROUNDDOWN($C$9*5%,-3)</f>
        <v>3000</v>
      </c>
      <c r="D21" s="38">
        <f>ROUNDDOWN(D9*5%,-3)</f>
        <v>7000</v>
      </c>
      <c r="E21" s="38">
        <f t="shared" ref="E21:I21" si="9">ROUNDDOWN(E9*5%,-3)</f>
        <v>14000</v>
      </c>
      <c r="F21" s="38">
        <f t="shared" si="9"/>
        <v>22000</v>
      </c>
      <c r="G21" s="38">
        <f t="shared" si="9"/>
        <v>29000</v>
      </c>
      <c r="H21" s="38">
        <f t="shared" si="9"/>
        <v>37000</v>
      </c>
      <c r="I21" s="38">
        <f t="shared" si="9"/>
        <v>44000</v>
      </c>
      <c r="J21" s="49" t="s">
        <v>54</v>
      </c>
      <c r="K21" s="20"/>
    </row>
    <row r="22" spans="2:15" ht="18" customHeight="1" x14ac:dyDescent="0.25">
      <c r="B22" s="36" t="s">
        <v>13</v>
      </c>
      <c r="C22" s="38">
        <f>ROUNDDOWN($C$9*100%,-3)</f>
        <v>74000</v>
      </c>
      <c r="D22" s="38">
        <f>ROUNDDOWN(D9*100%,-3)</f>
        <v>149000</v>
      </c>
      <c r="E22" s="38">
        <f t="shared" ref="E22:H22" si="10">ROUNDDOWN(E9*100%,-3)</f>
        <v>298000</v>
      </c>
      <c r="F22" s="38">
        <f t="shared" si="10"/>
        <v>447000</v>
      </c>
      <c r="G22" s="38">
        <f t="shared" si="10"/>
        <v>596000</v>
      </c>
      <c r="H22" s="38">
        <f t="shared" si="10"/>
        <v>745000</v>
      </c>
      <c r="I22" s="38">
        <f>ROUNDDOWN($I$9*100%,-3)</f>
        <v>894000</v>
      </c>
      <c r="J22" s="49">
        <v>1</v>
      </c>
      <c r="K22" s="20"/>
    </row>
    <row r="23" spans="2:15" s="20" customFormat="1" ht="21.75" customHeight="1" x14ac:dyDescent="0.25">
      <c r="B23" s="50" t="s">
        <v>55</v>
      </c>
      <c r="C23" s="51">
        <f t="shared" ref="C23:I23" si="11">SUM(C11:C22)</f>
        <v>258000</v>
      </c>
      <c r="D23" s="51">
        <f t="shared" si="11"/>
        <v>521000</v>
      </c>
      <c r="E23" s="51">
        <f t="shared" si="11"/>
        <v>871000</v>
      </c>
      <c r="F23" s="51">
        <f t="shared" si="11"/>
        <v>1222000</v>
      </c>
      <c r="G23" s="52">
        <f t="shared" si="11"/>
        <v>1572000</v>
      </c>
      <c r="H23" s="51">
        <f t="shared" si="11"/>
        <v>1923000</v>
      </c>
      <c r="I23" s="51">
        <f t="shared" si="11"/>
        <v>3168000</v>
      </c>
      <c r="J23" s="25"/>
    </row>
    <row r="24" spans="2:15" s="20" customFormat="1" ht="18.75" customHeight="1" x14ac:dyDescent="0.25">
      <c r="B24" s="41"/>
      <c r="C24" s="41"/>
    </row>
    <row r="25" spans="2:15" s="55" customFormat="1" ht="18.75" x14ac:dyDescent="0.25">
      <c r="B25" s="53"/>
      <c r="C25" s="53"/>
      <c r="D25" s="54"/>
    </row>
    <row r="26" spans="2:15" ht="15.75" x14ac:dyDescent="0.25">
      <c r="D26" s="56"/>
      <c r="E26" s="57"/>
    </row>
    <row r="27" spans="2:15" ht="18.75" x14ac:dyDescent="0.25">
      <c r="D27" s="58"/>
    </row>
    <row r="28" spans="2:15" ht="18.75" x14ac:dyDescent="0.25">
      <c r="D28" s="58"/>
    </row>
    <row r="29" spans="2:15" ht="18.75" x14ac:dyDescent="0.25">
      <c r="D29" s="59"/>
    </row>
  </sheetData>
  <mergeCells count="2">
    <mergeCell ref="B6:B7"/>
    <mergeCell ref="J6:J7"/>
  </mergeCells>
  <pageMargins left="0.7" right="0.7" top="0.75" bottom="0.75" header="0.3" footer="0.3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6A75-6BBE-420F-9A9B-FA0811ABC2E6}">
  <dimension ref="A1:I13"/>
  <sheetViews>
    <sheetView workbookViewId="0">
      <selection activeCell="I34" sqref="I34"/>
    </sheetView>
  </sheetViews>
  <sheetFormatPr defaultRowHeight="15" x14ac:dyDescent="0.25"/>
  <cols>
    <col min="1" max="1" width="27" bestFit="1" customWidth="1"/>
    <col min="9" max="9" width="40.42578125" customWidth="1"/>
  </cols>
  <sheetData>
    <row r="1" spans="1:9" x14ac:dyDescent="0.25">
      <c r="A1" s="61" t="s">
        <v>0</v>
      </c>
      <c r="B1" s="61">
        <v>1</v>
      </c>
      <c r="C1" s="61">
        <v>2</v>
      </c>
      <c r="D1" s="61">
        <v>3</v>
      </c>
      <c r="E1" s="61">
        <v>4</v>
      </c>
      <c r="F1" s="61">
        <v>5</v>
      </c>
      <c r="G1" s="61">
        <v>6</v>
      </c>
      <c r="H1" s="61">
        <v>7</v>
      </c>
      <c r="I1" t="s">
        <v>3</v>
      </c>
    </row>
    <row r="2" spans="1:9" x14ac:dyDescent="0.25">
      <c r="A2" s="60" t="s">
        <v>56</v>
      </c>
      <c r="B2" s="60">
        <v>22000</v>
      </c>
      <c r="C2" s="60">
        <v>44000</v>
      </c>
      <c r="D2" s="60">
        <v>44000</v>
      </c>
      <c r="E2" s="60">
        <v>44000</v>
      </c>
      <c r="F2" s="60">
        <v>44000</v>
      </c>
      <c r="G2" s="60">
        <v>44000</v>
      </c>
      <c r="H2" s="60">
        <v>268000</v>
      </c>
      <c r="I2" t="s">
        <v>26</v>
      </c>
    </row>
    <row r="3" spans="1:9" x14ac:dyDescent="0.25">
      <c r="A3" s="60" t="s">
        <v>57</v>
      </c>
      <c r="B3" s="60">
        <v>14000</v>
      </c>
      <c r="C3" s="60">
        <v>29000</v>
      </c>
      <c r="D3" s="60">
        <v>29000</v>
      </c>
      <c r="E3" s="60">
        <v>29000</v>
      </c>
      <c r="F3" s="60">
        <v>29000</v>
      </c>
      <c r="G3" s="60">
        <v>29000</v>
      </c>
      <c r="H3" s="60">
        <v>178000</v>
      </c>
    </row>
    <row r="4" spans="1:9" x14ac:dyDescent="0.25">
      <c r="A4" s="60" t="s">
        <v>58</v>
      </c>
      <c r="B4" s="60">
        <v>14000</v>
      </c>
      <c r="C4" s="60">
        <v>29000</v>
      </c>
      <c r="D4" s="60">
        <v>29000</v>
      </c>
      <c r="E4" s="60">
        <v>29000</v>
      </c>
      <c r="F4" s="60">
        <v>29000</v>
      </c>
      <c r="G4" s="60">
        <v>29000</v>
      </c>
      <c r="H4" s="60">
        <v>178000</v>
      </c>
    </row>
    <row r="5" spans="1:9" x14ac:dyDescent="0.25">
      <c r="A5" s="60" t="s">
        <v>59</v>
      </c>
      <c r="B5" s="60">
        <v>22000</v>
      </c>
      <c r="C5" s="60">
        <v>44000</v>
      </c>
      <c r="D5" s="60">
        <v>44000</v>
      </c>
      <c r="E5" s="60">
        <v>44000</v>
      </c>
      <c r="F5" s="60">
        <v>44000</v>
      </c>
      <c r="G5" s="60">
        <v>44000</v>
      </c>
      <c r="H5" s="60">
        <v>268000</v>
      </c>
    </row>
    <row r="6" spans="1:9" x14ac:dyDescent="0.25">
      <c r="A6" s="60" t="s">
        <v>60</v>
      </c>
      <c r="B6" s="60">
        <v>7000</v>
      </c>
      <c r="C6" s="60">
        <v>14000</v>
      </c>
      <c r="D6" s="60">
        <v>14000</v>
      </c>
      <c r="E6" s="60">
        <v>14000</v>
      </c>
      <c r="F6" s="60">
        <v>14000</v>
      </c>
      <c r="G6" s="60">
        <v>14000</v>
      </c>
      <c r="H6" s="60">
        <v>89000</v>
      </c>
    </row>
    <row r="7" spans="1:9" x14ac:dyDescent="0.25">
      <c r="A7" s="60" t="s">
        <v>61</v>
      </c>
      <c r="B7" s="60">
        <v>7000</v>
      </c>
      <c r="C7" s="60">
        <v>14000</v>
      </c>
      <c r="D7" s="60">
        <v>14000</v>
      </c>
      <c r="E7" s="60">
        <v>14000</v>
      </c>
      <c r="F7" s="60">
        <v>14000</v>
      </c>
      <c r="G7" s="60">
        <v>14000</v>
      </c>
      <c r="H7" s="60">
        <v>89000</v>
      </c>
    </row>
    <row r="8" spans="1:9" x14ac:dyDescent="0.25">
      <c r="A8" s="60" t="s">
        <v>62</v>
      </c>
      <c r="B8" s="60">
        <v>52000</v>
      </c>
      <c r="C8" s="60">
        <v>104000</v>
      </c>
      <c r="D8" s="60">
        <v>208000</v>
      </c>
      <c r="E8" s="60">
        <v>312000</v>
      </c>
      <c r="F8" s="60">
        <v>417000</v>
      </c>
      <c r="G8" s="60">
        <v>521000</v>
      </c>
      <c r="H8" s="60">
        <v>625000</v>
      </c>
    </row>
    <row r="9" spans="1:9" x14ac:dyDescent="0.25">
      <c r="A9" s="60" t="s">
        <v>63</v>
      </c>
      <c r="B9" s="60">
        <v>7000</v>
      </c>
      <c r="C9" s="60">
        <v>14000</v>
      </c>
      <c r="D9" s="60">
        <v>29000</v>
      </c>
      <c r="E9" s="60">
        <v>44000</v>
      </c>
      <c r="F9" s="60">
        <v>59000</v>
      </c>
      <c r="G9" s="60">
        <v>74000</v>
      </c>
      <c r="H9" s="60">
        <v>89000</v>
      </c>
    </row>
    <row r="10" spans="1:9" x14ac:dyDescent="0.25">
      <c r="A10" s="60" t="s">
        <v>64</v>
      </c>
      <c r="B10" s="60">
        <v>22000</v>
      </c>
      <c r="C10" s="60">
        <v>44000</v>
      </c>
      <c r="D10" s="60">
        <v>89000</v>
      </c>
      <c r="E10" s="60">
        <v>134000</v>
      </c>
      <c r="F10" s="60">
        <v>178000</v>
      </c>
      <c r="G10" s="60">
        <v>223000</v>
      </c>
      <c r="H10" s="60">
        <v>268000</v>
      </c>
    </row>
    <row r="11" spans="1:9" x14ac:dyDescent="0.25">
      <c r="A11" s="60" t="s">
        <v>65</v>
      </c>
      <c r="B11" s="60">
        <v>14000</v>
      </c>
      <c r="C11" s="60">
        <v>29000</v>
      </c>
      <c r="D11" s="60">
        <v>59000</v>
      </c>
      <c r="E11" s="60">
        <v>89000</v>
      </c>
      <c r="F11" s="60">
        <v>119000</v>
      </c>
      <c r="G11" s="60">
        <v>149000</v>
      </c>
      <c r="H11" s="60">
        <v>178000</v>
      </c>
    </row>
    <row r="12" spans="1:9" x14ac:dyDescent="0.25">
      <c r="A12" s="60" t="s">
        <v>66</v>
      </c>
      <c r="B12" s="60">
        <v>3000</v>
      </c>
      <c r="C12" s="60">
        <v>7000</v>
      </c>
      <c r="D12" s="60">
        <v>14000</v>
      </c>
      <c r="E12" s="60">
        <v>22000</v>
      </c>
      <c r="F12" s="60">
        <v>29000</v>
      </c>
      <c r="G12" s="60">
        <v>37000</v>
      </c>
      <c r="H12" s="60">
        <v>44000</v>
      </c>
    </row>
    <row r="13" spans="1:9" x14ac:dyDescent="0.25">
      <c r="A13" s="60" t="s">
        <v>25</v>
      </c>
      <c r="B13" s="60">
        <v>74000</v>
      </c>
      <c r="C13" s="60">
        <v>149000</v>
      </c>
      <c r="D13" s="60">
        <v>298000</v>
      </c>
      <c r="E13" s="60">
        <v>447000</v>
      </c>
      <c r="F13" s="60">
        <v>596000</v>
      </c>
      <c r="G13" s="60">
        <v>745000</v>
      </c>
      <c r="H13" s="60">
        <v>894000</v>
      </c>
    </row>
  </sheetData>
  <sheetProtection algorithmName="SHA-512" hashValue="dsF/H34405KRtcG0v0IjW+y+J0RIvVdKTd+cSTrmYiTLReb8DHrz3nI0jCDHhzVqakpBoEf7jhu+UQe8EVe7Hw==" saltValue="MTDVg0lks3OXsaSoPvaYA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4"/>
  <sheetViews>
    <sheetView tabSelected="1" zoomScaleNormal="100" zoomScaleSheetLayoutView="100" workbookViewId="0">
      <selection activeCell="N14" sqref="N14"/>
    </sheetView>
  </sheetViews>
  <sheetFormatPr defaultRowHeight="15" x14ac:dyDescent="0.25"/>
  <cols>
    <col min="1" max="1" width="26.42578125" customWidth="1"/>
    <col min="2" max="2" width="20.42578125" bestFit="1" customWidth="1"/>
    <col min="3" max="3" width="21.140625" bestFit="1" customWidth="1"/>
    <col min="5" max="5" width="18" customWidth="1"/>
    <col min="6" max="6" width="10.7109375" customWidth="1"/>
  </cols>
  <sheetData>
    <row r="1" spans="1:6" s="1" customFormat="1" ht="15.75" x14ac:dyDescent="0.25">
      <c r="A1" s="6" t="s">
        <v>4</v>
      </c>
    </row>
    <row r="2" spans="1:6" s="1" customFormat="1" ht="15.75" x14ac:dyDescent="0.25">
      <c r="A2" s="6" t="s">
        <v>5</v>
      </c>
    </row>
    <row r="3" spans="1:6" s="1" customFormat="1" x14ac:dyDescent="0.25"/>
    <row r="4" spans="1:6" s="1" customFormat="1" ht="20.25" x14ac:dyDescent="0.3">
      <c r="A4" s="66" t="s">
        <v>14</v>
      </c>
      <c r="B4" s="66"/>
      <c r="C4" s="66"/>
      <c r="D4" s="66"/>
      <c r="E4" s="66"/>
      <c r="F4" s="66"/>
    </row>
    <row r="5" spans="1:6" s="1" customFormat="1" ht="21.75" customHeight="1" x14ac:dyDescent="0.3">
      <c r="A5" s="8" t="s">
        <v>20</v>
      </c>
      <c r="B5" s="8" t="s">
        <v>21</v>
      </c>
      <c r="C5" s="8"/>
      <c r="D5" s="8"/>
      <c r="E5" s="8"/>
      <c r="F5" s="8"/>
    </row>
    <row r="6" spans="1:6" s="1" customFormat="1" ht="20.25" customHeight="1" x14ac:dyDescent="0.3">
      <c r="A6" s="8" t="s">
        <v>15</v>
      </c>
      <c r="B6" s="8" t="s">
        <v>21</v>
      </c>
      <c r="C6" s="13"/>
      <c r="D6" s="13"/>
      <c r="E6" s="13"/>
      <c r="F6" s="13"/>
    </row>
    <row r="7" spans="1:6" s="1" customFormat="1" x14ac:dyDescent="0.25">
      <c r="A7" s="2"/>
      <c r="B7" s="2"/>
      <c r="C7" s="2"/>
      <c r="D7" s="2"/>
      <c r="E7" s="2"/>
      <c r="F7" s="2"/>
    </row>
    <row r="8" spans="1:6" s="5" customFormat="1" ht="27.75" customHeight="1" x14ac:dyDescent="0.25">
      <c r="A8" s="4" t="s">
        <v>16</v>
      </c>
      <c r="B8" s="4" t="s">
        <v>0</v>
      </c>
      <c r="C8" s="4" t="s">
        <v>67</v>
      </c>
      <c r="D8" s="4" t="s">
        <v>1</v>
      </c>
      <c r="E8" s="4" t="s">
        <v>2</v>
      </c>
      <c r="F8" s="4" t="s">
        <v>3</v>
      </c>
    </row>
    <row r="9" spans="1:6" s="5" customFormat="1" ht="27.75" customHeight="1" x14ac:dyDescent="0.25">
      <c r="A9" s="14" t="s">
        <v>17</v>
      </c>
      <c r="B9" s="15"/>
      <c r="C9" s="15"/>
      <c r="D9" s="15"/>
      <c r="E9" s="15"/>
      <c r="F9" s="16"/>
    </row>
    <row r="10" spans="1:6" ht="20.25" customHeight="1" x14ac:dyDescent="0.3">
      <c r="A10" s="12"/>
      <c r="B10" s="12" t="s">
        <v>66</v>
      </c>
      <c r="C10" s="3"/>
      <c r="D10" s="3"/>
      <c r="E10" s="10" t="str">
        <f>IFERROR(INDEX(BAREM_3D!$B$2:$H$13,MATCH('3D_DOHOA'!B10,BAREM_3D!$A$2:$A$13,0),MATCH(D10,BAREM_3D!$B$1:$H$1,0))*(C10/60),"")</f>
        <v/>
      </c>
      <c r="F10" s="3"/>
    </row>
    <row r="11" spans="1:6" ht="20.25" customHeight="1" x14ac:dyDescent="0.3">
      <c r="A11" s="11"/>
      <c r="B11" s="11" t="s">
        <v>25</v>
      </c>
      <c r="C11" s="3"/>
      <c r="D11" s="3"/>
      <c r="E11" s="10" t="str">
        <f>IFERROR(INDEX(BAREM_3D!$B$2:$H$13,MATCH('3D_DOHOA'!B11,BAREM_3D!$A$2:$A$13,0),MATCH(D11,BAREM_3D!$B$1:$H$1,0))*(C11/60),"")</f>
        <v/>
      </c>
      <c r="F11" s="3"/>
    </row>
    <row r="12" spans="1:6" ht="20.25" customHeight="1" x14ac:dyDescent="0.3">
      <c r="A12" s="14" t="s">
        <v>18</v>
      </c>
      <c r="B12" s="15"/>
      <c r="C12" s="15"/>
      <c r="D12" s="15"/>
      <c r="E12" s="10" t="str">
        <f>IFERROR(INDEX(BAREM_3D!$B$2:$H$13,MATCH('3D_DOHOA'!B12,BAREM_3D!$A$2:$A$13,0),MATCH(D12,BAREM_3D!$B$1:$H$1,0))*(C12/60),"")</f>
        <v/>
      </c>
      <c r="F12" s="16"/>
    </row>
    <row r="13" spans="1:6" ht="20.25" customHeight="1" x14ac:dyDescent="0.3">
      <c r="A13" s="12"/>
      <c r="B13" s="12" t="s">
        <v>66</v>
      </c>
      <c r="C13" s="3"/>
      <c r="D13" s="3"/>
      <c r="E13" s="10" t="str">
        <f>IFERROR(INDEX(BAREM_3D!$B$2:$H$13,MATCH('3D_DOHOA'!B13,BAREM_3D!$A$2:$A$13,0),MATCH(D13,BAREM_3D!$B$1:$H$1,0))*(C13/60),"")</f>
        <v/>
      </c>
      <c r="F13" s="3"/>
    </row>
    <row r="14" spans="1:6" ht="20.25" customHeight="1" x14ac:dyDescent="0.3">
      <c r="A14" s="11"/>
      <c r="B14" s="11" t="s">
        <v>25</v>
      </c>
      <c r="C14" s="3"/>
      <c r="D14" s="3"/>
      <c r="E14" s="10" t="str">
        <f>IFERROR(INDEX(BAREM_3D!$B$2:$H$13,MATCH('3D_DOHOA'!B14,BAREM_3D!$A$2:$A$13,0),MATCH(D14,BAREM_3D!$B$1:$H$1,0))*(C14/60),"")</f>
        <v/>
      </c>
      <c r="F14" s="3"/>
    </row>
    <row r="15" spans="1:6" ht="20.25" customHeight="1" x14ac:dyDescent="0.3">
      <c r="A15" s="14" t="s">
        <v>19</v>
      </c>
      <c r="B15" s="15"/>
      <c r="C15" s="15"/>
      <c r="D15" s="15"/>
      <c r="E15" s="10" t="str">
        <f>IFERROR(INDEX(BAREM_3D!$B$2:$H$13,MATCH('3D_DOHOA'!B15,BAREM_3D!$A$2:$A$13,0),MATCH(D15,BAREM_3D!$B$1:$H$1,0))*(C15/60),"")</f>
        <v/>
      </c>
      <c r="F15" s="16"/>
    </row>
    <row r="16" spans="1:6" ht="20.25" customHeight="1" x14ac:dyDescent="0.3">
      <c r="A16" s="12"/>
      <c r="B16" s="12" t="s">
        <v>66</v>
      </c>
      <c r="C16" s="3"/>
      <c r="D16" s="3"/>
      <c r="E16" s="10" t="str">
        <f>IFERROR(INDEX(BAREM_3D!$B$2:$H$13,MATCH('3D_DOHOA'!B16,BAREM_3D!$A$2:$A$13,0),MATCH(D16,BAREM_3D!$B$1:$H$1,0))*(C16/60),"")</f>
        <v/>
      </c>
      <c r="F16" s="3"/>
    </row>
    <row r="17" spans="1:6" ht="20.25" customHeight="1" x14ac:dyDescent="0.3">
      <c r="A17" s="11"/>
      <c r="B17" s="11" t="s">
        <v>25</v>
      </c>
      <c r="C17" s="3"/>
      <c r="D17" s="3"/>
      <c r="E17" s="10" t="str">
        <f>IFERROR(INDEX(BAREM_3D!$B$2:$H$13,MATCH('3D_DOHOA'!B17,BAREM_3D!$A$2:$A$13,0),MATCH(D17,BAREM_3D!$B$1:$H$1,0))*(C17/60),"")</f>
        <v/>
      </c>
      <c r="F17" s="3"/>
    </row>
    <row r="18" spans="1:6" ht="20.25" customHeight="1" x14ac:dyDescent="0.3">
      <c r="A18" s="11"/>
      <c r="B18" s="3"/>
      <c r="C18" s="3"/>
      <c r="D18" s="3"/>
      <c r="E18" s="10" t="str">
        <f>IFERROR(INDEX(BAREM_3D!$B$2:$H$13,MATCH('3D_DOHOA'!B18,BAREM_3D!$A$2:$A$13,0),MATCH(D18,BAREM_3D!$B$1:$H$1,0))*(C18/60),"")</f>
        <v/>
      </c>
      <c r="F18" s="3"/>
    </row>
    <row r="19" spans="1:6" ht="20.25" customHeight="1" x14ac:dyDescent="0.3">
      <c r="A19" s="11"/>
      <c r="B19" s="3"/>
      <c r="C19" s="3"/>
      <c r="D19" s="3"/>
      <c r="E19" s="10" t="str">
        <f>IFERROR(INDEX(BAREM_3D!$B$2:$H$13,MATCH('3D_DOHOA'!B19,BAREM_3D!$A$2:$A$13,0),MATCH(D19,BAREM_3D!$B$1:$H$1,0))*(C19/60),"")</f>
        <v/>
      </c>
      <c r="F19" s="3"/>
    </row>
    <row r="20" spans="1:6" ht="20.25" customHeight="1" x14ac:dyDescent="0.3">
      <c r="A20" s="11"/>
      <c r="B20" s="3"/>
      <c r="C20" s="3"/>
      <c r="D20" s="3"/>
      <c r="E20" s="10" t="str">
        <f>IFERROR(INDEX(BAREM_3D!$B$2:$H$13,MATCH('3D_DOHOA'!B20,BAREM_3D!$A$2:$A$13,0),MATCH(D20,BAREM_3D!$B$1:$H$1,0))*(C20/60),"")</f>
        <v/>
      </c>
      <c r="F20" s="3"/>
    </row>
    <row r="21" spans="1:6" ht="20.25" customHeight="1" x14ac:dyDescent="0.3">
      <c r="A21" s="11"/>
      <c r="B21" s="3"/>
      <c r="C21" s="3"/>
      <c r="D21" s="3"/>
      <c r="E21" s="10" t="str">
        <f>IFERROR(INDEX(BAREM_3D!$B$2:$H$13,MATCH('3D_DOHOA'!B21,BAREM_3D!$A$2:$A$13,0),MATCH(D21,BAREM_3D!$B$1:$H$1,0))*(C21/60),"")</f>
        <v/>
      </c>
      <c r="F21" s="3"/>
    </row>
    <row r="22" spans="1:6" ht="20.25" customHeight="1" x14ac:dyDescent="0.3">
      <c r="A22" s="11"/>
      <c r="B22" s="3"/>
      <c r="C22" s="3"/>
      <c r="D22" s="3"/>
      <c r="E22" s="10" t="str">
        <f>IFERROR(INDEX(BAREM_3D!$B$2:$H$13,MATCH('3D_DOHOA'!B22,BAREM_3D!$A$2:$A$13,0),MATCH(D22,BAREM_3D!$B$1:$H$1,0))*(C22/60),"")</f>
        <v/>
      </c>
      <c r="F22" s="3"/>
    </row>
    <row r="23" spans="1:6" ht="20.25" customHeight="1" x14ac:dyDescent="0.3">
      <c r="A23" s="11"/>
      <c r="B23" s="3"/>
      <c r="C23" s="3"/>
      <c r="D23" s="3"/>
      <c r="E23" s="10" t="str">
        <f>IFERROR(INDEX(BAREM_3D!$B$2:$H$13,MATCH('3D_DOHOA'!B23,BAREM_3D!$A$2:$A$13,0),MATCH(D23,BAREM_3D!$B$1:$H$1,0))*(C23/60),"")</f>
        <v/>
      </c>
      <c r="F23" s="3"/>
    </row>
    <row r="24" spans="1:6" ht="20.25" customHeight="1" x14ac:dyDescent="0.3">
      <c r="A24" s="11"/>
      <c r="B24" s="3"/>
      <c r="C24" s="3"/>
      <c r="D24" s="3"/>
      <c r="E24" s="10" t="str">
        <f>IFERROR(INDEX(BAREM_3D!$B$2:$H$13,MATCH('3D_DOHOA'!B24,BAREM_3D!$A$2:$A$13,0),MATCH(D24,BAREM_3D!$B$1:$H$1,0))*(C24/60),"")</f>
        <v/>
      </c>
      <c r="F24" s="3"/>
    </row>
    <row r="25" spans="1:6" ht="20.25" customHeight="1" x14ac:dyDescent="0.3">
      <c r="A25" s="11"/>
      <c r="B25" s="3"/>
      <c r="C25" s="3"/>
      <c r="D25" s="3"/>
      <c r="E25" s="10" t="str">
        <f>IFERROR(INDEX(BAREM_3D!$B$2:$H$13,MATCH('3D_DOHOA'!B25,BAREM_3D!$A$2:$A$13,0),MATCH(D25,BAREM_3D!$B$1:$H$1,0))*(C25/60),"")</f>
        <v/>
      </c>
      <c r="F25" s="3"/>
    </row>
    <row r="26" spans="1:6" ht="20.25" customHeight="1" x14ac:dyDescent="0.3">
      <c r="A26" s="11"/>
      <c r="B26" s="3"/>
      <c r="C26" s="3"/>
      <c r="D26" s="3"/>
      <c r="E26" s="10" t="str">
        <f>IFERROR(INDEX(BAREM_3D!$B$2:$H$13,MATCH('3D_DOHOA'!B26,BAREM_3D!$A$2:$A$13,0),MATCH(D26,BAREM_3D!$B$1:$H$1,0))*(C26/60),"")</f>
        <v/>
      </c>
      <c r="F26" s="3"/>
    </row>
    <row r="27" spans="1:6" ht="20.25" customHeight="1" x14ac:dyDescent="0.3">
      <c r="A27" s="11"/>
      <c r="B27" s="3"/>
      <c r="C27" s="3"/>
      <c r="D27" s="3"/>
      <c r="E27" s="10" t="str">
        <f>IFERROR(INDEX(BAREM_3D!$B$2:$H$13,MATCH('3D_DOHOA'!B27,BAREM_3D!$A$2:$A$13,0),MATCH(D27,BAREM_3D!$B$1:$H$1,0))*(C27/60),"")</f>
        <v/>
      </c>
      <c r="F27" s="3"/>
    </row>
    <row r="28" spans="1:6" ht="20.25" customHeight="1" x14ac:dyDescent="0.3">
      <c r="A28" s="11"/>
      <c r="B28" s="3"/>
      <c r="C28" s="3"/>
      <c r="D28" s="3"/>
      <c r="E28" s="10" t="str">
        <f>IFERROR(INDEX(BAREM_3D!$B$2:$H$13,MATCH('3D_DOHOA'!B28,BAREM_3D!$A$2:$A$13,0),MATCH(D28,BAREM_3D!$B$1:$H$1,0))*(C28/60),"")</f>
        <v/>
      </c>
      <c r="F28" s="3"/>
    </row>
    <row r="29" spans="1:6" ht="20.25" customHeight="1" x14ac:dyDescent="0.3">
      <c r="A29" s="11"/>
      <c r="B29" s="3"/>
      <c r="C29" s="3"/>
      <c r="D29" s="3"/>
      <c r="E29" s="10" t="str">
        <f>IFERROR(INDEX(BAREM_3D!$B$2:$H$13,MATCH('3D_DOHOA'!B29,BAREM_3D!$A$2:$A$13,0),MATCH(D29,BAREM_3D!$B$1:$H$1,0))*(C29/60),"")</f>
        <v/>
      </c>
      <c r="F29" s="3"/>
    </row>
    <row r="30" spans="1:6" ht="20.25" customHeight="1" x14ac:dyDescent="0.3">
      <c r="A30" s="11"/>
      <c r="B30" s="3"/>
      <c r="C30" s="3"/>
      <c r="D30" s="3"/>
      <c r="E30" s="10" t="str">
        <f>IFERROR(INDEX(BAREM_3D!$B$2:$H$13,MATCH('3D_DOHOA'!B30,BAREM_3D!$A$2:$A$13,0),MATCH(D30,BAREM_3D!$B$1:$H$1,0))*(C30/60),"")</f>
        <v/>
      </c>
      <c r="F30" s="3"/>
    </row>
    <row r="31" spans="1:6" ht="20.25" customHeight="1" x14ac:dyDescent="0.3">
      <c r="A31" s="11"/>
      <c r="B31" s="3"/>
      <c r="C31" s="3"/>
      <c r="D31" s="3"/>
      <c r="E31" s="10" t="str">
        <f>IFERROR(INDEX(BAREM_3D!$B$2:$H$13,MATCH('3D_DOHOA'!B31,BAREM_3D!$A$2:$A$13,0),MATCH(D31,BAREM_3D!$B$1:$H$1,0))*(C31/60),"")</f>
        <v/>
      </c>
      <c r="F31" s="3"/>
    </row>
    <row r="32" spans="1:6" ht="23.25" customHeight="1" x14ac:dyDescent="0.3">
      <c r="A32" s="9" t="s">
        <v>9</v>
      </c>
      <c r="B32" s="3"/>
      <c r="C32" s="3"/>
      <c r="D32" s="3"/>
      <c r="E32" s="10">
        <f>SUM(E10:E31)</f>
        <v>0</v>
      </c>
      <c r="F32" s="3"/>
    </row>
    <row r="34" spans="1:6" s="8" customFormat="1" ht="18.75" x14ac:dyDescent="0.3">
      <c r="A34" s="7" t="s">
        <v>6</v>
      </c>
      <c r="B34" s="7" t="s">
        <v>7</v>
      </c>
      <c r="C34" s="7"/>
      <c r="D34" s="65" t="s">
        <v>8</v>
      </c>
      <c r="E34" s="65"/>
      <c r="F34" s="65"/>
    </row>
  </sheetData>
  <mergeCells count="2">
    <mergeCell ref="D34:F34"/>
    <mergeCell ref="A4:F4"/>
  </mergeCells>
  <pageMargins left="0.70866141732283472" right="0.51181102362204722" top="0.55118110236220474" bottom="0.55118110236220474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BAREM_3D_goc</vt:lpstr>
      <vt:lpstr>BAREM_3D</vt:lpstr>
      <vt:lpstr>3D_DOHOA</vt:lpstr>
      <vt:lpstr>BAREM_3D_goc!Print_Area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Khanh Vo</cp:lastModifiedBy>
  <cp:lastPrinted>2023-09-07T06:42:52Z</cp:lastPrinted>
  <dcterms:created xsi:type="dcterms:W3CDTF">2023-05-04T07:37:50Z</dcterms:created>
  <dcterms:modified xsi:type="dcterms:W3CDTF">2024-01-10T09:58:49Z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2024-01-10T04:11:33Z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6b97ac95-f6cf-439d-8f41-39ab78610c8c</vt:lpwstr>
  </property>
  <property fmtid="{D5CDD505-2E9C-101B-9397-08002B2CF9AE}" pid="7" name="MSIP_Label_defa4170-0d19-0005-0004-bc88714345d2_ActionId">
    <vt:lpwstr>4dd2bbe9-923a-40bf-8438-a0651ab9eac2</vt:lpwstr>
  </property>
  <property fmtid="{D5CDD505-2E9C-101B-9397-08002B2CF9AE}" pid="8" name="MSIP_Label_defa4170-0d19-0005-0004-bc88714345d2_ContentBits">
    <vt:lpwstr>0</vt:lpwstr>
  </property>
</Properties>
</file>