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data-science\hypothesis\Jayalakshmi Agrotech - case study\"/>
    </mc:Choice>
  </mc:AlternateContent>
  <xr:revisionPtr revIDLastSave="37" documentId="11_4F1BA32827E65115D2E350A8F7D6FC4BC269056B" xr6:coauthVersionLast="36" xr6:coauthVersionMax="36" xr10:uidLastSave="{F3BC2F1D-7E6E-4DB4-8DB0-EA88BC679242}"/>
  <bookViews>
    <workbookView xWindow="0" yWindow="0" windowWidth="15348" windowHeight="4632" tabRatio="500" firstSheet="1" activeTab="2" xr2:uid="{00000000-000D-0000-FFFF-FFFF00000000}"/>
  </bookViews>
  <sheets>
    <sheet name="Sheet1" sheetId="5" r:id="rId1"/>
    <sheet name="App Usage Data" sheetId="1" r:id="rId2"/>
    <sheet name="Provkem1" sheetId="7" r:id="rId3"/>
    <sheet name="Problem -4" sheetId="6" r:id="rId4"/>
    <sheet name="Belagavi_weather" sheetId="2" r:id="rId5"/>
    <sheet name="Dharwad_weather" sheetId="3" r:id="rId6"/>
    <sheet name="Disease_index" sheetId="4" r:id="rId7"/>
  </sheets>
  <definedNames>
    <definedName name="_xlnm._FilterDatabase" localSheetId="4" hidden="1">Belagavi_weather!$A$1:$N$25</definedName>
    <definedName name="_xlnm._FilterDatabase" localSheetId="5" hidden="1">Dharwad_weather!$A$1:$N$1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5" i="1"/>
  <c r="E4" i="1"/>
  <c r="E3" i="1"/>
  <c r="E2" i="1"/>
  <c r="D27" i="1"/>
  <c r="C12" i="4" l="1"/>
  <c r="B12" i="4"/>
  <c r="B10" i="4"/>
  <c r="B13" i="4"/>
  <c r="L4" i="5"/>
  <c r="M2" i="1" l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<sst xmlns="http://schemas.openxmlformats.org/spreadsheetml/2006/main" count="143" uniqueCount="110">
  <si>
    <t>Year</t>
  </si>
  <si>
    <t>Number of users</t>
  </si>
  <si>
    <t xml:space="preserve">Plantation </t>
  </si>
  <si>
    <t>F</t>
  </si>
  <si>
    <t>I</t>
  </si>
  <si>
    <t>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</si>
  <si>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</si>
  <si>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</si>
  <si>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</si>
  <si>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</si>
  <si>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</si>
  <si>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</si>
  <si>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</si>
  <si>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</si>
  <si>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</si>
  <si>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</si>
  <si>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</si>
  <si>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G</t>
  </si>
  <si>
    <t>H</t>
  </si>
  <si>
    <t>DT</t>
  </si>
  <si>
    <t>W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</si>
  <si>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</si>
  <si>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</si>
  <si>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</si>
  <si>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</si>
  <si>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</si>
  <si>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</si>
  <si>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</si>
  <si>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</si>
  <si>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</si>
  <si>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</si>
  <si>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Usage</t>
  </si>
  <si>
    <t>Months</t>
  </si>
  <si>
    <t>Temperature</t>
  </si>
  <si>
    <t>Relative Humidity</t>
  </si>
  <si>
    <t>&gt;25</t>
  </si>
  <si>
    <t>&gt;80%</t>
  </si>
  <si>
    <t>Fusarium wilt</t>
  </si>
  <si>
    <t>22-24.5</t>
  </si>
  <si>
    <t xml:space="preserve"> 77-85 %</t>
  </si>
  <si>
    <t>Cercospora leaf spot</t>
  </si>
  <si>
    <t>22-26</t>
  </si>
  <si>
    <t>&gt;85%</t>
  </si>
  <si>
    <t>Bacterial leaf spot</t>
  </si>
  <si>
    <t>22-24</t>
  </si>
  <si>
    <t>NA</t>
  </si>
  <si>
    <t>Powdery Mildew</t>
  </si>
  <si>
    <t>21.5-24.5</t>
  </si>
  <si>
    <t>&gt;83%</t>
  </si>
  <si>
    <t>Dieback/ Fruit rot</t>
  </si>
  <si>
    <t>20-24</t>
  </si>
  <si>
    <t xml:space="preserve"> &gt;80%</t>
  </si>
  <si>
    <t>Damping off</t>
  </si>
  <si>
    <t>Temperature in  ºC</t>
  </si>
  <si>
    <t>Relative Humidity (RH)</t>
  </si>
  <si>
    <t>Disease</t>
  </si>
  <si>
    <t>Disease Index for Chilli</t>
  </si>
  <si>
    <t>Total Number of Users in Chilli Growing Districts</t>
  </si>
  <si>
    <t xml:space="preserve">App Usage </t>
  </si>
  <si>
    <t>Plantation M</t>
  </si>
  <si>
    <t>Fertilizer</t>
  </si>
  <si>
    <t>Irregation</t>
  </si>
  <si>
    <t>Micronutrient</t>
  </si>
  <si>
    <t>Disease 1</t>
  </si>
  <si>
    <t>Disease 2</t>
  </si>
  <si>
    <t>Disease 3</t>
  </si>
  <si>
    <t>Disease 4</t>
  </si>
  <si>
    <t>Disease 5</t>
  </si>
  <si>
    <t>Disease 6</t>
  </si>
  <si>
    <t>Disease 7</t>
  </si>
  <si>
    <t>Disease 8</t>
  </si>
  <si>
    <t>Disease 9</t>
  </si>
  <si>
    <t>Disease 10</t>
  </si>
  <si>
    <t>Disease 11</t>
  </si>
  <si>
    <t>Growth Harmone</t>
  </si>
  <si>
    <t>Harvesting</t>
  </si>
  <si>
    <t>Decision Tree</t>
  </si>
  <si>
    <t>Weather</t>
  </si>
  <si>
    <t>variety 1</t>
  </si>
  <si>
    <t>Variety 2</t>
  </si>
  <si>
    <t>Variety 4</t>
  </si>
  <si>
    <t>Variety 3</t>
  </si>
  <si>
    <t>variety 5</t>
  </si>
  <si>
    <t>Variety 6</t>
  </si>
  <si>
    <t>Variety 7</t>
  </si>
  <si>
    <t>variety 8</t>
  </si>
  <si>
    <t>Variety 9</t>
  </si>
  <si>
    <t>Variety 10</t>
  </si>
  <si>
    <t>Sum of D1</t>
  </si>
  <si>
    <t>Sum of D2</t>
  </si>
  <si>
    <t>Sum of D3</t>
  </si>
  <si>
    <t>Sum of D4</t>
  </si>
  <si>
    <t>Sum of D5</t>
  </si>
  <si>
    <t>Sum of D6</t>
  </si>
  <si>
    <t>Sum of D7</t>
  </si>
  <si>
    <t>Sum of D8</t>
  </si>
  <si>
    <t>Sum of D9</t>
  </si>
  <si>
    <t>Sum of D10</t>
  </si>
  <si>
    <t>Sum of D11</t>
  </si>
  <si>
    <t>4.	Farmers use apps to access information throughout the month. Using the data, check whether app usage is same or different across the four weeks of a month. Anand claims that app usage picked up after January 2016; so, test this hypothesis using data from January-2016 – May 2018.</t>
  </si>
  <si>
    <t>Week information is not available</t>
  </si>
  <si>
    <t>H0</t>
  </si>
  <si>
    <t>App usage is same across month</t>
  </si>
  <si>
    <t>H1</t>
  </si>
  <si>
    <t>App Usage is different across months</t>
  </si>
  <si>
    <t>Usage picked up after January 2016</t>
  </si>
  <si>
    <t>Usage pickedup after Jan 2016</t>
  </si>
  <si>
    <t xml:space="preserve">Usage did not pickup </t>
  </si>
  <si>
    <t>Right tailed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</si>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</sst>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9" fillId="5" borderId="0" applyNumberFormat="0" applyBorder="0" applyAlignment="0" applyProtection="0"/>
  </cellStyleXfs>
  <cellXfs count="67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NumberFormat="1"/>
    <xf numFmtId="0" fontId="3" fillId="0" borderId="0" xfId="1" applyFill="1"/>
    <xf numFmtId="0" fontId="3" fillId="0" borderId="1" xfId="1" applyFont="1" applyFill="1" applyBorder="1"/>
    <xf numFmtId="0" fontId="3" fillId="0" borderId="1" xfId="1" applyBorder="1"/>
    <xf numFmtId="0" fontId="6" fillId="0" borderId="1" xfId="1" applyFont="1" applyBorder="1"/>
    <xf numFmtId="0" fontId="3" fillId="0" borderId="1" xfId="1" applyBorder="1" applyAlignment="1">
      <alignment wrapText="1"/>
    </xf>
    <xf numFmtId="0" fontId="3" fillId="0" borderId="1" xfId="1" applyFont="1" applyBorder="1"/>
    <xf numFmtId="9" fontId="3" fillId="0" borderId="1" xfId="1" applyNumberFormat="1" applyBorder="1"/>
    <xf numFmtId="0" fontId="7" fillId="2" borderId="2" xfId="1" applyFont="1" applyFill="1" applyBorder="1"/>
    <xf numFmtId="0" fontId="0" fillId="0" borderId="1" xfId="0" applyBorder="1"/>
    <xf numFmtId="1" fontId="0" fillId="0" borderId="1" xfId="0" applyNumberFormat="1" applyBorder="1"/>
    <xf numFmtId="164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1" fontId="3" fillId="0" borderId="1" xfId="1" applyNumberFormat="1" applyBorder="1"/>
    <xf numFmtId="2" fontId="4" fillId="0" borderId="1" xfId="1" applyNumberFormat="1" applyFont="1" applyFill="1" applyBorder="1" applyAlignment="1">
      <alignment horizontal="right"/>
    </xf>
    <xf numFmtId="17" fontId="3" fillId="0" borderId="6" xfId="1" applyNumberFormat="1" applyBorder="1" applyAlignment="1">
      <alignment horizontal="left"/>
    </xf>
    <xf numFmtId="2" fontId="4" fillId="0" borderId="7" xfId="1" applyNumberFormat="1" applyFont="1" applyFill="1" applyBorder="1" applyAlignment="1">
      <alignment horizontal="right"/>
    </xf>
    <xf numFmtId="17" fontId="3" fillId="0" borderId="8" xfId="1" applyNumberFormat="1" applyBorder="1" applyAlignment="1">
      <alignment horizontal="left"/>
    </xf>
    <xf numFmtId="1" fontId="3" fillId="0" borderId="9" xfId="1" applyNumberFormat="1" applyBorder="1"/>
    <xf numFmtId="2" fontId="4" fillId="0" borderId="9" xfId="1" applyNumberFormat="1" applyFont="1" applyFill="1" applyBorder="1" applyAlignment="1">
      <alignment horizontal="right"/>
    </xf>
    <xf numFmtId="2" fontId="4" fillId="0" borderId="10" xfId="1" applyNumberFormat="1" applyFont="1" applyFill="1" applyBorder="1" applyAlignment="1">
      <alignment horizontal="right"/>
    </xf>
    <xf numFmtId="17" fontId="3" fillId="0" borderId="11" xfId="1" applyNumberFormat="1" applyBorder="1" applyAlignment="1">
      <alignment horizontal="left"/>
    </xf>
    <xf numFmtId="1" fontId="3" fillId="0" borderId="12" xfId="1" applyNumberFormat="1" applyBorder="1"/>
    <xf numFmtId="2" fontId="4" fillId="0" borderId="12" xfId="1" applyNumberFormat="1" applyFont="1" applyFill="1" applyBorder="1" applyAlignment="1">
      <alignment horizontal="right"/>
    </xf>
    <xf numFmtId="2" fontId="4" fillId="0" borderId="13" xfId="1" applyNumberFormat="1" applyFont="1" applyFill="1" applyBorder="1" applyAlignment="1">
      <alignment horizontal="right"/>
    </xf>
    <xf numFmtId="0" fontId="8" fillId="4" borderId="14" xfId="1" applyFont="1" applyFill="1" applyBorder="1"/>
    <xf numFmtId="1" fontId="8" fillId="4" borderId="15" xfId="1" applyNumberFormat="1" applyFont="1" applyFill="1" applyBorder="1"/>
    <xf numFmtId="0" fontId="8" fillId="4" borderId="15" xfId="1" applyFont="1" applyFill="1" applyBorder="1"/>
    <xf numFmtId="2" fontId="8" fillId="4" borderId="15" xfId="1" applyNumberFormat="1" applyFont="1" applyFill="1" applyBorder="1" applyAlignment="1">
      <alignment horizontal="right"/>
    </xf>
    <xf numFmtId="2" fontId="8" fillId="4" borderId="16" xfId="1" applyNumberFormat="1" applyFont="1" applyFill="1" applyBorder="1" applyAlignment="1">
      <alignment horizontal="right"/>
    </xf>
    <xf numFmtId="164" fontId="0" fillId="0" borderId="11" xfId="0" applyNumberFormat="1" applyBorder="1"/>
    <xf numFmtId="0" fontId="0" fillId="0" borderId="12" xfId="0" applyBorder="1"/>
    <xf numFmtId="1" fontId="0" fillId="0" borderId="12" xfId="0" applyNumberFormat="1" applyBorder="1"/>
    <xf numFmtId="1" fontId="0" fillId="0" borderId="13" xfId="0" applyNumberFormat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2" fontId="4" fillId="0" borderId="1" xfId="1" applyNumberFormat="1" applyFont="1" applyFill="1" applyBorder="1" applyAlignment="1">
      <alignment wrapText="1"/>
    </xf>
    <xf numFmtId="2" fontId="5" fillId="0" borderId="1" xfId="1" applyNumberFormat="1" applyFont="1" applyFill="1" applyBorder="1" applyAlignment="1">
      <alignment wrapText="1"/>
    </xf>
    <xf numFmtId="164" fontId="3" fillId="0" borderId="6" xfId="1" applyNumberFormat="1" applyBorder="1" applyAlignment="1">
      <alignment horizontal="left"/>
    </xf>
    <xf numFmtId="2" fontId="4" fillId="0" borderId="7" xfId="1" applyNumberFormat="1" applyFont="1" applyFill="1" applyBorder="1" applyAlignment="1">
      <alignment wrapText="1"/>
    </xf>
    <xf numFmtId="164" fontId="3" fillId="0" borderId="8" xfId="1" applyNumberFormat="1" applyBorder="1" applyAlignment="1">
      <alignment horizontal="left"/>
    </xf>
    <xf numFmtId="2" fontId="5" fillId="0" borderId="9" xfId="1" applyNumberFormat="1" applyFont="1" applyFill="1" applyBorder="1" applyAlignment="1">
      <alignment wrapText="1"/>
    </xf>
    <xf numFmtId="2" fontId="4" fillId="0" borderId="10" xfId="1" applyNumberFormat="1" applyFont="1" applyFill="1" applyBorder="1" applyAlignment="1">
      <alignment wrapText="1"/>
    </xf>
    <xf numFmtId="164" fontId="3" fillId="0" borderId="11" xfId="1" applyNumberFormat="1" applyBorder="1" applyAlignment="1">
      <alignment horizontal="left"/>
    </xf>
    <xf numFmtId="2" fontId="4" fillId="0" borderId="12" xfId="1" applyNumberFormat="1" applyFont="1" applyFill="1" applyBorder="1" applyAlignment="1">
      <alignment wrapText="1"/>
    </xf>
    <xf numFmtId="2" fontId="4" fillId="0" borderId="13" xfId="1" applyNumberFormat="1" applyFont="1" applyFill="1" applyBorder="1" applyAlignment="1">
      <alignment wrapText="1"/>
    </xf>
    <xf numFmtId="0" fontId="8" fillId="4" borderId="16" xfId="1" applyFont="1" applyFill="1" applyBorder="1"/>
    <xf numFmtId="0" fontId="2" fillId="4" borderId="17" xfId="0" applyFont="1" applyFill="1" applyBorder="1"/>
    <xf numFmtId="1" fontId="0" fillId="0" borderId="18" xfId="0" applyNumberFormat="1" applyBorder="1"/>
    <xf numFmtId="1" fontId="2" fillId="4" borderId="19" xfId="0" applyNumberFormat="1" applyFont="1" applyFill="1" applyBorder="1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7" fillId="3" borderId="5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9" fillId="5" borderId="0" xfId="2"/>
    <xf numFmtId="17" fontId="0" fillId="0" borderId="0" xfId="0" applyNumberFormat="1"/>
  </cellXfs>
  <cellStyles count="3">
    <cellStyle name="Bad" xfId="2" builtinId="27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" refreshedDate="43339.684358101855" createdVersion="5" refreshedVersion="5" minRefreshableVersion="3" recordCount="24" xr:uid="{00000000-000A-0000-FFFF-FFFF02000000}">
  <cacheSource type="worksheet">
    <worksheetSource ref="A1:BK25" sheet="App Usage Data"/>
  </cacheSource>
  <cacheFields count="63">
    <cacheField name="Year" numFmtId="164">
      <sharedItems containsSemiMixedTypes="0" containsNonDate="0" containsDate="1" containsString="0" minDate="2015-06-01T00:00:00" maxDate="2017-05-02T00:00:00"/>
    </cacheField>
    <cacheField name="Number of users" numFmtId="0">
      <sharedItems containsSemiMixedTypes="0" containsString="0" containsNumber="1" containsInteger="1" minValue="115" maxValue="873"/>
    </cacheField>
    <cacheField name="Total Number of Users in Chilli Growing Districts" numFmtId="0">
      <sharedItems containsSemiMixedTypes="0" containsString="0" containsNumber="1" containsInteger="1" minValue="11500" maxValue="87300"/>
    </cacheField>
    <cacheField name="Usage" numFmtId="0">
      <sharedItems containsSemiMixedTypes="0" containsString="0" containsNumber="1" containsInteger="1" minValue="2" maxValue="488"/>
    </cacheField>
    <cacheField name="App Usage " numFmtId="0">
      <sharedItems containsSemiMixedTypes="0" containsString="0" containsNumber="1" containsInteger="1" minValue="200" maxValue="48800"/>
    </cacheField>
    <cacheField name="Plantation " numFmtId="1">
      <sharedItems containsSemiMixedTypes="0" containsString="0" containsNumber="1" minValue="0.68965517241379315" maxValue="154.78260869565216"/>
    </cacheField>
    <cacheField name="Plantation M" numFmtId="1">
      <sharedItems containsSemiMixedTypes="0" containsString="0" containsNumber="1" minValue="68.965517241379317" maxValue="15478.260869565216"/>
    </cacheField>
    <cacheField name="F" numFmtId="1">
      <sharedItems containsSemiMixedTypes="0" containsString="0" containsNumber="1" minValue="0.68965517241379315" maxValue="152.17391304347828"/>
    </cacheField>
    <cacheField name="Fertilizer" numFmtId="1">
      <sharedItems containsSemiMixedTypes="0" containsString="0" containsNumber="1" minValue="68.965517241379317" maxValue="15217.391304347828"/>
    </cacheField>
    <cacheField name="I" numFmtId="1">
      <sharedItems containsSemiMixedTypes="0" containsString="0" containsNumber="1" minValue="1.3793103448275863" maxValue="106.08695652173914"/>
    </cacheField>
    <cacheField name="Irregation" numFmtId="1">
      <sharedItems containsSemiMixedTypes="0" containsString="0" containsNumber="1" minValue="137.93103448275863" maxValue="10608.695652173914"/>
    </cacheField>
    <cacheField name="M" numFmtId="1">
      <sharedItems containsSemiMixedTypes="0" containsString="0" containsNumber="1" minValue="0.68965517241379315" maxValue="140"/>
    </cacheField>
    <cacheField name="Micronutrient" numFmtId="0">
      <sharedItems containsSemiMixedTypes="0" containsString="0" containsNumber="1" minValue="68.965517241379317" maxValue="14000"/>
    </cacheField>
    <cacheField name="D1" numFmtId="1">
      <sharedItems containsSemiMixedTypes="0" containsString="0" containsNumber="1" minValue="0" maxValue="46.956521739130437"/>
    </cacheField>
    <cacheField name="Disease 1" numFmtId="1">
      <sharedItems containsSemiMixedTypes="0" containsString="0" containsNumber="1" minValue="0" maxValue="4695.652173913044"/>
    </cacheField>
    <cacheField name="D2" numFmtId="1">
      <sharedItems containsSemiMixedTypes="0" containsString="0" containsNumber="1" minValue="0" maxValue="32.62411347517731"/>
    </cacheField>
    <cacheField name="Disease 2" numFmtId="1">
      <sharedItems containsSemiMixedTypes="0" containsString="0" containsNumber="1" minValue="0" maxValue="3262.411347517731"/>
    </cacheField>
    <cacheField name="D3" numFmtId="1">
      <sharedItems containsSemiMixedTypes="0" containsString="0" containsNumber="1" minValue="0.68965517241379315" maxValue="55.652173913043477"/>
    </cacheField>
    <cacheField name="Disease 3" numFmtId="1">
      <sharedItems containsSemiMixedTypes="0" containsString="0" containsNumber="1" minValue="68.965517241379317" maxValue="5565.217391304348"/>
    </cacheField>
    <cacheField name="D4" numFmtId="1">
      <sharedItems containsSemiMixedTypes="0" containsString="0" containsNumber="1" minValue="0" maxValue="36.489607390300236"/>
    </cacheField>
    <cacheField name="Disease 4" numFmtId="1">
      <sharedItems containsSemiMixedTypes="0" containsString="0" containsNumber="1" minValue="0" maxValue="3648.9607390300234"/>
    </cacheField>
    <cacheField name="D5" numFmtId="1">
      <sharedItems containsSemiMixedTypes="0" containsString="0" containsNumber="1" minValue="0" maxValue="38.372093023255815"/>
    </cacheField>
    <cacheField name="Disease 5" numFmtId="1">
      <sharedItems containsSemiMixedTypes="0" containsString="0" containsNumber="1" minValue="0" maxValue="3837.2093023255816"/>
    </cacheField>
    <cacheField name="D6" numFmtId="1">
      <sharedItems containsSemiMixedTypes="0" containsString="0" containsNumber="1" minValue="0" maxValue="83.478260869565219"/>
    </cacheField>
    <cacheField name="Disease 6" numFmtId="1">
      <sharedItems containsSemiMixedTypes="0" containsString="0" containsNumber="1" minValue="0" maxValue="8347.826086956522"/>
    </cacheField>
    <cacheField name="D7" numFmtId="1">
      <sharedItems containsSemiMixedTypes="0" containsString="0" containsNumber="1" minValue="0" maxValue="53.913043478260867"/>
    </cacheField>
    <cacheField name="Disease 7" numFmtId="1">
      <sharedItems containsSemiMixedTypes="0" containsString="0" containsNumber="1" minValue="0" maxValue="5391.304347826087"/>
    </cacheField>
    <cacheField name="D8" numFmtId="1">
      <sharedItems containsSemiMixedTypes="0" containsString="0" containsNumber="1" minValue="0" maxValue="62.790697674418603"/>
    </cacheField>
    <cacheField name="Disease 8" numFmtId="1">
      <sharedItems containsSemiMixedTypes="0" containsString="0" containsNumber="1" minValue="0" maxValue="6279.0697674418607"/>
    </cacheField>
    <cacheField name="D9" numFmtId="1">
      <sharedItems containsSemiMixedTypes="0" containsString="0" containsNumber="1" minValue="0" maxValue="40.869565217391305"/>
    </cacheField>
    <cacheField name="Disease 9" numFmtId="1">
      <sharedItems containsSemiMixedTypes="0" containsString="0" containsNumber="1" minValue="0" maxValue="4086.9565217391305"/>
    </cacheField>
    <cacheField name="D10" numFmtId="1">
      <sharedItems containsSemiMixedTypes="0" containsString="0" containsNumber="1" minValue="0" maxValue="49.645390070921984"/>
    </cacheField>
    <cacheField name="Disease 10" numFmtId="1">
      <sharedItems containsSemiMixedTypes="0" containsString="0" containsNumber="1" minValue="0" maxValue="4964.5390070921985"/>
    </cacheField>
    <cacheField name="D11" numFmtId="1">
      <sharedItems containsSemiMixedTypes="0" containsString="0" containsNumber="1" minValue="0" maxValue="46.808510638297875"/>
    </cacheField>
    <cacheField name="Disease 11" numFmtId="1">
      <sharedItems containsSemiMixedTypes="0" containsString="0" containsNumber="1" minValue="0" maxValue="4680.8510638297876"/>
    </cacheField>
    <cacheField name="G" numFmtId="1">
      <sharedItems containsSemiMixedTypes="0" containsString="0" containsNumber="1" minValue="1.3793103448275863" maxValue="102.60869565217392"/>
    </cacheField>
    <cacheField name="Growth Harmone" numFmtId="1">
      <sharedItems containsSemiMixedTypes="0" containsString="0" containsNumber="1" minValue="137.93103448275863" maxValue="10260.869565217392"/>
    </cacheField>
    <cacheField name="H" numFmtId="1">
      <sharedItems containsSemiMixedTypes="0" containsString="0" containsNumber="1" minValue="0" maxValue="126.08695652173914"/>
    </cacheField>
    <cacheField name="Harvesting" numFmtId="1">
      <sharedItems containsSemiMixedTypes="0" containsString="0" containsNumber="1" minValue="0" maxValue="12608.695652173914"/>
    </cacheField>
    <cacheField name="DT" numFmtId="1">
      <sharedItems containsSemiMixedTypes="0" containsString="0" containsNumber="1" minValue="0" maxValue="122.60869565217392"/>
    </cacheField>
    <cacheField name="Decision Tree" numFmtId="1">
      <sharedItems containsSemiMixedTypes="0" containsString="0" containsNumber="1" minValue="0" maxValue="12260.869565217392"/>
    </cacheField>
    <cacheField name="W" numFmtId="1">
      <sharedItems containsSemiMixedTypes="0" containsString="0" containsNumber="1" minValue="0.68965517241379315" maxValue="72.173913043478265"/>
    </cacheField>
    <cacheField name="Weather" numFmtId="1">
      <sharedItems containsSemiMixedTypes="0" containsString="0" containsNumber="1" minValue="68.965517241379317" maxValue="7217.3913043478269"/>
    </cacheField>
    <cacheField name="V1" numFmtId="1">
      <sharedItems containsSemiMixedTypes="0" containsString="0" containsNumber="1" minValue="0" maxValue="114.53488372093024"/>
    </cacheField>
    <cacheField name="variety 1" numFmtId="1">
      <sharedItems containsSemiMixedTypes="0" containsString="0" containsNumber="1" minValue="0" maxValue="11453.488372093025"/>
    </cacheField>
    <cacheField name="V2" numFmtId="1">
      <sharedItems containsSemiMixedTypes="0" containsString="0" containsNumber="1" minValue="0" maxValue="90.434782608695656"/>
    </cacheField>
    <cacheField name="Variety 2" numFmtId="1">
      <sharedItems containsSemiMixedTypes="0" containsString="0" containsNumber="1" minValue="0" maxValue="9043.4782608695659"/>
    </cacheField>
    <cacheField name="V3" numFmtId="1">
      <sharedItems containsSemiMixedTypes="0" containsString="0" containsNumber="1" minValue="0" maxValue="66.086956521739125"/>
    </cacheField>
    <cacheField name="Variety 3" numFmtId="1">
      <sharedItems containsSemiMixedTypes="0" containsString="0" containsNumber="1" minValue="0" maxValue="6608.6956521739121"/>
    </cacheField>
    <cacheField name="V4" numFmtId="1">
      <sharedItems containsSemiMixedTypes="0" containsString="0" containsNumber="1" minValue="0" maxValue="51.304347826086961"/>
    </cacheField>
    <cacheField name="Variety 4" numFmtId="1">
      <sharedItems containsSemiMixedTypes="0" containsString="0" containsNumber="1" minValue="0" maxValue="5130.434782608696"/>
    </cacheField>
    <cacheField name="V5" numFmtId="1">
      <sharedItems containsSemiMixedTypes="0" containsString="0" containsNumber="1" minValue="1.3793103448275863" maxValue="58.865248226950349"/>
    </cacheField>
    <cacheField name="variety 5" numFmtId="1">
      <sharedItems containsSemiMixedTypes="0" containsString="0" containsNumber="1" minValue="137.93103448275863" maxValue="5886.5248226950353"/>
    </cacheField>
    <cacheField name="V6" numFmtId="1">
      <sharedItems containsSemiMixedTypes="0" containsString="0" containsNumber="1" minValue="0" maxValue="68.695652173913047"/>
    </cacheField>
    <cacheField name="Variety 6" numFmtId="1">
      <sharedItems containsSemiMixedTypes="0" containsString="0" containsNumber="1" minValue="0" maxValue="6869.5652173913049"/>
    </cacheField>
    <cacheField name="V7" numFmtId="1">
      <sharedItems containsSemiMixedTypes="0" containsString="0" containsNumber="1" minValue="0" maxValue="59.130434782608695"/>
    </cacheField>
    <cacheField name="Variety 7" numFmtId="1">
      <sharedItems containsSemiMixedTypes="0" containsString="0" containsNumber="1" minValue="0" maxValue="5913.04347826087"/>
    </cacheField>
    <cacheField name="V8" numFmtId="1">
      <sharedItems containsSemiMixedTypes="0" containsString="0" containsNumber="1" minValue="0" maxValue="46.956521739130437"/>
    </cacheField>
    <cacheField name="variety 8" numFmtId="1">
      <sharedItems containsSemiMixedTypes="0" containsString="0" containsNumber="1" minValue="0" maxValue="4695.652173913044"/>
    </cacheField>
    <cacheField name="V9" numFmtId="1">
      <sharedItems containsSemiMixedTypes="0" containsString="0" containsNumber="1" minValue="0" maxValue="62.608695652173921"/>
    </cacheField>
    <cacheField name="Variety 9" numFmtId="1">
      <sharedItems containsSemiMixedTypes="0" containsString="0" containsNumber="1" minValue="0" maxValue="6260.8695652173919"/>
    </cacheField>
    <cacheField name="V10" numFmtId="1">
      <sharedItems containsSemiMixedTypes="0" containsString="0" containsNumber="1" minValue="0" maxValue="70.434782608695656"/>
    </cacheField>
    <cacheField name="Variety 10" numFmtId="1">
      <sharedItems containsSemiMixedTypes="0" containsString="0" containsNumber="1" minValue="0" maxValue="7043.478260869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d v="2015-06-01T00:00:00"/>
    <n v="145"/>
    <n v="14500"/>
    <n v="2"/>
    <n v="200"/>
    <n v="0.68965517241379315"/>
    <n v="68.965517241379317"/>
    <n v="0.68965517241379315"/>
    <n v="68.965517241379317"/>
    <n v="1.3793103448275863"/>
    <n v="137.93103448275863"/>
    <n v="0.68965517241379315"/>
    <n v="68.965517241379317"/>
    <n v="0"/>
    <n v="0"/>
    <n v="0"/>
    <n v="0"/>
    <n v="0.68965517241379315"/>
    <n v="68.965517241379317"/>
    <n v="0"/>
    <n v="0"/>
    <n v="0"/>
    <n v="0"/>
    <n v="0"/>
    <n v="0"/>
    <n v="0"/>
    <n v="0"/>
    <n v="0"/>
    <n v="0"/>
    <n v="0"/>
    <n v="0"/>
    <n v="0"/>
    <n v="0"/>
    <n v="0"/>
    <n v="0"/>
    <n v="1.3793103448275863"/>
    <n v="137.93103448275863"/>
    <n v="0"/>
    <n v="0"/>
    <n v="0"/>
    <n v="0"/>
    <n v="0.68965517241379315"/>
    <n v="68.965517241379317"/>
    <n v="0"/>
    <n v="0"/>
    <n v="0"/>
    <n v="0"/>
    <n v="0"/>
    <n v="0"/>
    <n v="0"/>
    <n v="0"/>
    <n v="1.3793103448275863"/>
    <n v="137.93103448275863"/>
    <n v="0"/>
    <n v="0"/>
    <n v="0"/>
    <n v="0"/>
    <n v="0"/>
    <n v="0"/>
    <n v="0"/>
    <n v="0"/>
    <n v="0"/>
    <n v="0"/>
  </r>
  <r>
    <d v="2015-07-01T00:00:00"/>
    <n v="259"/>
    <n v="25900"/>
    <n v="12"/>
    <n v="1200"/>
    <n v="12.741312741312742"/>
    <n v="1274.1312741312743"/>
    <n v="5.4054054054054053"/>
    <n v="540.54054054054052"/>
    <n v="9.6525096525096519"/>
    <n v="965.25096525096524"/>
    <n v="6.1776061776061777"/>
    <n v="617.76061776061772"/>
    <n v="1.9305019305019304"/>
    <n v="193.05019305019303"/>
    <n v="1.5444015444015444"/>
    <n v="154.44015444015443"/>
    <n v="1.9305019305019304"/>
    <n v="193.05019305019303"/>
    <n v="3.0888030888030888"/>
    <n v="308.88030888030886"/>
    <n v="0.77220077220077221"/>
    <n v="77.220077220077215"/>
    <n v="2.3166023166023164"/>
    <n v="231.66023166023163"/>
    <n v="3.8610038610038608"/>
    <n v="386.10038610038606"/>
    <n v="7.3359073359073363"/>
    <n v="733.59073359073363"/>
    <n v="2.7027027027027026"/>
    <n v="270.27027027027026"/>
    <n v="0.77220077220077221"/>
    <n v="77.220077220077215"/>
    <n v="3.0888030888030888"/>
    <n v="308.88030888030886"/>
    <n v="8.4942084942084932"/>
    <n v="849.42084942084932"/>
    <n v="6.9498069498069501"/>
    <n v="694.98069498069503"/>
    <n v="9.2664092664092657"/>
    <n v="926.64092664092652"/>
    <n v="5.4054054054054053"/>
    <n v="540.54054054054052"/>
    <n v="6.1776061776061777"/>
    <n v="617.76061776061772"/>
    <n v="5.019305019305019"/>
    <n v="501.93050193050192"/>
    <n v="3.0888030888030888"/>
    <n v="308.88030888030886"/>
    <n v="3.0888030888030888"/>
    <n v="308.88030888030886"/>
    <n v="4.2471042471042466"/>
    <n v="424.71042471042466"/>
    <n v="2.7027027027027026"/>
    <n v="270.27027027027026"/>
    <n v="3.8610038610038608"/>
    <n v="386.10038610038606"/>
    <n v="3.0888030888030888"/>
    <n v="308.88030888030886"/>
    <n v="4.2471042471042466"/>
    <n v="424.71042471042466"/>
    <n v="4.6332046332046328"/>
    <n v="463.32046332046326"/>
  </r>
  <r>
    <d v="2015-08-01T00:00:00"/>
    <n v="117"/>
    <n v="11700"/>
    <n v="42"/>
    <n v="4200"/>
    <n v="80.341880341880341"/>
    <n v="8034.1880341880342"/>
    <n v="76.923076923076934"/>
    <n v="7692.3076923076933"/>
    <n v="56.410256410256409"/>
    <n v="5641.0256410256407"/>
    <n v="42.735042735042732"/>
    <n v="4273.5042735042734"/>
    <n v="20.512820512820511"/>
    <n v="2051.2820512820513"/>
    <n v="12.820512820512819"/>
    <n v="1282.051282051282"/>
    <n v="22.222222222222221"/>
    <n v="2222.2222222222222"/>
    <n v="12.820512820512819"/>
    <n v="1282.051282051282"/>
    <n v="14.529914529914532"/>
    <n v="1452.9914529914531"/>
    <n v="26.495726495726498"/>
    <n v="2649.5726495726499"/>
    <n v="18.803418803418804"/>
    <n v="1880.3418803418804"/>
    <n v="18.803418803418804"/>
    <n v="1880.3418803418804"/>
    <n v="17.948717948717949"/>
    <n v="1794.8717948717949"/>
    <n v="14.529914529914532"/>
    <n v="1452.9914529914531"/>
    <n v="22.222222222222221"/>
    <n v="2222.2222222222222"/>
    <n v="60.683760683760681"/>
    <n v="6068.3760683760684"/>
    <n v="48.717948717948715"/>
    <n v="4871.7948717948711"/>
    <n v="63.247863247863243"/>
    <n v="6324.7863247863243"/>
    <n v="44.444444444444443"/>
    <n v="4444.4444444444443"/>
    <n v="76.923076923076934"/>
    <n v="7692.3076923076933"/>
    <n v="56.410256410256409"/>
    <n v="5641.0256410256407"/>
    <n v="34.188034188034187"/>
    <n v="3418.8034188034189"/>
    <n v="29.059829059829063"/>
    <n v="2905.9829059829062"/>
    <n v="37.606837606837608"/>
    <n v="3760.6837606837607"/>
    <n v="42.735042735042732"/>
    <n v="4273.5042735042734"/>
    <n v="36.752136752136757"/>
    <n v="3675.2136752136757"/>
    <n v="32.478632478632477"/>
    <n v="3247.8632478632476"/>
    <n v="47.008547008547005"/>
    <n v="4700.8547008547002"/>
    <n v="50.427350427350426"/>
    <n v="5042.735042735043"/>
  </r>
  <r>
    <d v="2015-09-01T00:00:00"/>
    <n v="382"/>
    <n v="38200"/>
    <n v="47"/>
    <n v="4700"/>
    <n v="20.680628272251308"/>
    <n v="2068.0628272251306"/>
    <n v="20.157068062827225"/>
    <n v="2015.7068062827225"/>
    <n v="9.9476439790575917"/>
    <n v="994.76439790575921"/>
    <n v="11.518324607329843"/>
    <n v="1151.8324607329844"/>
    <n v="7.5916230366492146"/>
    <n v="759.16230366492141"/>
    <n v="2.8795811518324608"/>
    <n v="287.95811518324609"/>
    <n v="5.7591623036649215"/>
    <n v="575.91623036649219"/>
    <n v="6.0209424083769632"/>
    <n v="602.09424083769636"/>
    <n v="5.2356020942408374"/>
    <n v="523.56020942408372"/>
    <n v="10.732984293193718"/>
    <n v="1073.2984293193717"/>
    <n v="5.7591623036649215"/>
    <n v="575.91623036649219"/>
    <n v="12.30366492146597"/>
    <n v="1230.366492146597"/>
    <n v="7.8534031413612562"/>
    <n v="785.34031413612558"/>
    <n v="5.2356020942408374"/>
    <n v="523.56020942408372"/>
    <n v="5.4973821989528799"/>
    <n v="549.73821989528801"/>
    <n v="15.968586387434556"/>
    <n v="1596.8586387434557"/>
    <n v="11.2565445026178"/>
    <n v="1125.6544502617799"/>
    <n v="14.659685863874344"/>
    <n v="1465.9685863874345"/>
    <n v="7.3298429319371721"/>
    <n v="732.98429319371724"/>
    <n v="13.350785340314136"/>
    <n v="1335.0785340314137"/>
    <n v="12.041884816753926"/>
    <n v="1204.1884816753927"/>
    <n v="5.2356020942408374"/>
    <n v="523.56020942408372"/>
    <n v="4.4502617801047117"/>
    <n v="445.0261780104712"/>
    <n v="5.7591623036649215"/>
    <n v="575.91623036649219"/>
    <n v="6.5445026178010473"/>
    <n v="654.45026178010471"/>
    <n v="8.3769633507853403"/>
    <n v="837.69633507853405"/>
    <n v="4.4502617801047117"/>
    <n v="445.0261780104712"/>
    <n v="5.4973821989528799"/>
    <n v="549.73821989528801"/>
    <n v="7.5916230366492146"/>
    <n v="759.16230366492141"/>
  </r>
  <r>
    <d v="2015-10-01T00:00:00"/>
    <n v="262"/>
    <n v="26200"/>
    <n v="107"/>
    <n v="10700"/>
    <n v="70.229007633587784"/>
    <n v="7022.900763358778"/>
    <n v="72.51908396946564"/>
    <n v="7251.9083969465637"/>
    <n v="50"/>
    <n v="5000"/>
    <n v="57.633587786259547"/>
    <n v="5763.358778625955"/>
    <n v="22.137404580152673"/>
    <n v="2213.7404580152674"/>
    <n v="14.122137404580155"/>
    <n v="1412.2137404580155"/>
    <n v="27.480916030534353"/>
    <n v="2748.0916030534354"/>
    <n v="15.648854961832063"/>
    <n v="1564.8854961832062"/>
    <n v="30.534351145038169"/>
    <n v="3053.4351145038167"/>
    <n v="28.244274809160309"/>
    <n v="2824.4274809160311"/>
    <n v="16.030534351145036"/>
    <n v="1603.0534351145036"/>
    <n v="29.389312977099237"/>
    <n v="2938.9312977099239"/>
    <n v="20.229007633587788"/>
    <n v="2022.9007633587787"/>
    <n v="11.83206106870229"/>
    <n v="1183.206106870229"/>
    <n v="16.412213740458014"/>
    <n v="1641.2213740458014"/>
    <n v="41.984732824427482"/>
    <n v="4198.4732824427483"/>
    <n v="48.473282442748086"/>
    <n v="4847.3282442748086"/>
    <n v="64.885496183206101"/>
    <n v="6488.5496183206105"/>
    <n v="45.419847328244273"/>
    <n v="4541.9847328244277"/>
    <n v="63.358778625954194"/>
    <n v="6335.8778625954192"/>
    <n v="42.366412213740453"/>
    <n v="4236.641221374045"/>
    <n v="31.297709923664126"/>
    <n v="3129.7709923664124"/>
    <n v="28.625954198473281"/>
    <n v="2862.5954198473282"/>
    <n v="27.862595419847331"/>
    <n v="2786.259541984733"/>
    <n v="32.824427480916029"/>
    <n v="3282.4427480916029"/>
    <n v="29.007633587786259"/>
    <n v="2900.7633587786258"/>
    <n v="22.519083969465647"/>
    <n v="2251.9083969465646"/>
    <n v="32.44274809160305"/>
    <n v="3244.2748091603053"/>
    <n v="32.824427480916029"/>
    <n v="3282.4427480916029"/>
  </r>
  <r>
    <d v="2015-11-01T00:00:00"/>
    <n v="172"/>
    <n v="17200"/>
    <n v="156"/>
    <n v="15600"/>
    <n v="145.3488372093023"/>
    <n v="14534.883720930231"/>
    <n v="118.6046511627907"/>
    <n v="11860.465116279071"/>
    <n v="75"/>
    <n v="7500"/>
    <n v="114.53488372093024"/>
    <n v="11453.488372093025"/>
    <n v="43.02325581395349"/>
    <n v="4302.3255813953492"/>
    <n v="29.069767441860467"/>
    <n v="2906.9767441860467"/>
    <n v="46.511627906976742"/>
    <n v="4651.1627906976737"/>
    <n v="31.976744186046513"/>
    <n v="3197.6744186046512"/>
    <n v="38.372093023255815"/>
    <n v="3837.2093023255816"/>
    <n v="60.465116279069761"/>
    <n v="6046.5116279069762"/>
    <n v="45.930232558139537"/>
    <n v="4593.0232558139533"/>
    <n v="62.790697674418603"/>
    <n v="6279.0697674418607"/>
    <n v="37.209302325581397"/>
    <n v="3720.9302325581398"/>
    <n v="43.02325581395349"/>
    <n v="4302.3255813953492"/>
    <n v="37.209302325581397"/>
    <n v="3720.9302325581398"/>
    <n v="74.418604651162795"/>
    <n v="7441.8604651162796"/>
    <n v="105.23255813953489"/>
    <n v="10523.255813953489"/>
    <n v="104.65116279069768"/>
    <n v="10465.116279069769"/>
    <n v="63.953488372093027"/>
    <n v="6395.3488372093025"/>
    <n v="114.53488372093024"/>
    <n v="11453.488372093025"/>
    <n v="81.976744186046517"/>
    <n v="8197.6744186046526"/>
    <n v="47.674418604651166"/>
    <n v="4767.4418604651164"/>
    <n v="51.162790697674424"/>
    <n v="5116.2790697674427"/>
    <n v="48.255813953488378"/>
    <n v="4825.5813953488378"/>
    <n v="55.813953488372093"/>
    <n v="5581.395348837209"/>
    <n v="41.279069767441861"/>
    <n v="4127.9069767441861"/>
    <n v="31.976744186046513"/>
    <n v="3197.6744186046512"/>
    <n v="49.418604651162788"/>
    <n v="4941.8604651162786"/>
    <n v="59.302325581395351"/>
    <n v="5930.2325581395353"/>
  </r>
  <r>
    <d v="2015-12-01T00:00:00"/>
    <n v="235"/>
    <n v="23500"/>
    <n v="230"/>
    <n v="23000"/>
    <n v="78.297872340425528"/>
    <n v="7829.7872340425529"/>
    <n v="77.446808510638306"/>
    <n v="7744.6808510638302"/>
    <n v="49.361702127659576"/>
    <n v="4936.1702127659573"/>
    <n v="72.765957446808514"/>
    <n v="7276.5957446808516"/>
    <n v="21.276595744680851"/>
    <n v="2127.6595744680849"/>
    <n v="25.531914893617021"/>
    <n v="2553.1914893617022"/>
    <n v="35.319148936170215"/>
    <n v="3531.9148936170213"/>
    <n v="24.680851063829788"/>
    <n v="2468.0851063829787"/>
    <n v="20.851063829787233"/>
    <n v="2085.1063829787231"/>
    <n v="38.723404255319153"/>
    <n v="3872.3404255319151"/>
    <n v="27.659574468085108"/>
    <n v="2765.9574468085107"/>
    <n v="34.468085106382979"/>
    <n v="3446.8085106382978"/>
    <n v="26.382978723404253"/>
    <n v="2638.2978723404253"/>
    <n v="25.531914893617021"/>
    <n v="2553.1914893617022"/>
    <n v="27.23404255319149"/>
    <n v="2723.4042553191489"/>
    <n v="47.234042553191493"/>
    <n v="4723.4042553191493"/>
    <n v="60.851063829787236"/>
    <n v="6085.1063829787236"/>
    <n v="65.531914893617014"/>
    <n v="6553.1914893617013"/>
    <n v="40"/>
    <n v="4000"/>
    <n v="79.148936170212764"/>
    <n v="7914.8936170212764"/>
    <n v="57.87234042553191"/>
    <n v="5787.2340425531911"/>
    <n v="38.297872340425535"/>
    <n v="3829.7872340425533"/>
    <n v="34.042553191489361"/>
    <n v="3404.255319148936"/>
    <n v="40.851063829787229"/>
    <n v="4085.1063829787231"/>
    <n v="37.021276595744681"/>
    <n v="3702.127659574468"/>
    <n v="35.319148936170215"/>
    <n v="3531.9148936170213"/>
    <n v="30.638297872340424"/>
    <n v="3063.8297872340422"/>
    <n v="30.212765957446809"/>
    <n v="3021.2765957446809"/>
    <n v="46.382978723404257"/>
    <n v="4638.2978723404258"/>
  </r>
  <r>
    <d v="2016-01-01T00:00:00"/>
    <n v="202"/>
    <n v="20200"/>
    <n v="250"/>
    <n v="25000"/>
    <n v="120.29702970297029"/>
    <n v="12029.702970297029"/>
    <n v="100.99009900990099"/>
    <n v="10099.009900990099"/>
    <n v="71.78217821782178"/>
    <n v="7178.2178217821784"/>
    <n v="111.38613861386139"/>
    <n v="11138.613861386139"/>
    <n v="32.673267326732677"/>
    <n v="3267.3267326732675"/>
    <n v="24.257425742574256"/>
    <n v="2425.7425742574255"/>
    <n v="38.118811881188122"/>
    <n v="3811.8811881188121"/>
    <n v="23.762376237623762"/>
    <n v="2376.2376237623762"/>
    <n v="16.336633663366339"/>
    <n v="1633.6633663366338"/>
    <n v="43.564356435643568"/>
    <n v="4356.4356435643567"/>
    <n v="32.178217821782177"/>
    <n v="3217.8217821782177"/>
    <n v="26.237623762376238"/>
    <n v="2623.7623762376238"/>
    <n v="34.653465346534652"/>
    <n v="3465.3465346534654"/>
    <n v="24.752475247524753"/>
    <n v="2475.2475247524753"/>
    <n v="34.653465346534652"/>
    <n v="3465.3465346534654"/>
    <n v="65.346534653465355"/>
    <n v="6534.6534653465351"/>
    <n v="87.128712871287135"/>
    <n v="8712.8712871287134"/>
    <n v="92.079207920792086"/>
    <n v="9207.9207920792087"/>
    <n v="46.039603960396043"/>
    <n v="4603.9603960396043"/>
    <n v="76.732673267326732"/>
    <n v="7673.2673267326736"/>
    <n v="72.772277227722768"/>
    <n v="7277.227722772277"/>
    <n v="49.504950495049506"/>
    <n v="4950.4950495049507"/>
    <n v="48.514851485148512"/>
    <n v="4851.4851485148511"/>
    <n v="53.46534653465347"/>
    <n v="5346.5346534653472"/>
    <n v="48.019801980198018"/>
    <n v="4801.9801980198017"/>
    <n v="46.534653465346537"/>
    <n v="4653.4653465346537"/>
    <n v="30.198019801980198"/>
    <n v="3019.8019801980199"/>
    <n v="44.554455445544555"/>
    <n v="4455.4455445544554"/>
    <n v="63.366336633663366"/>
    <n v="6336.6336633663368"/>
  </r>
  <r>
    <d v="2016-02-01T00:00:00"/>
    <n v="184"/>
    <n v="18400"/>
    <n v="226"/>
    <n v="22600"/>
    <n v="68.478260869565219"/>
    <n v="6847.826086956522"/>
    <n v="78.260869565217391"/>
    <n v="7826.086956521739"/>
    <n v="56.521739130434781"/>
    <n v="5652.173913043478"/>
    <n v="71.739130434782609"/>
    <n v="7173.913043478261"/>
    <n v="22.282608695652172"/>
    <n v="2228.260869565217"/>
    <n v="14.130434782608695"/>
    <n v="1413.0434782608695"/>
    <n v="19.565217391304348"/>
    <n v="1956.5217391304348"/>
    <n v="13.043478260869565"/>
    <n v="1304.3478260869565"/>
    <n v="17.934782608695652"/>
    <n v="1793.4782608695652"/>
    <n v="40.217391304347828"/>
    <n v="4021.739130434783"/>
    <n v="20.652173913043477"/>
    <n v="2065.2173913043475"/>
    <n v="17.934782608695652"/>
    <n v="1793.4782608695652"/>
    <n v="26.086956521739129"/>
    <n v="2608.695652173913"/>
    <n v="19.021739130434785"/>
    <n v="1902.1739130434785"/>
    <n v="17.391304347826086"/>
    <n v="1739.1304347826085"/>
    <n v="43.478260869565219"/>
    <n v="4347.826086956522"/>
    <n v="60.326086956521742"/>
    <n v="6032.608695652174"/>
    <n v="58.695652173913047"/>
    <n v="5869.5652173913049"/>
    <n v="32.065217391304344"/>
    <n v="3206.5217391304345"/>
    <n v="51.630434782608688"/>
    <n v="5163.0434782608691"/>
    <n v="43.478260869565219"/>
    <n v="4347.826086956522"/>
    <n v="40.760869565217391"/>
    <n v="4076.086956521739"/>
    <n v="28.804347826086957"/>
    <n v="2880.4347826086955"/>
    <n v="38.04347826086957"/>
    <n v="3804.347826086957"/>
    <n v="43.478260869565219"/>
    <n v="4347.826086956522"/>
    <n v="38.04347826086957"/>
    <n v="3804.347826086957"/>
    <n v="28.260869565217391"/>
    <n v="2826.086956521739"/>
    <n v="36.413043478260867"/>
    <n v="3641.3043478260865"/>
    <n v="38.04347826086957"/>
    <n v="3804.347826086957"/>
  </r>
  <r>
    <d v="2016-03-01T00:00:00"/>
    <n v="141"/>
    <n v="14100"/>
    <n v="262"/>
    <n v="26200"/>
    <n v="135.46099290780143"/>
    <n v="13546.099290780143"/>
    <n v="122.69503546099291"/>
    <n v="12269.503546099291"/>
    <n v="76.59574468085107"/>
    <n v="7659.5744680851067"/>
    <n v="112.05673758865248"/>
    <n v="11205.673758865249"/>
    <n v="44.680851063829785"/>
    <n v="4468.0851063829787"/>
    <n v="32.62411347517731"/>
    <n v="3262.411347517731"/>
    <n v="42.553191489361701"/>
    <n v="4255.3191489361698"/>
    <n v="25.531914893617021"/>
    <n v="2553.1914893617022"/>
    <n v="19.148936170212767"/>
    <n v="1914.8936170212767"/>
    <n v="62.411347517730498"/>
    <n v="6241.1347517730501"/>
    <n v="46.099290780141843"/>
    <n v="4609.9290780141846"/>
    <n v="37.588652482269502"/>
    <n v="3758.8652482269504"/>
    <n v="38.297872340425535"/>
    <n v="3829.7872340425533"/>
    <n v="49.645390070921984"/>
    <n v="4964.5390070921985"/>
    <n v="46.808510638297875"/>
    <n v="4680.8510638297876"/>
    <n v="78.723404255319153"/>
    <n v="7872.3404255319156"/>
    <n v="106.38297872340425"/>
    <n v="10638.297872340425"/>
    <n v="107.80141843971631"/>
    <n v="10780.141843971631"/>
    <n v="48.226950354609926"/>
    <n v="4822.6950354609926"/>
    <n v="97.872340425531917"/>
    <n v="9787.2340425531911"/>
    <n v="63.12056737588653"/>
    <n v="6312.056737588653"/>
    <n v="56.028368794326241"/>
    <n v="5602.8368794326243"/>
    <n v="47.5177304964539"/>
    <n v="4751.7730496453896"/>
    <n v="58.865248226950349"/>
    <n v="5886.5248226950353"/>
    <n v="65.248226950354621"/>
    <n v="6524.8226950354619"/>
    <n v="40.425531914893611"/>
    <n v="4042.5531914893609"/>
    <n v="41.134751773049643"/>
    <n v="4113.4751773049647"/>
    <n v="50.354609929078009"/>
    <n v="5035.4609929078006"/>
    <n v="65.248226950354621"/>
    <n v="6524.8226950354619"/>
  </r>
  <r>
    <d v="2016-04-01T00:00:00"/>
    <n v="115"/>
    <n v="11500"/>
    <n v="263"/>
    <n v="26300"/>
    <n v="154.78260869565216"/>
    <n v="15478.260869565216"/>
    <n v="152.17391304347828"/>
    <n v="15217.391304347828"/>
    <n v="106.08695652173914"/>
    <n v="10608.695652173914"/>
    <n v="140"/>
    <n v="14000"/>
    <n v="46.956521739130437"/>
    <n v="4695.652173913044"/>
    <n v="30.434782608695656"/>
    <n v="3043.4782608695655"/>
    <n v="55.652173913043477"/>
    <n v="5565.217391304348"/>
    <n v="26.956521739130434"/>
    <n v="2695.6521739130435"/>
    <n v="29.565217391304348"/>
    <n v="2956.521739130435"/>
    <n v="83.478260869565219"/>
    <n v="8347.826086956522"/>
    <n v="53.913043478260867"/>
    <n v="5391.304347826087"/>
    <n v="46.956521739130437"/>
    <n v="4695.652173913044"/>
    <n v="40.869565217391305"/>
    <n v="4086.9565217391305"/>
    <n v="35.652173913043477"/>
    <n v="3565.2173913043475"/>
    <n v="33.043478260869563"/>
    <n v="3304.347826086956"/>
    <n v="102.60869565217392"/>
    <n v="10260.869565217392"/>
    <n v="126.08695652173914"/>
    <n v="12608.695652173914"/>
    <n v="122.60869565217392"/>
    <n v="12260.869565217392"/>
    <n v="72.173913043478265"/>
    <n v="7217.3913043478269"/>
    <n v="99.130434782608702"/>
    <n v="9913.04347826087"/>
    <n v="90.434782608695656"/>
    <n v="9043.4782608695659"/>
    <n v="66.086956521739125"/>
    <n v="6608.6956521739121"/>
    <n v="51.304347826086961"/>
    <n v="5130.434782608696"/>
    <n v="53.913043478260867"/>
    <n v="5391.304347826087"/>
    <n v="68.695652173913047"/>
    <n v="6869.5652173913049"/>
    <n v="59.130434782608695"/>
    <n v="5913.04347826087"/>
    <n v="46.956521739130437"/>
    <n v="4695.652173913044"/>
    <n v="62.608695652173921"/>
    <n v="6260.8695652173919"/>
    <n v="70.434782608695656"/>
    <n v="7043.4782608695659"/>
  </r>
  <r>
    <d v="2016-05-01T00:00:00"/>
    <n v="174"/>
    <n v="17400"/>
    <n v="197"/>
    <n v="19700"/>
    <n v="68.390804597701148"/>
    <n v="6839.0804597701144"/>
    <n v="51.149425287356323"/>
    <n v="5114.9425287356325"/>
    <n v="34.482758620689658"/>
    <n v="3448.275862068966"/>
    <n v="41.954022988505749"/>
    <n v="4195.4022988505749"/>
    <n v="27.011494252873565"/>
    <n v="2701.1494252873563"/>
    <n v="9.7701149425287355"/>
    <n v="977.01149425287349"/>
    <n v="13.218390804597702"/>
    <n v="1321.8390804597702"/>
    <n v="8.0459770114942533"/>
    <n v="804.59770114942535"/>
    <n v="8.6206896551724146"/>
    <n v="862.06896551724151"/>
    <n v="32.758620689655174"/>
    <n v="3275.8620689655172"/>
    <n v="21.839080459770116"/>
    <n v="2183.9080459770116"/>
    <n v="13.793103448275861"/>
    <n v="1379.3103448275861"/>
    <n v="18.390804597701148"/>
    <n v="1839.0804597701149"/>
    <n v="15.517241379310345"/>
    <n v="1551.7241379310344"/>
    <n v="14.942528735632186"/>
    <n v="1494.2528735632186"/>
    <n v="37.931034482758619"/>
    <n v="3793.1034482758619"/>
    <n v="47.126436781609193"/>
    <n v="4712.6436781609191"/>
    <n v="59.770114942528743"/>
    <n v="5977.0114942528744"/>
    <n v="37.931034482758619"/>
    <n v="3793.1034482758619"/>
    <n v="39.080459770114942"/>
    <n v="3908.045977011494"/>
    <n v="32.758620689655174"/>
    <n v="3275.8620689655172"/>
    <n v="19.540229885057471"/>
    <n v="1954.022988505747"/>
    <n v="16.091954022988507"/>
    <n v="1609.1954022988507"/>
    <n v="33.90804597701149"/>
    <n v="3390.8045977011489"/>
    <n v="22.413793103448278"/>
    <n v="2241.3793103448279"/>
    <n v="16.091954022988507"/>
    <n v="1609.1954022988507"/>
    <n v="14.367816091954023"/>
    <n v="1436.7816091954023"/>
    <n v="21.264367816091951"/>
    <n v="2126.4367816091954"/>
    <n v="22.413793103448278"/>
    <n v="2241.3793103448279"/>
  </r>
  <r>
    <d v="2016-06-01T00:00:00"/>
    <n v="193"/>
    <n v="19300"/>
    <n v="184"/>
    <n v="18400"/>
    <n v="76.165803108808291"/>
    <n v="7616.5803108808286"/>
    <n v="76.165803108808291"/>
    <n v="7616.5803108808286"/>
    <n v="49.740932642487046"/>
    <n v="4974.0932642487041"/>
    <n v="68.911917098445599"/>
    <n v="6891.1917098445601"/>
    <n v="17.098445595854923"/>
    <n v="1709.8445595854923"/>
    <n v="16.580310880829018"/>
    <n v="1658.0310880829018"/>
    <n v="24.870466321243523"/>
    <n v="2487.0466321243521"/>
    <n v="15.544041450777202"/>
    <n v="1554.4041450777202"/>
    <n v="9.8445595854922274"/>
    <n v="984.45595854922271"/>
    <n v="26.424870466321241"/>
    <n v="2642.487046632124"/>
    <n v="11.917098445595855"/>
    <n v="1191.7098445595855"/>
    <n v="15.544041450777202"/>
    <n v="1554.4041450777202"/>
    <n v="24.352331606217618"/>
    <n v="2435.2331606217617"/>
    <n v="12.953367875647666"/>
    <n v="1295.3367875647666"/>
    <n v="18.652849740932641"/>
    <n v="1865.2849740932641"/>
    <n v="48.704663212435236"/>
    <n v="4870.4663212435235"/>
    <n v="60.62176165803109"/>
    <n v="6062.1761658031091"/>
    <n v="78.756476683937819"/>
    <n v="7875.6476683937817"/>
    <n v="29.015544041450774"/>
    <n v="2901.5544041450776"/>
    <n v="55.958549222797927"/>
    <n v="5595.8549222797928"/>
    <n v="42.487046632124354"/>
    <n v="4248.7046632124357"/>
    <n v="33.678756476683937"/>
    <n v="3367.8756476683939"/>
    <n v="24.352331606217618"/>
    <n v="2435.2331606217617"/>
    <n v="40.932642487046635"/>
    <n v="4093.2642487046637"/>
    <n v="52.331606217616574"/>
    <n v="5233.1606217616572"/>
    <n v="35.233160621761655"/>
    <n v="3523.3160621761654"/>
    <n v="29.533678756476682"/>
    <n v="2953.3678756476684"/>
    <n v="29.533678756476682"/>
    <n v="2953.3678756476684"/>
    <n v="37.823834196891191"/>
    <n v="3782.3834196891189"/>
  </r>
  <r>
    <d v="2016-07-01T00:00:00"/>
    <n v="273"/>
    <n v="27300"/>
    <n v="220"/>
    <n v="22000"/>
    <n v="78.754578754578759"/>
    <n v="7875.4578754578761"/>
    <n v="80.586080586080584"/>
    <n v="8058.6080586080589"/>
    <n v="52.380952380952387"/>
    <n v="5238.0952380952385"/>
    <n v="65.201465201465197"/>
    <n v="6520.1465201465198"/>
    <n v="31.5018315018315"/>
    <n v="3150.1831501831498"/>
    <n v="20.512820512820511"/>
    <n v="2051.2820512820513"/>
    <n v="24.908424908424909"/>
    <n v="2490.8424908424909"/>
    <n v="18.681318681318682"/>
    <n v="1868.1318681318683"/>
    <n v="19.047619047619047"/>
    <n v="1904.7619047619048"/>
    <n v="32.600732600732599"/>
    <n v="3260.0732600732599"/>
    <n v="22.710622710622712"/>
    <n v="2271.0622710622711"/>
    <n v="25.641025641025639"/>
    <n v="2564.102564102564"/>
    <n v="23.076923076923077"/>
    <n v="2307.6923076923076"/>
    <n v="22.710622710622712"/>
    <n v="2271.0622710622711"/>
    <n v="25.641025641025639"/>
    <n v="2564.102564102564"/>
    <n v="39.194139194139197"/>
    <n v="3919.4139194139198"/>
    <n v="66.300366300366292"/>
    <n v="6630.0366300366295"/>
    <n v="65.934065934065927"/>
    <n v="6593.4065934065929"/>
    <n v="30.76923076923077"/>
    <n v="3076.9230769230771"/>
    <n v="74.72527472527473"/>
    <n v="7472.527472527473"/>
    <n v="54.578754578754577"/>
    <n v="5457.8754578754579"/>
    <n v="36.630036630036628"/>
    <n v="3663.003663003663"/>
    <n v="35.164835164835168"/>
    <n v="3516.4835164835167"/>
    <n v="50.915750915750912"/>
    <n v="5091.5750915750914"/>
    <n v="45.787545787545788"/>
    <n v="4578.7545787545787"/>
    <n v="37.72893772893773"/>
    <n v="3772.8937728937731"/>
    <n v="31.135531135531135"/>
    <n v="3113.5531135531137"/>
    <n v="35.531135531135533"/>
    <n v="3553.1135531135533"/>
    <n v="46.153846153846153"/>
    <n v="4615.3846153846152"/>
  </r>
  <r>
    <d v="2016-08-01T00:00:00"/>
    <n v="308"/>
    <n v="30800"/>
    <n v="201"/>
    <n v="20100"/>
    <n v="71.753246753246756"/>
    <n v="7175.3246753246758"/>
    <n v="78.246753246753244"/>
    <n v="7824.6753246753242"/>
    <n v="44.480519480519483"/>
    <n v="4448.0519480519479"/>
    <n v="74.350649350649363"/>
    <n v="7435.0649350649364"/>
    <n v="24.675324675324674"/>
    <n v="2467.5324675324673"/>
    <n v="15.584415584415584"/>
    <n v="1558.4415584415585"/>
    <n v="18.831168831168831"/>
    <n v="1883.1168831168832"/>
    <n v="13.311688311688311"/>
    <n v="1331.168831168831"/>
    <n v="13.311688311688311"/>
    <n v="1331.168831168831"/>
    <n v="27.27272727272727"/>
    <n v="2727.272727272727"/>
    <n v="13.961038961038961"/>
    <n v="1396.103896103896"/>
    <n v="18.181818181818183"/>
    <n v="1818.1818181818182"/>
    <n v="12.987012987012985"/>
    <n v="1298.7012987012986"/>
    <n v="14.285714285714285"/>
    <n v="1428.5714285714284"/>
    <n v="15.909090909090908"/>
    <n v="1590.9090909090908"/>
    <n v="53.896103896103895"/>
    <n v="5389.6103896103896"/>
    <n v="48.376623376623378"/>
    <n v="4837.6623376623374"/>
    <n v="60.389610389610397"/>
    <n v="6038.9610389610398"/>
    <n v="28.896103896103899"/>
    <n v="2889.61038961039"/>
    <n v="52.272727272727273"/>
    <n v="5227.272727272727"/>
    <n v="50.649350649350644"/>
    <n v="5064.9350649350645"/>
    <n v="29.545454545454547"/>
    <n v="2954.5454545454545"/>
    <n v="27.597402597402599"/>
    <n v="2759.7402597402597"/>
    <n v="29.870129870129869"/>
    <n v="2987.0129870129867"/>
    <n v="39.285714285714285"/>
    <n v="3928.5714285714284"/>
    <n v="32.467532467532465"/>
    <n v="3246.7532467532465"/>
    <n v="20.454545454545457"/>
    <n v="2045.4545454545457"/>
    <n v="23.7012987012987"/>
    <n v="2370.1298701298701"/>
    <n v="35.38961038961039"/>
    <n v="3538.9610389610389"/>
  </r>
  <r>
    <d v="2016-09-01T00:00:00"/>
    <n v="873"/>
    <n v="87300"/>
    <n v="184"/>
    <n v="18400"/>
    <n v="19.243986254295535"/>
    <n v="1924.3986254295535"/>
    <n v="19.816723940435281"/>
    <n v="1981.6723940435281"/>
    <n v="13.058419243986256"/>
    <n v="1305.8419243986257"/>
    <n v="21.878579610538374"/>
    <n v="2187.8579610538372"/>
    <n v="9.2783505154639183"/>
    <n v="927.83505154639181"/>
    <n v="5.72737686139748"/>
    <n v="572.73768613974801"/>
    <n v="8.2474226804123703"/>
    <n v="824.74226804123703"/>
    <n v="6.9873997709049256"/>
    <n v="698.73997709049252"/>
    <n v="5.72737686139748"/>
    <n v="572.73768613974801"/>
    <n v="14.432989690721648"/>
    <n v="1443.2989690721647"/>
    <n v="7.3310423825887749"/>
    <n v="733.10423825887744"/>
    <n v="9.3928980526918675"/>
    <n v="939.28980526918679"/>
    <n v="9.3928980526918675"/>
    <n v="939.28980526918679"/>
    <n v="6.5292096219931279"/>
    <n v="652.92096219931284"/>
    <n v="7.5601374570446733"/>
    <n v="756.01374570446728"/>
    <n v="10.538373424971363"/>
    <n v="1053.8373424971362"/>
    <n v="14.547537227949601"/>
    <n v="1454.7537227949601"/>
    <n v="14.20389461626575"/>
    <n v="1420.389461626575"/>
    <n v="6.9873997709049256"/>
    <n v="698.73997709049252"/>
    <n v="11.798396334478808"/>
    <n v="1179.8396334478807"/>
    <n v="8.2474226804123703"/>
    <n v="824.74226804123703"/>
    <n v="6.1855670103092786"/>
    <n v="618.55670103092791"/>
    <n v="5.1546391752577314"/>
    <n v="515.46391752577313"/>
    <n v="6.5292096219931279"/>
    <n v="652.92096219931284"/>
    <n v="6.9873997709049256"/>
    <n v="698.73997709049252"/>
    <n v="6.8728522336769764"/>
    <n v="687.28522336769765"/>
    <n v="3.7800687285223367"/>
    <n v="378.00687285223364"/>
    <n v="5.2691867124856815"/>
    <n v="526.9186712485681"/>
    <n v="8.2474226804123703"/>
    <n v="824.74226804123703"/>
  </r>
  <r>
    <d v="2016-10-01T00:00:00"/>
    <n v="433"/>
    <n v="43300"/>
    <n v="425"/>
    <n v="42500"/>
    <n v="118.47575057736721"/>
    <n v="11847.575057736722"/>
    <n v="109.46882217090071"/>
    <n v="10946.882217090071"/>
    <n v="75.981524249422634"/>
    <n v="7598.1524249422637"/>
    <n v="111.08545034642032"/>
    <n v="11108.545034642031"/>
    <n v="39.260969976905315"/>
    <n v="3926.0969976905317"/>
    <n v="30.484988452655887"/>
    <n v="3048.4988452655889"/>
    <n v="48.498845265588912"/>
    <n v="4849.8845265588916"/>
    <n v="36.489607390300236"/>
    <n v="3648.9607390300234"/>
    <n v="28.637413394919172"/>
    <n v="2863.7413394919172"/>
    <n v="63.741339491916861"/>
    <n v="6374.133949191686"/>
    <n v="39.722863741339495"/>
    <n v="3972.2863741339497"/>
    <n v="41.801385681293304"/>
    <n v="4180.1385681293305"/>
    <n v="34.64203233256351"/>
    <n v="3464.2032332563508"/>
    <n v="35.103926096997689"/>
    <n v="3510.3926096997689"/>
    <n v="30.946882217090071"/>
    <n v="3094.6882217090069"/>
    <n v="61.200923787528872"/>
    <n v="6120.0923787528873"/>
    <n v="87.759815242494227"/>
    <n v="8775.9815242494224"/>
    <n v="90.993071593533486"/>
    <n v="9099.3071593533477"/>
    <n v="52.193995381062351"/>
    <n v="5219.399538106235"/>
    <n v="94.226327944572745"/>
    <n v="9422.6327944572749"/>
    <n v="79.907621247113156"/>
    <n v="7990.7621247113157"/>
    <n v="53.11778290993071"/>
    <n v="5311.7782909930711"/>
    <n v="47.113163972286372"/>
    <n v="4711.3163972286375"/>
    <n v="54.041570438799077"/>
    <n v="5404.1570438799081"/>
    <n v="53.81062355658198"/>
    <n v="5381.0623556581977"/>
    <n v="48.036951501154732"/>
    <n v="4803.6951501154736"/>
    <n v="40.184757505773675"/>
    <n v="4018.4757505773673"/>
    <n v="48.267898383371829"/>
    <n v="4826.789838337183"/>
    <n v="63.279445727482674"/>
    <n v="6327.9445727482671"/>
  </r>
  <r>
    <d v="2016-11-01T00:00:00"/>
    <n v="667"/>
    <n v="66700"/>
    <n v="340"/>
    <n v="34000"/>
    <n v="47.07646176911544"/>
    <n v="4707.646176911544"/>
    <n v="44.677661169415295"/>
    <n v="4467.7661169415296"/>
    <n v="31.784107946026985"/>
    <n v="3178.4107946026984"/>
    <n v="41.679160419790108"/>
    <n v="4167.9160419790105"/>
    <n v="17.241379310344829"/>
    <n v="1724.137931034483"/>
    <n v="14.54272863568216"/>
    <n v="1454.2728635682161"/>
    <n v="20.989505247376311"/>
    <n v="2098.950524737631"/>
    <n v="14.09295352323838"/>
    <n v="1409.295352323838"/>
    <n v="14.69265367316342"/>
    <n v="1469.265367316342"/>
    <n v="29.085457271364319"/>
    <n v="2908.5457271364321"/>
    <n v="15.142428785607196"/>
    <n v="1514.2428785607196"/>
    <n v="17.241379310344829"/>
    <n v="1724.137931034483"/>
    <n v="14.54272863568216"/>
    <n v="1454.2728635682161"/>
    <n v="14.842578710644677"/>
    <n v="1484.2578710644677"/>
    <n v="13.643178410794601"/>
    <n v="1364.3178410794601"/>
    <n v="29.38530734632684"/>
    <n v="2938.530734632684"/>
    <n v="40.779610194902546"/>
    <n v="4077.9610194902543"/>
    <n v="40.779610194902546"/>
    <n v="4077.9610194902543"/>
    <n v="18.590704647676162"/>
    <n v="1859.0704647676162"/>
    <n v="38.08095952023988"/>
    <n v="3808.095952023988"/>
    <n v="30.134932533733132"/>
    <n v="3013.4932533733131"/>
    <n v="22.938530734632685"/>
    <n v="2293.8530734632686"/>
    <n v="16.491754122938531"/>
    <n v="1649.175412293853"/>
    <n v="19.640179910044978"/>
    <n v="1964.0179910044978"/>
    <n v="21.589205397301349"/>
    <n v="2158.9205397301348"/>
    <n v="16.34182908545727"/>
    <n v="1634.1829085457271"/>
    <n v="13.643178410794601"/>
    <n v="1364.3178410794601"/>
    <n v="17.541229385307346"/>
    <n v="1754.1229385307347"/>
    <n v="26.236881559220386"/>
    <n v="2623.6881559220387"/>
  </r>
  <r>
    <d v="2016-12-01T00:00:00"/>
    <n v="460"/>
    <n v="46000"/>
    <n v="307"/>
    <n v="30700"/>
    <n v="36.739130434782609"/>
    <n v="3673.913043478261"/>
    <n v="37.826086956521735"/>
    <n v="3782.6086956521735"/>
    <n v="32.826086956521735"/>
    <n v="3282.6086956521735"/>
    <n v="41.739130434782609"/>
    <n v="4173.913043478261"/>
    <n v="13.478260869565217"/>
    <n v="1347.8260869565217"/>
    <n v="13.043478260869565"/>
    <n v="1304.3478260869565"/>
    <n v="22.173913043478262"/>
    <n v="2217.391304347826"/>
    <n v="12.391304347826088"/>
    <n v="1239.1304347826087"/>
    <n v="9.7826086956521738"/>
    <n v="978.26086956521738"/>
    <n v="15.65217391304348"/>
    <n v="1565.217391304348"/>
    <n v="13.043478260869565"/>
    <n v="1304.3478260869565"/>
    <n v="15.65217391304348"/>
    <n v="1565.217391304348"/>
    <n v="15.65217391304348"/>
    <n v="1565.217391304348"/>
    <n v="9.3478260869565215"/>
    <n v="934.78260869565213"/>
    <n v="10.434782608695652"/>
    <n v="1043.4782608695652"/>
    <n v="17.826086956521738"/>
    <n v="1782.6086956521738"/>
    <n v="37.173913043478265"/>
    <n v="3717.3913043478265"/>
    <n v="30.869565217391305"/>
    <n v="3086.9565217391305"/>
    <n v="18.043478260869566"/>
    <n v="1804.3478260869567"/>
    <n v="44.130434782608695"/>
    <n v="4413.04347826087"/>
    <n v="32.391304347826086"/>
    <n v="3239.1304347826085"/>
    <n v="24.782608695652176"/>
    <n v="2478.2608695652175"/>
    <n v="18.695652173913043"/>
    <n v="1869.5652173913043"/>
    <n v="21.304347826086957"/>
    <n v="2130.4347826086955"/>
    <n v="21.521739130434785"/>
    <n v="2152.1739130434785"/>
    <n v="20.869565217391305"/>
    <n v="2086.9565217391305"/>
    <n v="15.869565217391305"/>
    <n v="1586.9565217391305"/>
    <n v="17.826086956521738"/>
    <n v="1782.6086956521738"/>
    <n v="21.739130434782609"/>
    <n v="2173.913043478261"/>
  </r>
  <r>
    <d v="2017-01-01T00:00:00"/>
    <n v="502"/>
    <n v="50200"/>
    <n v="369"/>
    <n v="36900"/>
    <n v="49.203187250996017"/>
    <n v="4920.3187250996016"/>
    <n v="33.665338645418323"/>
    <n v="3366.5338645418324"/>
    <n v="30.47808764940239"/>
    <n v="3047.8087649402391"/>
    <n v="36.254980079681275"/>
    <n v="3625.4980079681272"/>
    <n v="11.952191235059761"/>
    <n v="1195.2191235059761"/>
    <n v="9.1633466135458175"/>
    <n v="916.33466135458173"/>
    <n v="13.545816733067728"/>
    <n v="1354.5816733067727"/>
    <n v="9.760956175298805"/>
    <n v="976.09561752988054"/>
    <n v="9.760956175298805"/>
    <n v="976.09561752988054"/>
    <n v="14.143426294820719"/>
    <n v="1414.342629482072"/>
    <n v="8.5657370517928282"/>
    <n v="856.5737051792828"/>
    <n v="10.95617529880478"/>
    <n v="1095.6175298804781"/>
    <n v="12.350597609561753"/>
    <n v="1235.0597609561753"/>
    <n v="6.7729083665338639"/>
    <n v="677.29083665338635"/>
    <n v="6.7729083665338639"/>
    <n v="677.29083665338635"/>
    <n v="17.131474103585656"/>
    <n v="1713.1474103585656"/>
    <n v="31.673306772908365"/>
    <n v="3167.3306772908363"/>
    <n v="35.458167330677291"/>
    <n v="3545.8167330677293"/>
    <n v="13.545816733067728"/>
    <n v="1354.5816733067727"/>
    <n v="36.65338645418327"/>
    <n v="3665.3386454183269"/>
    <n v="24.701195219123505"/>
    <n v="2470.1195219123506"/>
    <n v="17.529880478087652"/>
    <n v="1752.9880478087653"/>
    <n v="16.932270916334659"/>
    <n v="1693.227091633466"/>
    <n v="19.123505976095618"/>
    <n v="1912.3505976095619"/>
    <n v="18.127490039840637"/>
    <n v="1812.7490039840636"/>
    <n v="21.513944223107568"/>
    <n v="2151.3944223107569"/>
    <n v="13.346613545816732"/>
    <n v="1334.6613545816731"/>
    <n v="18.326693227091635"/>
    <n v="1832.6693227091635"/>
    <n v="16.334661354581673"/>
    <n v="1633.4661354581674"/>
  </r>
  <r>
    <d v="2017-02-01T00:00:00"/>
    <n v="277"/>
    <n v="27700"/>
    <n v="251"/>
    <n v="25100"/>
    <n v="68.592057761732846"/>
    <n v="6859.2057761732849"/>
    <n v="51.263537906137181"/>
    <n v="5126.353790613718"/>
    <n v="49.819494584837543"/>
    <n v="4981.9494584837539"/>
    <n v="61.73285198555957"/>
    <n v="6173.2851985559573"/>
    <n v="19.133574007220215"/>
    <n v="1913.3574007220216"/>
    <n v="14.801444043321299"/>
    <n v="1480.1444043321299"/>
    <n v="25.992779783393498"/>
    <n v="2599.2779783393498"/>
    <n v="15.884476534296029"/>
    <n v="1588.447653429603"/>
    <n v="16.60649819494585"/>
    <n v="1660.649819494585"/>
    <n v="42.238267148014444"/>
    <n v="4223.8267148014447"/>
    <n v="22.382671480144403"/>
    <n v="2238.2671480144404"/>
    <n v="23.826714801444044"/>
    <n v="2382.6714801444045"/>
    <n v="23.465703971119133"/>
    <n v="2346.5703971119133"/>
    <n v="13.357400722021662"/>
    <n v="1335.7400722021662"/>
    <n v="13.357400722021662"/>
    <n v="1335.7400722021662"/>
    <n v="25.63176895306859"/>
    <n v="2563.176895306859"/>
    <n v="45.487364620938628"/>
    <n v="4548.7364620938624"/>
    <n v="47.292418772563174"/>
    <n v="4729.2418772563178"/>
    <n v="20.216606498194945"/>
    <n v="2021.6606498194944"/>
    <n v="49.097472924187727"/>
    <n v="4909.7472924187723"/>
    <n v="43.321299638989167"/>
    <n v="4332.1299638989167"/>
    <n v="30.324909747292416"/>
    <n v="3032.4909747292418"/>
    <n v="31.40794223826715"/>
    <n v="3140.7942238267151"/>
    <n v="28.158844765342963"/>
    <n v="2815.8844765342965"/>
    <n v="31.768953068592058"/>
    <n v="3176.8953068592059"/>
    <n v="31.40794223826715"/>
    <n v="3140.7942238267151"/>
    <n v="26.714801444043324"/>
    <n v="2671.4801444043323"/>
    <n v="27.075812274368232"/>
    <n v="2707.5812274368232"/>
    <n v="27.075812274368232"/>
    <n v="2707.5812274368232"/>
  </r>
  <r>
    <d v="2017-03-01T00:00:00"/>
    <n v="424"/>
    <n v="42400"/>
    <n v="488"/>
    <n v="48800"/>
    <n v="67.452830188679243"/>
    <n v="6745.2830188679245"/>
    <n v="69.811320754716974"/>
    <n v="6981.1320754716971"/>
    <n v="46.226415094339622"/>
    <n v="4622.6415094339618"/>
    <n v="65.566037735849065"/>
    <n v="6556.6037735849068"/>
    <n v="31.367924528301888"/>
    <n v="3136.7924528301887"/>
    <n v="16.509433962264151"/>
    <n v="1650.943396226415"/>
    <n v="22.641509433962266"/>
    <n v="2264.1509433962265"/>
    <n v="16.273584905660378"/>
    <n v="1627.3584905660377"/>
    <n v="16.037735849056602"/>
    <n v="1603.7735849056603"/>
    <n v="46.698113207547173"/>
    <n v="4669.8113207547176"/>
    <n v="23.349056603773587"/>
    <n v="2334.9056603773588"/>
    <n v="20.283018867924529"/>
    <n v="2028.3018867924529"/>
    <n v="22.169811320754718"/>
    <n v="2216.9811320754716"/>
    <n v="15.566037735849056"/>
    <n v="1556.6037735849056"/>
    <n v="20.990566037735849"/>
    <n v="2099.0566037735848"/>
    <n v="34.433962264150942"/>
    <n v="3443.3962264150941"/>
    <n v="52.594339622641506"/>
    <n v="5259.433962264151"/>
    <n v="52.358490566037744"/>
    <n v="5235.8490566037744"/>
    <n v="18.39622641509434"/>
    <n v="1839.6226415094341"/>
    <n v="53.066037735849058"/>
    <n v="5306.6037735849059"/>
    <n v="45.283018867924532"/>
    <n v="4528.3018867924529"/>
    <n v="33.726415094339622"/>
    <n v="3372.6415094339623"/>
    <n v="24.29245283018868"/>
    <n v="2429.2452830188681"/>
    <n v="29.952830188679247"/>
    <n v="2995.2830188679245"/>
    <n v="33.018867924528301"/>
    <n v="3301.8867924528299"/>
    <n v="25.707547169811324"/>
    <n v="2570.7547169811323"/>
    <n v="23.113207547169811"/>
    <n v="2311.3207547169809"/>
    <n v="26.650943396226417"/>
    <n v="2665.0943396226417"/>
    <n v="29.952830188679247"/>
    <n v="2995.2830188679245"/>
  </r>
  <r>
    <d v="2017-04-01T00:00:00"/>
    <n v="171"/>
    <n v="17100"/>
    <n v="278"/>
    <n v="27800"/>
    <n v="96.491228070175438"/>
    <n v="9649.1228070175439"/>
    <n v="85.964912280701753"/>
    <n v="8596.4912280701756"/>
    <n v="61.403508771929829"/>
    <n v="6140.3508771929828"/>
    <n v="94.152046783625735"/>
    <n v="9415.2046783625738"/>
    <n v="28.654970760233915"/>
    <n v="2865.4970760233914"/>
    <n v="22.222222222222221"/>
    <n v="2222.2222222222222"/>
    <n v="26.900584795321635"/>
    <n v="2690.0584795321633"/>
    <n v="17.543859649122805"/>
    <n v="1754.3859649122805"/>
    <n v="12.865497076023392"/>
    <n v="1286.5497076023391"/>
    <n v="70.760233918128662"/>
    <n v="7076.0233918128661"/>
    <n v="46.783625730994146"/>
    <n v="4678.3625730994145"/>
    <n v="16.959064327485379"/>
    <n v="1695.906432748538"/>
    <n v="32.748538011695906"/>
    <n v="3274.8538011695905"/>
    <n v="36.257309941520468"/>
    <n v="3625.7309941520466"/>
    <n v="22.807017543859647"/>
    <n v="2280.7017543859647"/>
    <n v="52.046783625730995"/>
    <n v="5204.6783625730995"/>
    <n v="56.725146198830409"/>
    <n v="5672.5146198830407"/>
    <n v="74.269005847953224"/>
    <n v="7426.9005847953222"/>
    <n v="25.730994152046783"/>
    <n v="2573.0994152046783"/>
    <n v="61.988304093567251"/>
    <n v="6198.8304093567249"/>
    <n v="60.23391812865497"/>
    <n v="6023.3918128654968"/>
    <n v="46.783625730994146"/>
    <n v="4678.3625730994145"/>
    <n v="29.239766081871345"/>
    <n v="2923.9766081871344"/>
    <n v="37.42690058479532"/>
    <n v="3742.6900584795321"/>
    <n v="39.1812865497076"/>
    <n v="3918.1286549707602"/>
    <n v="35.087719298245609"/>
    <n v="3508.7719298245611"/>
    <n v="30.409356725146196"/>
    <n v="3040.9356725146195"/>
    <n v="33.333333333333329"/>
    <n v="3333.333333333333"/>
    <n v="30.994152046783626"/>
    <n v="3099.4152046783624"/>
  </r>
  <r>
    <d v="2017-05-01T00:00:00"/>
    <n v="115"/>
    <n v="11500"/>
    <n v="200"/>
    <n v="20000"/>
    <n v="93.913043478260875"/>
    <n v="9391.3043478260879"/>
    <n v="80.869565217391298"/>
    <n v="8086.95652173913"/>
    <n v="58.260869565217391"/>
    <n v="5826.086956521739"/>
    <n v="80.869565217391298"/>
    <n v="8086.95652173913"/>
    <n v="18.260869565217391"/>
    <n v="1826.086956521739"/>
    <n v="20.869565217391305"/>
    <n v="2086.9565217391305"/>
    <n v="26.086956521739129"/>
    <n v="2608.695652173913"/>
    <n v="26.086956521739129"/>
    <n v="2608.695652173913"/>
    <n v="16.521739130434781"/>
    <n v="1652.173913043478"/>
    <n v="44.347826086956523"/>
    <n v="4434.782608695652"/>
    <n v="25.217391304347824"/>
    <n v="2521.7391304347825"/>
    <n v="13.913043478260869"/>
    <n v="1391.304347826087"/>
    <n v="21.739130434782609"/>
    <n v="2173.913043478261"/>
    <n v="18.260869565217391"/>
    <n v="1826.086956521739"/>
    <n v="16.521739130434781"/>
    <n v="1652.173913043478"/>
    <n v="40.869565217391305"/>
    <n v="4086.9565217391305"/>
    <n v="45.217391304347828"/>
    <n v="4521.739130434783"/>
    <n v="64.347826086956516"/>
    <n v="6434.782608695652"/>
    <n v="30.434782608695656"/>
    <n v="3043.4782608695655"/>
    <n v="68.695652173913047"/>
    <n v="6869.5652173913049"/>
    <n v="70.434782608695656"/>
    <n v="7043.4782608695659"/>
    <n v="29.565217391304348"/>
    <n v="2956.521739130435"/>
    <n v="35.652173913043477"/>
    <n v="3565.2173913043475"/>
    <n v="27.826086956521738"/>
    <n v="2782.608695652174"/>
    <n v="33.913043478260867"/>
    <n v="3391.3043478260865"/>
    <n v="30.434782608695656"/>
    <n v="3043.4782608695655"/>
    <n v="28.695652173913043"/>
    <n v="2869.5652173913045"/>
    <n v="28.695652173913043"/>
    <n v="2869.5652173913045"/>
    <n v="23.478260869565219"/>
    <n v="2347.826086956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4" firstHeaderRow="0" firstDataRow="1" firstDataCol="0"/>
  <pivotFields count="63">
    <pivotField numFmtId="164"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D1" fld="13" baseField="0" baseItem="0"/>
    <dataField name="Sum of D2" fld="15" baseField="0" baseItem="0"/>
    <dataField name="Sum of D3" fld="17" baseField="0" baseItem="0"/>
    <dataField name="Sum of D4" fld="19" baseField="0" baseItem="0"/>
    <dataField name="Sum of D5" fld="21" baseField="0" baseItem="0"/>
    <dataField name="Sum of D6" fld="23" baseField="0" baseItem="0"/>
    <dataField name="Sum of D7" fld="25" baseField="0" baseItem="0"/>
    <dataField name="Sum of D8" fld="27" baseField="0" baseItem="0"/>
    <dataField name="Sum of D9" fld="29" baseField="0" baseItem="0"/>
    <dataField name="Sum of D10" fld="31" baseField="0" baseItem="0"/>
    <dataField name="Sum of D11" fld="3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4"/>
  <sheetViews>
    <sheetView workbookViewId="0">
      <selection activeCell="B25" sqref="B25"/>
    </sheetView>
  </sheetViews>
  <sheetFormatPr defaultRowHeight="15.6" x14ac:dyDescent="0.3"/>
  <cols>
    <col min="1" max="11" width="11.8984375" bestFit="1" customWidth="1"/>
  </cols>
  <sheetData>
    <row r="3" spans="1:12" x14ac:dyDescent="0.3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</row>
    <row r="4" spans="1:12" x14ac:dyDescent="0.3">
      <c r="A4" s="59">
        <v>551.9810372383007</v>
      </c>
      <c r="B4" s="59">
        <v>397.22731805580412</v>
      </c>
      <c r="C4" s="59">
        <v>592.70841354715685</v>
      </c>
      <c r="D4" s="59">
        <v>394.62512393430723</v>
      </c>
      <c r="E4" s="59">
        <v>374.73783087888023</v>
      </c>
      <c r="F4" s="59">
        <v>856.80624262830906</v>
      </c>
      <c r="G4" s="59">
        <v>542.85278825717114</v>
      </c>
      <c r="H4" s="59">
        <v>536.99450986435477</v>
      </c>
      <c r="I4" s="59">
        <v>517.74465845119596</v>
      </c>
      <c r="J4" s="59">
        <v>451.50174063358332</v>
      </c>
      <c r="K4" s="59">
        <v>461.74083224362948</v>
      </c>
      <c r="L4">
        <f>SUM(A4:K4)</f>
        <v>5678.9204957326938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7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X18" sqref="X18:X25"/>
    </sheetView>
  </sheetViews>
  <sheetFormatPr defaultColWidth="10.69921875" defaultRowHeight="15.6" x14ac:dyDescent="0.3"/>
  <cols>
    <col min="2" max="2" width="15.09765625" bestFit="1" customWidth="1"/>
    <col min="3" max="3" width="13.5" customWidth="1"/>
    <col min="7" max="7" width="12.09765625" bestFit="1" customWidth="1"/>
    <col min="41" max="41" width="12.19921875" bestFit="1" customWidth="1"/>
    <col min="63" max="63" width="10.69921875" style="58"/>
  </cols>
  <sheetData>
    <row r="1" spans="1:63" ht="16.2" thickBot="1" x14ac:dyDescent="0.35">
      <c r="A1" s="41" t="s">
        <v>0</v>
      </c>
      <c r="B1" s="42" t="s">
        <v>1</v>
      </c>
      <c r="C1" s="42" t="s">
        <v>57</v>
      </c>
      <c r="D1" s="42" t="s">
        <v>31</v>
      </c>
      <c r="E1" s="42" t="s">
        <v>58</v>
      </c>
      <c r="F1" s="42" t="s">
        <v>2</v>
      </c>
      <c r="G1" s="42" t="s">
        <v>59</v>
      </c>
      <c r="H1" s="42" t="s">
        <v>3</v>
      </c>
      <c r="I1" s="42" t="s">
        <v>60</v>
      </c>
      <c r="J1" s="42" t="s">
        <v>4</v>
      </c>
      <c r="K1" s="42" t="s">
        <v>61</v>
      </c>
      <c r="L1" s="42" t="s">
        <v>5</v>
      </c>
      <c r="M1" s="42" t="s">
        <v>62</v>
      </c>
      <c r="N1" s="42" t="s">
        <v>6</v>
      </c>
      <c r="O1" s="42" t="s">
        <v>63</v>
      </c>
      <c r="P1" s="42" t="s">
        <v>7</v>
      </c>
      <c r="Q1" s="42" t="s">
        <v>64</v>
      </c>
      <c r="R1" s="42" t="s">
        <v>8</v>
      </c>
      <c r="S1" s="42" t="s">
        <v>65</v>
      </c>
      <c r="T1" s="42" t="s">
        <v>9</v>
      </c>
      <c r="U1" s="42" t="s">
        <v>66</v>
      </c>
      <c r="V1" s="42" t="s">
        <v>10</v>
      </c>
      <c r="W1" s="42" t="s">
        <v>67</v>
      </c>
      <c r="X1" s="42" t="s">
        <v>11</v>
      </c>
      <c r="Y1" s="42" t="s">
        <v>68</v>
      </c>
      <c r="Z1" s="42" t="s">
        <v>12</v>
      </c>
      <c r="AA1" s="42" t="s">
        <v>69</v>
      </c>
      <c r="AB1" s="42" t="s">
        <v>13</v>
      </c>
      <c r="AC1" s="42" t="s">
        <v>70</v>
      </c>
      <c r="AD1" s="42" t="s">
        <v>14</v>
      </c>
      <c r="AE1" s="42" t="s">
        <v>71</v>
      </c>
      <c r="AF1" s="42" t="s">
        <v>15</v>
      </c>
      <c r="AG1" s="42" t="s">
        <v>72</v>
      </c>
      <c r="AH1" s="42" t="s">
        <v>16</v>
      </c>
      <c r="AI1" s="42" t="s">
        <v>73</v>
      </c>
      <c r="AJ1" s="42" t="s">
        <v>17</v>
      </c>
      <c r="AK1" s="42" t="s">
        <v>74</v>
      </c>
      <c r="AL1" s="42" t="s">
        <v>18</v>
      </c>
      <c r="AM1" s="42" t="s">
        <v>75</v>
      </c>
      <c r="AN1" s="42" t="s">
        <v>19</v>
      </c>
      <c r="AO1" s="42" t="s">
        <v>76</v>
      </c>
      <c r="AP1" s="42" t="s">
        <v>20</v>
      </c>
      <c r="AQ1" s="42" t="s">
        <v>77</v>
      </c>
      <c r="AR1" s="42" t="s">
        <v>21</v>
      </c>
      <c r="AS1" s="42" t="s">
        <v>78</v>
      </c>
      <c r="AT1" s="42" t="s">
        <v>22</v>
      </c>
      <c r="AU1" s="42" t="s">
        <v>79</v>
      </c>
      <c r="AV1" s="42" t="s">
        <v>23</v>
      </c>
      <c r="AW1" s="42" t="s">
        <v>81</v>
      </c>
      <c r="AX1" s="42" t="s">
        <v>24</v>
      </c>
      <c r="AY1" s="42" t="s">
        <v>80</v>
      </c>
      <c r="AZ1" s="42" t="s">
        <v>25</v>
      </c>
      <c r="BA1" s="42" t="s">
        <v>82</v>
      </c>
      <c r="BB1" s="42" t="s">
        <v>26</v>
      </c>
      <c r="BC1" s="42" t="s">
        <v>83</v>
      </c>
      <c r="BD1" s="42" t="s">
        <v>27</v>
      </c>
      <c r="BE1" s="42" t="s">
        <v>84</v>
      </c>
      <c r="BF1" s="42" t="s">
        <v>28</v>
      </c>
      <c r="BG1" s="42" t="s">
        <v>85</v>
      </c>
      <c r="BH1" s="42" t="s">
        <v>29</v>
      </c>
      <c r="BI1" s="55" t="s">
        <v>86</v>
      </c>
      <c r="BJ1" s="43" t="s">
        <v>30</v>
      </c>
      <c r="BK1" s="57" t="s">
        <v>87</v>
      </c>
    </row>
    <row r="2" spans="1:63" x14ac:dyDescent="0.3">
      <c r="A2" s="37">
        <v>42156</v>
      </c>
      <c r="B2" s="38">
        <v>145</v>
      </c>
      <c r="C2" s="38">
        <f>B2*100</f>
        <v>14500</v>
      </c>
      <c r="D2" s="38">
        <v>2</v>
      </c>
      <c r="E2" s="38">
        <f>D2*100</f>
        <v>200</v>
      </c>
      <c r="F2" s="39">
        <v>0.68965517241379315</v>
      </c>
      <c r="G2" s="39">
        <f>F2*100</f>
        <v>68.965517241379317</v>
      </c>
      <c r="H2" s="39">
        <v>0.68965517241379315</v>
      </c>
      <c r="I2" s="39">
        <f>H2*100</f>
        <v>68.965517241379317</v>
      </c>
      <c r="J2" s="39">
        <v>1.3793103448275863</v>
      </c>
      <c r="K2" s="39">
        <f>J2*100</f>
        <v>137.93103448275863</v>
      </c>
      <c r="L2" s="39">
        <v>0.68965517241379315</v>
      </c>
      <c r="M2">
        <f>L2*100</f>
        <v>68.965517241379317</v>
      </c>
      <c r="N2" s="39">
        <v>0</v>
      </c>
      <c r="O2" s="39">
        <f>N2*100</f>
        <v>0</v>
      </c>
      <c r="P2" s="39">
        <v>0</v>
      </c>
      <c r="Q2" s="39">
        <f>P2*100</f>
        <v>0</v>
      </c>
      <c r="R2" s="39">
        <v>0.68965517241379315</v>
      </c>
      <c r="S2" s="39">
        <f>R2*100</f>
        <v>68.965517241379317</v>
      </c>
      <c r="T2" s="39">
        <v>0</v>
      </c>
      <c r="U2" s="39">
        <f>T2*100</f>
        <v>0</v>
      </c>
      <c r="V2" s="39">
        <v>0</v>
      </c>
      <c r="W2" s="39">
        <f>V2*100</f>
        <v>0</v>
      </c>
      <c r="X2" s="39">
        <v>0</v>
      </c>
      <c r="Y2" s="39">
        <f>X2*100</f>
        <v>0</v>
      </c>
      <c r="Z2" s="39">
        <v>0</v>
      </c>
      <c r="AA2" s="39">
        <f>Z2*100</f>
        <v>0</v>
      </c>
      <c r="AB2" s="39">
        <v>0</v>
      </c>
      <c r="AC2" s="39">
        <f>AB2*100</f>
        <v>0</v>
      </c>
      <c r="AD2" s="39">
        <v>0</v>
      </c>
      <c r="AE2" s="39">
        <f>AD2*100</f>
        <v>0</v>
      </c>
      <c r="AF2" s="39">
        <v>0</v>
      </c>
      <c r="AG2" s="39">
        <f>AF2*100</f>
        <v>0</v>
      </c>
      <c r="AH2" s="39">
        <v>0</v>
      </c>
      <c r="AI2" s="39">
        <f>AH2*100</f>
        <v>0</v>
      </c>
      <c r="AJ2" s="39">
        <v>1.3793103448275863</v>
      </c>
      <c r="AK2" s="39">
        <f>AJ2*100</f>
        <v>137.93103448275863</v>
      </c>
      <c r="AL2" s="39">
        <v>0</v>
      </c>
      <c r="AM2" s="39">
        <f>AL2*100</f>
        <v>0</v>
      </c>
      <c r="AN2" s="39">
        <v>0</v>
      </c>
      <c r="AO2" s="39">
        <f>AN2*100</f>
        <v>0</v>
      </c>
      <c r="AP2" s="39">
        <v>0.68965517241379315</v>
      </c>
      <c r="AQ2" s="39">
        <f>AP2*100</f>
        <v>68.965517241379317</v>
      </c>
      <c r="AR2" s="39">
        <v>0</v>
      </c>
      <c r="AS2" s="39">
        <f>AR2*100</f>
        <v>0</v>
      </c>
      <c r="AT2" s="39">
        <v>0</v>
      </c>
      <c r="AU2" s="39">
        <f>AT2*100</f>
        <v>0</v>
      </c>
      <c r="AV2" s="39">
        <v>0</v>
      </c>
      <c r="AW2" s="39">
        <f>AV2*100</f>
        <v>0</v>
      </c>
      <c r="AX2" s="39">
        <v>0</v>
      </c>
      <c r="AY2" s="39">
        <f>AX2*100</f>
        <v>0</v>
      </c>
      <c r="AZ2" s="39">
        <v>1.3793103448275863</v>
      </c>
      <c r="BA2" s="39">
        <f>AZ2*100</f>
        <v>137.93103448275863</v>
      </c>
      <c r="BB2" s="39">
        <v>0</v>
      </c>
      <c r="BC2" s="39">
        <f>BB2*100</f>
        <v>0</v>
      </c>
      <c r="BD2" s="39">
        <v>0</v>
      </c>
      <c r="BE2" s="39">
        <f>BD2*100</f>
        <v>0</v>
      </c>
      <c r="BF2" s="39">
        <v>0</v>
      </c>
      <c r="BG2" s="39">
        <f>BF2*100</f>
        <v>0</v>
      </c>
      <c r="BH2" s="39">
        <v>0</v>
      </c>
      <c r="BI2" s="56">
        <f>BH2*100</f>
        <v>0</v>
      </c>
      <c r="BJ2" s="40">
        <v>0</v>
      </c>
      <c r="BK2" s="58">
        <f>BJ2*100</f>
        <v>0</v>
      </c>
    </row>
    <row r="3" spans="1:63" x14ac:dyDescent="0.3">
      <c r="A3" s="14">
        <v>42186</v>
      </c>
      <c r="B3" s="12">
        <v>259</v>
      </c>
      <c r="C3" s="38">
        <f t="shared" ref="C3:C25" si="0">B3*100</f>
        <v>25900</v>
      </c>
      <c r="D3" s="12">
        <v>12</v>
      </c>
      <c r="E3" s="38">
        <f>D3*100</f>
        <v>1200</v>
      </c>
      <c r="F3" s="13">
        <v>12.741312741312742</v>
      </c>
      <c r="G3" s="39">
        <f t="shared" ref="G3:G25" si="1">F3*100</f>
        <v>1274.1312741312743</v>
      </c>
      <c r="H3" s="13">
        <v>5.4054054054054053</v>
      </c>
      <c r="I3" s="39">
        <f t="shared" ref="I3:I25" si="2">H3*100</f>
        <v>540.54054054054052</v>
      </c>
      <c r="J3" s="13">
        <v>9.6525096525096519</v>
      </c>
      <c r="K3" s="39">
        <f t="shared" ref="K3:K25" si="3">J3*100</f>
        <v>965.25096525096524</v>
      </c>
      <c r="L3" s="13">
        <v>6.1776061776061777</v>
      </c>
      <c r="M3">
        <f t="shared" ref="M3:M25" si="4">L3*100</f>
        <v>617.76061776061772</v>
      </c>
      <c r="N3" s="13">
        <v>1.9305019305019304</v>
      </c>
      <c r="O3" s="39">
        <f t="shared" ref="O3:O25" si="5">N3*100</f>
        <v>193.05019305019303</v>
      </c>
      <c r="P3" s="13">
        <v>1.5444015444015444</v>
      </c>
      <c r="Q3" s="39">
        <f t="shared" ref="Q3:Q25" si="6">P3*100</f>
        <v>154.44015444015443</v>
      </c>
      <c r="R3" s="13">
        <v>1.9305019305019304</v>
      </c>
      <c r="S3" s="39">
        <f t="shared" ref="S3:S25" si="7">R3*100</f>
        <v>193.05019305019303</v>
      </c>
      <c r="T3" s="13">
        <v>3.0888030888030888</v>
      </c>
      <c r="U3" s="39">
        <f t="shared" ref="U3:U25" si="8">T3*100</f>
        <v>308.88030888030886</v>
      </c>
      <c r="V3" s="13">
        <v>0.77220077220077221</v>
      </c>
      <c r="W3" s="39">
        <f t="shared" ref="W3:W25" si="9">V3*100</f>
        <v>77.220077220077215</v>
      </c>
      <c r="X3" s="13">
        <v>2.3166023166023164</v>
      </c>
      <c r="Y3" s="39">
        <f t="shared" ref="Y3:Y25" si="10">X3*100</f>
        <v>231.66023166023163</v>
      </c>
      <c r="Z3" s="13">
        <v>3.8610038610038608</v>
      </c>
      <c r="AA3" s="39">
        <f t="shared" ref="AA3:AA25" si="11">Z3*100</f>
        <v>386.10038610038606</v>
      </c>
      <c r="AB3" s="13">
        <v>7.3359073359073363</v>
      </c>
      <c r="AC3" s="39">
        <f t="shared" ref="AC3:AC25" si="12">AB3*100</f>
        <v>733.59073359073363</v>
      </c>
      <c r="AD3" s="13">
        <v>2.7027027027027026</v>
      </c>
      <c r="AE3" s="39">
        <f t="shared" ref="AE3:AE25" si="13">AD3*100</f>
        <v>270.27027027027026</v>
      </c>
      <c r="AF3" s="13">
        <v>0.77220077220077221</v>
      </c>
      <c r="AG3" s="39">
        <f t="shared" ref="AG3:AG25" si="14">AF3*100</f>
        <v>77.220077220077215</v>
      </c>
      <c r="AH3" s="13">
        <v>3.0888030888030888</v>
      </c>
      <c r="AI3" s="39">
        <f t="shared" ref="AI3:AI25" si="15">AH3*100</f>
        <v>308.88030888030886</v>
      </c>
      <c r="AJ3" s="13">
        <v>8.4942084942084932</v>
      </c>
      <c r="AK3" s="39">
        <f t="shared" ref="AK3:AK25" si="16">AJ3*100</f>
        <v>849.42084942084932</v>
      </c>
      <c r="AL3" s="13">
        <v>6.9498069498069501</v>
      </c>
      <c r="AM3" s="39">
        <f t="shared" ref="AM3:AM25" si="17">AL3*100</f>
        <v>694.98069498069503</v>
      </c>
      <c r="AN3" s="13">
        <v>9.2664092664092657</v>
      </c>
      <c r="AO3" s="39">
        <f t="shared" ref="AO3:AO25" si="18">AN3*100</f>
        <v>926.64092664092652</v>
      </c>
      <c r="AP3" s="13">
        <v>5.4054054054054053</v>
      </c>
      <c r="AQ3" s="39">
        <f t="shared" ref="AQ3:AQ25" si="19">AP3*100</f>
        <v>540.54054054054052</v>
      </c>
      <c r="AR3" s="13">
        <v>6.1776061776061777</v>
      </c>
      <c r="AS3" s="39">
        <f t="shared" ref="AS3:AS25" si="20">AR3*100</f>
        <v>617.76061776061772</v>
      </c>
      <c r="AT3" s="13">
        <v>5.019305019305019</v>
      </c>
      <c r="AU3" s="39">
        <f t="shared" ref="AU3:AU25" si="21">AT3*100</f>
        <v>501.93050193050192</v>
      </c>
      <c r="AV3" s="13">
        <v>3.0888030888030888</v>
      </c>
      <c r="AW3" s="39">
        <f t="shared" ref="AW3:AW25" si="22">AV3*100</f>
        <v>308.88030888030886</v>
      </c>
      <c r="AX3" s="13">
        <v>3.0888030888030888</v>
      </c>
      <c r="AY3" s="39">
        <f t="shared" ref="AY3:AY25" si="23">AX3*100</f>
        <v>308.88030888030886</v>
      </c>
      <c r="AZ3" s="13">
        <v>4.2471042471042466</v>
      </c>
      <c r="BA3" s="39">
        <f t="shared" ref="BA3:BA25" si="24">AZ3*100</f>
        <v>424.71042471042466</v>
      </c>
      <c r="BB3" s="13">
        <v>2.7027027027027026</v>
      </c>
      <c r="BC3" s="39">
        <f t="shared" ref="BC3:BC25" si="25">BB3*100</f>
        <v>270.27027027027026</v>
      </c>
      <c r="BD3" s="13">
        <v>3.8610038610038608</v>
      </c>
      <c r="BE3" s="39">
        <f t="shared" ref="BE3:BE25" si="26">BD3*100</f>
        <v>386.10038610038606</v>
      </c>
      <c r="BF3" s="13">
        <v>3.0888030888030888</v>
      </c>
      <c r="BG3" s="39">
        <f t="shared" ref="BG3:BG25" si="27">BF3*100</f>
        <v>308.88030888030886</v>
      </c>
      <c r="BH3" s="13">
        <v>4.2471042471042466</v>
      </c>
      <c r="BI3" s="56">
        <f t="shared" ref="BI3:BI25" si="28">BH3*100</f>
        <v>424.71042471042466</v>
      </c>
      <c r="BJ3" s="15">
        <v>4.6332046332046328</v>
      </c>
      <c r="BK3" s="58">
        <f t="shared" ref="BK3:BK25" si="29">BJ3*100</f>
        <v>463.32046332046326</v>
      </c>
    </row>
    <row r="4" spans="1:63" x14ac:dyDescent="0.3">
      <c r="A4" s="14">
        <v>42217</v>
      </c>
      <c r="B4" s="12">
        <v>117</v>
      </c>
      <c r="C4" s="38">
        <f t="shared" si="0"/>
        <v>11700</v>
      </c>
      <c r="D4" s="12">
        <v>42</v>
      </c>
      <c r="E4" s="38">
        <f>D4*100</f>
        <v>4200</v>
      </c>
      <c r="F4" s="13">
        <v>80.341880341880341</v>
      </c>
      <c r="G4" s="39">
        <f t="shared" si="1"/>
        <v>8034.1880341880342</v>
      </c>
      <c r="H4" s="13">
        <v>76.923076923076934</v>
      </c>
      <c r="I4" s="39">
        <f t="shared" si="2"/>
        <v>7692.3076923076933</v>
      </c>
      <c r="J4" s="13">
        <v>56.410256410256409</v>
      </c>
      <c r="K4" s="39">
        <f t="shared" si="3"/>
        <v>5641.0256410256407</v>
      </c>
      <c r="L4" s="13">
        <v>42.735042735042732</v>
      </c>
      <c r="M4">
        <f t="shared" si="4"/>
        <v>4273.5042735042734</v>
      </c>
      <c r="N4" s="13">
        <v>20.512820512820511</v>
      </c>
      <c r="O4" s="39">
        <f t="shared" si="5"/>
        <v>2051.2820512820513</v>
      </c>
      <c r="P4" s="13">
        <v>12.820512820512819</v>
      </c>
      <c r="Q4" s="39">
        <f t="shared" si="6"/>
        <v>1282.051282051282</v>
      </c>
      <c r="R4" s="13">
        <v>22.222222222222221</v>
      </c>
      <c r="S4" s="39">
        <f t="shared" si="7"/>
        <v>2222.2222222222222</v>
      </c>
      <c r="T4" s="13">
        <v>12.820512820512819</v>
      </c>
      <c r="U4" s="39">
        <f t="shared" si="8"/>
        <v>1282.051282051282</v>
      </c>
      <c r="V4" s="13">
        <v>14.529914529914532</v>
      </c>
      <c r="W4" s="39">
        <f t="shared" si="9"/>
        <v>1452.9914529914531</v>
      </c>
      <c r="X4" s="13">
        <v>26.495726495726498</v>
      </c>
      <c r="Y4" s="39">
        <f t="shared" si="10"/>
        <v>2649.5726495726499</v>
      </c>
      <c r="Z4" s="13">
        <v>18.803418803418804</v>
      </c>
      <c r="AA4" s="39">
        <f t="shared" si="11"/>
        <v>1880.3418803418804</v>
      </c>
      <c r="AB4" s="13">
        <v>18.803418803418804</v>
      </c>
      <c r="AC4" s="39">
        <f t="shared" si="12"/>
        <v>1880.3418803418804</v>
      </c>
      <c r="AD4" s="13">
        <v>17.948717948717949</v>
      </c>
      <c r="AE4" s="39">
        <f t="shared" si="13"/>
        <v>1794.8717948717949</v>
      </c>
      <c r="AF4" s="13">
        <v>14.529914529914532</v>
      </c>
      <c r="AG4" s="39">
        <f t="shared" si="14"/>
        <v>1452.9914529914531</v>
      </c>
      <c r="AH4" s="13">
        <v>22.222222222222221</v>
      </c>
      <c r="AI4" s="39">
        <f t="shared" si="15"/>
        <v>2222.2222222222222</v>
      </c>
      <c r="AJ4" s="13">
        <v>60.683760683760681</v>
      </c>
      <c r="AK4" s="39">
        <f t="shared" si="16"/>
        <v>6068.3760683760684</v>
      </c>
      <c r="AL4" s="13">
        <v>48.717948717948715</v>
      </c>
      <c r="AM4" s="39">
        <f t="shared" si="17"/>
        <v>4871.7948717948711</v>
      </c>
      <c r="AN4" s="13">
        <v>63.247863247863243</v>
      </c>
      <c r="AO4" s="39">
        <f t="shared" si="18"/>
        <v>6324.7863247863243</v>
      </c>
      <c r="AP4" s="13">
        <v>44.444444444444443</v>
      </c>
      <c r="AQ4" s="39">
        <f t="shared" si="19"/>
        <v>4444.4444444444443</v>
      </c>
      <c r="AR4" s="13">
        <v>76.923076923076934</v>
      </c>
      <c r="AS4" s="39">
        <f t="shared" si="20"/>
        <v>7692.3076923076933</v>
      </c>
      <c r="AT4" s="13">
        <v>56.410256410256409</v>
      </c>
      <c r="AU4" s="39">
        <f t="shared" si="21"/>
        <v>5641.0256410256407</v>
      </c>
      <c r="AV4" s="13">
        <v>34.188034188034187</v>
      </c>
      <c r="AW4" s="39">
        <f t="shared" si="22"/>
        <v>3418.8034188034189</v>
      </c>
      <c r="AX4" s="13">
        <v>29.059829059829063</v>
      </c>
      <c r="AY4" s="39">
        <f t="shared" si="23"/>
        <v>2905.9829059829062</v>
      </c>
      <c r="AZ4" s="13">
        <v>37.606837606837608</v>
      </c>
      <c r="BA4" s="39">
        <f t="shared" si="24"/>
        <v>3760.6837606837607</v>
      </c>
      <c r="BB4" s="13">
        <v>42.735042735042732</v>
      </c>
      <c r="BC4" s="39">
        <f t="shared" si="25"/>
        <v>4273.5042735042734</v>
      </c>
      <c r="BD4" s="13">
        <v>36.752136752136757</v>
      </c>
      <c r="BE4" s="39">
        <f t="shared" si="26"/>
        <v>3675.2136752136757</v>
      </c>
      <c r="BF4" s="13">
        <v>32.478632478632477</v>
      </c>
      <c r="BG4" s="39">
        <f t="shared" si="27"/>
        <v>3247.8632478632476</v>
      </c>
      <c r="BH4" s="13">
        <v>47.008547008547005</v>
      </c>
      <c r="BI4" s="56">
        <f t="shared" si="28"/>
        <v>4700.8547008547002</v>
      </c>
      <c r="BJ4" s="15">
        <v>50.427350427350426</v>
      </c>
      <c r="BK4" s="58">
        <f t="shared" si="29"/>
        <v>5042.735042735043</v>
      </c>
    </row>
    <row r="5" spans="1:63" x14ac:dyDescent="0.3">
      <c r="A5" s="14">
        <v>42248</v>
      </c>
      <c r="B5" s="12">
        <v>382</v>
      </c>
      <c r="C5" s="38">
        <f t="shared" si="0"/>
        <v>38200</v>
      </c>
      <c r="D5" s="12">
        <v>47</v>
      </c>
      <c r="E5" s="38">
        <f>D5*100</f>
        <v>4700</v>
      </c>
      <c r="F5" s="13">
        <v>20.680628272251308</v>
      </c>
      <c r="G5" s="39">
        <f t="shared" si="1"/>
        <v>2068.0628272251306</v>
      </c>
      <c r="H5" s="13">
        <v>20.157068062827225</v>
      </c>
      <c r="I5" s="39">
        <f t="shared" si="2"/>
        <v>2015.7068062827225</v>
      </c>
      <c r="J5" s="13">
        <v>9.9476439790575917</v>
      </c>
      <c r="K5" s="39">
        <f t="shared" si="3"/>
        <v>994.76439790575921</v>
      </c>
      <c r="L5" s="13">
        <v>11.518324607329843</v>
      </c>
      <c r="M5">
        <f t="shared" si="4"/>
        <v>1151.8324607329844</v>
      </c>
      <c r="N5" s="13">
        <v>7.5916230366492146</v>
      </c>
      <c r="O5" s="39">
        <f t="shared" si="5"/>
        <v>759.16230366492141</v>
      </c>
      <c r="P5" s="13">
        <v>2.8795811518324608</v>
      </c>
      <c r="Q5" s="39">
        <f t="shared" si="6"/>
        <v>287.95811518324609</v>
      </c>
      <c r="R5" s="13">
        <v>5.7591623036649215</v>
      </c>
      <c r="S5" s="39">
        <f t="shared" si="7"/>
        <v>575.91623036649219</v>
      </c>
      <c r="T5" s="13">
        <v>6.0209424083769632</v>
      </c>
      <c r="U5" s="39">
        <f t="shared" si="8"/>
        <v>602.09424083769636</v>
      </c>
      <c r="V5" s="13">
        <v>5.2356020942408374</v>
      </c>
      <c r="W5" s="39">
        <f t="shared" si="9"/>
        <v>523.56020942408372</v>
      </c>
      <c r="X5" s="13">
        <v>10.732984293193718</v>
      </c>
      <c r="Y5" s="39">
        <f t="shared" si="10"/>
        <v>1073.2984293193717</v>
      </c>
      <c r="Z5" s="13">
        <v>5.7591623036649215</v>
      </c>
      <c r="AA5" s="39">
        <f t="shared" si="11"/>
        <v>575.91623036649219</v>
      </c>
      <c r="AB5" s="13">
        <v>12.30366492146597</v>
      </c>
      <c r="AC5" s="39">
        <f t="shared" si="12"/>
        <v>1230.366492146597</v>
      </c>
      <c r="AD5" s="13">
        <v>7.8534031413612562</v>
      </c>
      <c r="AE5" s="39">
        <f t="shared" si="13"/>
        <v>785.34031413612558</v>
      </c>
      <c r="AF5" s="13">
        <v>5.2356020942408374</v>
      </c>
      <c r="AG5" s="39">
        <f t="shared" si="14"/>
        <v>523.56020942408372</v>
      </c>
      <c r="AH5" s="13">
        <v>5.4973821989528799</v>
      </c>
      <c r="AI5" s="39">
        <f t="shared" si="15"/>
        <v>549.73821989528801</v>
      </c>
      <c r="AJ5" s="13">
        <v>15.968586387434556</v>
      </c>
      <c r="AK5" s="39">
        <f t="shared" si="16"/>
        <v>1596.8586387434557</v>
      </c>
      <c r="AL5" s="13">
        <v>11.2565445026178</v>
      </c>
      <c r="AM5" s="39">
        <f t="shared" si="17"/>
        <v>1125.6544502617799</v>
      </c>
      <c r="AN5" s="13">
        <v>14.659685863874344</v>
      </c>
      <c r="AO5" s="39">
        <f t="shared" si="18"/>
        <v>1465.9685863874345</v>
      </c>
      <c r="AP5" s="13">
        <v>7.3298429319371721</v>
      </c>
      <c r="AQ5" s="39">
        <f t="shared" si="19"/>
        <v>732.98429319371724</v>
      </c>
      <c r="AR5" s="13">
        <v>13.350785340314136</v>
      </c>
      <c r="AS5" s="39">
        <f t="shared" si="20"/>
        <v>1335.0785340314137</v>
      </c>
      <c r="AT5" s="13">
        <v>12.041884816753926</v>
      </c>
      <c r="AU5" s="39">
        <f t="shared" si="21"/>
        <v>1204.1884816753927</v>
      </c>
      <c r="AV5" s="13">
        <v>5.2356020942408374</v>
      </c>
      <c r="AW5" s="39">
        <f t="shared" si="22"/>
        <v>523.56020942408372</v>
      </c>
      <c r="AX5" s="13">
        <v>4.4502617801047117</v>
      </c>
      <c r="AY5" s="39">
        <f t="shared" si="23"/>
        <v>445.0261780104712</v>
      </c>
      <c r="AZ5" s="13">
        <v>5.7591623036649215</v>
      </c>
      <c r="BA5" s="39">
        <f t="shared" si="24"/>
        <v>575.91623036649219</v>
      </c>
      <c r="BB5" s="13">
        <v>6.5445026178010473</v>
      </c>
      <c r="BC5" s="39">
        <f t="shared" si="25"/>
        <v>654.45026178010471</v>
      </c>
      <c r="BD5" s="13">
        <v>8.3769633507853403</v>
      </c>
      <c r="BE5" s="39">
        <f t="shared" si="26"/>
        <v>837.69633507853405</v>
      </c>
      <c r="BF5" s="13">
        <v>4.4502617801047117</v>
      </c>
      <c r="BG5" s="39">
        <f t="shared" si="27"/>
        <v>445.0261780104712</v>
      </c>
      <c r="BH5" s="13">
        <v>5.4973821989528799</v>
      </c>
      <c r="BI5" s="56">
        <f t="shared" si="28"/>
        <v>549.73821989528801</v>
      </c>
      <c r="BJ5" s="15">
        <v>7.5916230366492146</v>
      </c>
      <c r="BK5" s="58">
        <f t="shared" si="29"/>
        <v>759.16230366492141</v>
      </c>
    </row>
    <row r="6" spans="1:63" x14ac:dyDescent="0.3">
      <c r="A6" s="14">
        <v>42278</v>
      </c>
      <c r="B6" s="12">
        <v>262</v>
      </c>
      <c r="C6" s="38">
        <f t="shared" si="0"/>
        <v>26200</v>
      </c>
      <c r="D6" s="12">
        <v>107</v>
      </c>
      <c r="E6" s="38">
        <f t="shared" ref="E3:E25" si="30">D6*100</f>
        <v>10700</v>
      </c>
      <c r="F6" s="13">
        <v>70.229007633587784</v>
      </c>
      <c r="G6" s="39">
        <f t="shared" si="1"/>
        <v>7022.900763358778</v>
      </c>
      <c r="H6" s="13">
        <v>72.51908396946564</v>
      </c>
      <c r="I6" s="39">
        <f t="shared" si="2"/>
        <v>7251.9083969465637</v>
      </c>
      <c r="J6" s="13">
        <v>50</v>
      </c>
      <c r="K6" s="39">
        <f t="shared" si="3"/>
        <v>5000</v>
      </c>
      <c r="L6" s="13">
        <v>57.633587786259547</v>
      </c>
      <c r="M6">
        <f t="shared" si="4"/>
        <v>5763.358778625955</v>
      </c>
      <c r="N6" s="13">
        <v>22.137404580152673</v>
      </c>
      <c r="O6" s="39">
        <f t="shared" si="5"/>
        <v>2213.7404580152674</v>
      </c>
      <c r="P6" s="13">
        <v>14.122137404580155</v>
      </c>
      <c r="Q6" s="39">
        <f t="shared" si="6"/>
        <v>1412.2137404580155</v>
      </c>
      <c r="R6" s="13">
        <v>27.480916030534353</v>
      </c>
      <c r="S6" s="39">
        <f t="shared" si="7"/>
        <v>2748.0916030534354</v>
      </c>
      <c r="T6" s="13">
        <v>15.648854961832063</v>
      </c>
      <c r="U6" s="39">
        <f t="shared" si="8"/>
        <v>1564.8854961832062</v>
      </c>
      <c r="V6" s="13">
        <v>30.534351145038169</v>
      </c>
      <c r="W6" s="39">
        <f t="shared" si="9"/>
        <v>3053.4351145038167</v>
      </c>
      <c r="X6" s="13">
        <v>28.244274809160309</v>
      </c>
      <c r="Y6" s="39">
        <f t="shared" si="10"/>
        <v>2824.4274809160311</v>
      </c>
      <c r="Z6" s="13">
        <v>16.030534351145036</v>
      </c>
      <c r="AA6" s="39">
        <f t="shared" si="11"/>
        <v>1603.0534351145036</v>
      </c>
      <c r="AB6" s="13">
        <v>29.389312977099237</v>
      </c>
      <c r="AC6" s="39">
        <f t="shared" si="12"/>
        <v>2938.9312977099239</v>
      </c>
      <c r="AD6" s="13">
        <v>20.229007633587788</v>
      </c>
      <c r="AE6" s="39">
        <f t="shared" si="13"/>
        <v>2022.9007633587787</v>
      </c>
      <c r="AF6" s="13">
        <v>11.83206106870229</v>
      </c>
      <c r="AG6" s="39">
        <f t="shared" si="14"/>
        <v>1183.206106870229</v>
      </c>
      <c r="AH6" s="13">
        <v>16.412213740458014</v>
      </c>
      <c r="AI6" s="39">
        <f t="shared" si="15"/>
        <v>1641.2213740458014</v>
      </c>
      <c r="AJ6" s="13">
        <v>41.984732824427482</v>
      </c>
      <c r="AK6" s="39">
        <f t="shared" si="16"/>
        <v>4198.4732824427483</v>
      </c>
      <c r="AL6" s="13">
        <v>48.473282442748086</v>
      </c>
      <c r="AM6" s="39">
        <f t="shared" si="17"/>
        <v>4847.3282442748086</v>
      </c>
      <c r="AN6" s="13">
        <v>64.885496183206101</v>
      </c>
      <c r="AO6" s="39">
        <f t="shared" si="18"/>
        <v>6488.5496183206105</v>
      </c>
      <c r="AP6" s="13">
        <v>45.419847328244273</v>
      </c>
      <c r="AQ6" s="39">
        <f t="shared" si="19"/>
        <v>4541.9847328244277</v>
      </c>
      <c r="AR6" s="13">
        <v>63.358778625954194</v>
      </c>
      <c r="AS6" s="39">
        <f t="shared" si="20"/>
        <v>6335.8778625954192</v>
      </c>
      <c r="AT6" s="13">
        <v>42.366412213740453</v>
      </c>
      <c r="AU6" s="39">
        <f t="shared" si="21"/>
        <v>4236.641221374045</v>
      </c>
      <c r="AV6" s="13">
        <v>31.297709923664126</v>
      </c>
      <c r="AW6" s="39">
        <f t="shared" si="22"/>
        <v>3129.7709923664124</v>
      </c>
      <c r="AX6" s="13">
        <v>28.625954198473281</v>
      </c>
      <c r="AY6" s="39">
        <f t="shared" si="23"/>
        <v>2862.5954198473282</v>
      </c>
      <c r="AZ6" s="13">
        <v>27.862595419847331</v>
      </c>
      <c r="BA6" s="39">
        <f t="shared" si="24"/>
        <v>2786.259541984733</v>
      </c>
      <c r="BB6" s="13">
        <v>32.824427480916029</v>
      </c>
      <c r="BC6" s="39">
        <f t="shared" si="25"/>
        <v>3282.4427480916029</v>
      </c>
      <c r="BD6" s="13">
        <v>29.007633587786259</v>
      </c>
      <c r="BE6" s="39">
        <f t="shared" si="26"/>
        <v>2900.7633587786258</v>
      </c>
      <c r="BF6" s="13">
        <v>22.519083969465647</v>
      </c>
      <c r="BG6" s="39">
        <f t="shared" si="27"/>
        <v>2251.9083969465646</v>
      </c>
      <c r="BH6" s="13">
        <v>32.44274809160305</v>
      </c>
      <c r="BI6" s="56">
        <f t="shared" si="28"/>
        <v>3244.2748091603053</v>
      </c>
      <c r="BJ6" s="15">
        <v>32.824427480916029</v>
      </c>
      <c r="BK6" s="58">
        <f t="shared" si="29"/>
        <v>3282.4427480916029</v>
      </c>
    </row>
    <row r="7" spans="1:63" x14ac:dyDescent="0.3">
      <c r="A7" s="14">
        <v>42309</v>
      </c>
      <c r="B7" s="12">
        <v>172</v>
      </c>
      <c r="C7" s="38">
        <f t="shared" si="0"/>
        <v>17200</v>
      </c>
      <c r="D7" s="12">
        <v>156</v>
      </c>
      <c r="E7" s="38">
        <f t="shared" si="30"/>
        <v>15600</v>
      </c>
      <c r="F7" s="13">
        <v>145.3488372093023</v>
      </c>
      <c r="G7" s="39">
        <f t="shared" si="1"/>
        <v>14534.883720930231</v>
      </c>
      <c r="H7" s="13">
        <v>118.6046511627907</v>
      </c>
      <c r="I7" s="39">
        <f t="shared" si="2"/>
        <v>11860.465116279071</v>
      </c>
      <c r="J7" s="13">
        <v>75</v>
      </c>
      <c r="K7" s="39">
        <f t="shared" si="3"/>
        <v>7500</v>
      </c>
      <c r="L7" s="13">
        <v>114.53488372093024</v>
      </c>
      <c r="M7">
        <f t="shared" si="4"/>
        <v>11453.488372093025</v>
      </c>
      <c r="N7" s="13">
        <v>43.02325581395349</v>
      </c>
      <c r="O7" s="39">
        <f t="shared" si="5"/>
        <v>4302.3255813953492</v>
      </c>
      <c r="P7" s="13">
        <v>29.069767441860467</v>
      </c>
      <c r="Q7" s="39">
        <f t="shared" si="6"/>
        <v>2906.9767441860467</v>
      </c>
      <c r="R7" s="13">
        <v>46.511627906976742</v>
      </c>
      <c r="S7" s="39">
        <f t="shared" si="7"/>
        <v>4651.1627906976737</v>
      </c>
      <c r="T7" s="13">
        <v>31.976744186046513</v>
      </c>
      <c r="U7" s="39">
        <f t="shared" si="8"/>
        <v>3197.6744186046512</v>
      </c>
      <c r="V7" s="13">
        <v>38.372093023255815</v>
      </c>
      <c r="W7" s="39">
        <f t="shared" si="9"/>
        <v>3837.2093023255816</v>
      </c>
      <c r="X7" s="13">
        <v>60.465116279069761</v>
      </c>
      <c r="Y7" s="39">
        <f t="shared" si="10"/>
        <v>6046.5116279069762</v>
      </c>
      <c r="Z7" s="13">
        <v>45.930232558139537</v>
      </c>
      <c r="AA7" s="39">
        <f t="shared" si="11"/>
        <v>4593.0232558139533</v>
      </c>
      <c r="AB7" s="13">
        <v>62.790697674418603</v>
      </c>
      <c r="AC7" s="39">
        <f t="shared" si="12"/>
        <v>6279.0697674418607</v>
      </c>
      <c r="AD7" s="13">
        <v>37.209302325581397</v>
      </c>
      <c r="AE7" s="39">
        <f t="shared" si="13"/>
        <v>3720.9302325581398</v>
      </c>
      <c r="AF7" s="13">
        <v>43.02325581395349</v>
      </c>
      <c r="AG7" s="39">
        <f t="shared" si="14"/>
        <v>4302.3255813953492</v>
      </c>
      <c r="AH7" s="13">
        <v>37.209302325581397</v>
      </c>
      <c r="AI7" s="39">
        <f t="shared" si="15"/>
        <v>3720.9302325581398</v>
      </c>
      <c r="AJ7" s="13">
        <v>74.418604651162795</v>
      </c>
      <c r="AK7" s="39">
        <f t="shared" si="16"/>
        <v>7441.8604651162796</v>
      </c>
      <c r="AL7" s="13">
        <v>105.23255813953489</v>
      </c>
      <c r="AM7" s="39">
        <f t="shared" si="17"/>
        <v>10523.255813953489</v>
      </c>
      <c r="AN7" s="13">
        <v>104.65116279069768</v>
      </c>
      <c r="AO7" s="39">
        <f t="shared" si="18"/>
        <v>10465.116279069769</v>
      </c>
      <c r="AP7" s="13">
        <v>63.953488372093027</v>
      </c>
      <c r="AQ7" s="39">
        <f t="shared" si="19"/>
        <v>6395.3488372093025</v>
      </c>
      <c r="AR7" s="13">
        <v>114.53488372093024</v>
      </c>
      <c r="AS7" s="39">
        <f t="shared" si="20"/>
        <v>11453.488372093025</v>
      </c>
      <c r="AT7" s="13">
        <v>81.976744186046517</v>
      </c>
      <c r="AU7" s="39">
        <f t="shared" si="21"/>
        <v>8197.6744186046526</v>
      </c>
      <c r="AV7" s="13">
        <v>47.674418604651166</v>
      </c>
      <c r="AW7" s="39">
        <f t="shared" si="22"/>
        <v>4767.4418604651164</v>
      </c>
      <c r="AX7" s="13">
        <v>51.162790697674424</v>
      </c>
      <c r="AY7" s="39">
        <f t="shared" si="23"/>
        <v>5116.2790697674427</v>
      </c>
      <c r="AZ7" s="13">
        <v>48.255813953488378</v>
      </c>
      <c r="BA7" s="39">
        <f t="shared" si="24"/>
        <v>4825.5813953488378</v>
      </c>
      <c r="BB7" s="13">
        <v>55.813953488372093</v>
      </c>
      <c r="BC7" s="39">
        <f t="shared" si="25"/>
        <v>5581.395348837209</v>
      </c>
      <c r="BD7" s="13">
        <v>41.279069767441861</v>
      </c>
      <c r="BE7" s="39">
        <f t="shared" si="26"/>
        <v>4127.9069767441861</v>
      </c>
      <c r="BF7" s="13">
        <v>31.976744186046513</v>
      </c>
      <c r="BG7" s="39">
        <f t="shared" si="27"/>
        <v>3197.6744186046512</v>
      </c>
      <c r="BH7" s="13">
        <v>49.418604651162788</v>
      </c>
      <c r="BI7" s="56">
        <f t="shared" si="28"/>
        <v>4941.8604651162786</v>
      </c>
      <c r="BJ7" s="15">
        <v>59.302325581395351</v>
      </c>
      <c r="BK7" s="58">
        <f t="shared" si="29"/>
        <v>5930.2325581395353</v>
      </c>
    </row>
    <row r="8" spans="1:63" x14ac:dyDescent="0.3">
      <c r="A8" s="14">
        <v>42339</v>
      </c>
      <c r="B8" s="12">
        <v>235</v>
      </c>
      <c r="C8" s="38">
        <f t="shared" si="0"/>
        <v>23500</v>
      </c>
      <c r="D8" s="12">
        <v>230</v>
      </c>
      <c r="E8" s="38">
        <f t="shared" si="30"/>
        <v>23000</v>
      </c>
      <c r="F8" s="13">
        <v>78.297872340425528</v>
      </c>
      <c r="G8" s="39">
        <f t="shared" si="1"/>
        <v>7829.7872340425529</v>
      </c>
      <c r="H8" s="13">
        <v>77.446808510638306</v>
      </c>
      <c r="I8" s="39">
        <f t="shared" si="2"/>
        <v>7744.6808510638302</v>
      </c>
      <c r="J8" s="13">
        <v>49.361702127659576</v>
      </c>
      <c r="K8" s="39">
        <f t="shared" si="3"/>
        <v>4936.1702127659573</v>
      </c>
      <c r="L8" s="13">
        <v>72.765957446808514</v>
      </c>
      <c r="M8">
        <f t="shared" si="4"/>
        <v>7276.5957446808516</v>
      </c>
      <c r="N8" s="13">
        <v>21.276595744680851</v>
      </c>
      <c r="O8" s="39">
        <f t="shared" si="5"/>
        <v>2127.6595744680849</v>
      </c>
      <c r="P8" s="13">
        <v>25.531914893617021</v>
      </c>
      <c r="Q8" s="39">
        <f t="shared" si="6"/>
        <v>2553.1914893617022</v>
      </c>
      <c r="R8" s="13">
        <v>35.319148936170215</v>
      </c>
      <c r="S8" s="39">
        <f t="shared" si="7"/>
        <v>3531.9148936170213</v>
      </c>
      <c r="T8" s="13">
        <v>24.680851063829788</v>
      </c>
      <c r="U8" s="39">
        <f t="shared" si="8"/>
        <v>2468.0851063829787</v>
      </c>
      <c r="V8" s="13">
        <v>20.851063829787233</v>
      </c>
      <c r="W8" s="39">
        <f t="shared" si="9"/>
        <v>2085.1063829787231</v>
      </c>
      <c r="X8" s="13">
        <v>38.723404255319153</v>
      </c>
      <c r="Y8" s="39">
        <f t="shared" si="10"/>
        <v>3872.3404255319151</v>
      </c>
      <c r="Z8" s="13">
        <v>27.659574468085108</v>
      </c>
      <c r="AA8" s="39">
        <f t="shared" si="11"/>
        <v>2765.9574468085107</v>
      </c>
      <c r="AB8" s="13">
        <v>34.468085106382979</v>
      </c>
      <c r="AC8" s="39">
        <f t="shared" si="12"/>
        <v>3446.8085106382978</v>
      </c>
      <c r="AD8" s="13">
        <v>26.382978723404253</v>
      </c>
      <c r="AE8" s="39">
        <f t="shared" si="13"/>
        <v>2638.2978723404253</v>
      </c>
      <c r="AF8" s="13">
        <v>25.531914893617021</v>
      </c>
      <c r="AG8" s="39">
        <f t="shared" si="14"/>
        <v>2553.1914893617022</v>
      </c>
      <c r="AH8" s="13">
        <v>27.23404255319149</v>
      </c>
      <c r="AI8" s="39">
        <f t="shared" si="15"/>
        <v>2723.4042553191489</v>
      </c>
      <c r="AJ8" s="13">
        <v>47.234042553191493</v>
      </c>
      <c r="AK8" s="39">
        <f t="shared" si="16"/>
        <v>4723.4042553191493</v>
      </c>
      <c r="AL8" s="13">
        <v>60.851063829787236</v>
      </c>
      <c r="AM8" s="39">
        <f t="shared" si="17"/>
        <v>6085.1063829787236</v>
      </c>
      <c r="AN8" s="13">
        <v>65.531914893617014</v>
      </c>
      <c r="AO8" s="39">
        <f t="shared" si="18"/>
        <v>6553.1914893617013</v>
      </c>
      <c r="AP8" s="13">
        <v>40</v>
      </c>
      <c r="AQ8" s="39">
        <f t="shared" si="19"/>
        <v>4000</v>
      </c>
      <c r="AR8" s="13">
        <v>79.148936170212764</v>
      </c>
      <c r="AS8" s="39">
        <f t="shared" si="20"/>
        <v>7914.8936170212764</v>
      </c>
      <c r="AT8" s="13">
        <v>57.87234042553191</v>
      </c>
      <c r="AU8" s="39">
        <f t="shared" si="21"/>
        <v>5787.2340425531911</v>
      </c>
      <c r="AV8" s="13">
        <v>38.297872340425535</v>
      </c>
      <c r="AW8" s="39">
        <f t="shared" si="22"/>
        <v>3829.7872340425533</v>
      </c>
      <c r="AX8" s="13">
        <v>34.042553191489361</v>
      </c>
      <c r="AY8" s="39">
        <f t="shared" si="23"/>
        <v>3404.255319148936</v>
      </c>
      <c r="AZ8" s="13">
        <v>40.851063829787229</v>
      </c>
      <c r="BA8" s="39">
        <f t="shared" si="24"/>
        <v>4085.1063829787231</v>
      </c>
      <c r="BB8" s="13">
        <v>37.021276595744681</v>
      </c>
      <c r="BC8" s="39">
        <f t="shared" si="25"/>
        <v>3702.127659574468</v>
      </c>
      <c r="BD8" s="13">
        <v>35.319148936170215</v>
      </c>
      <c r="BE8" s="39">
        <f t="shared" si="26"/>
        <v>3531.9148936170213</v>
      </c>
      <c r="BF8" s="13">
        <v>30.638297872340424</v>
      </c>
      <c r="BG8" s="39">
        <f t="shared" si="27"/>
        <v>3063.8297872340422</v>
      </c>
      <c r="BH8" s="13">
        <v>30.212765957446809</v>
      </c>
      <c r="BI8" s="56">
        <f t="shared" si="28"/>
        <v>3021.2765957446809</v>
      </c>
      <c r="BJ8" s="15">
        <v>46.382978723404257</v>
      </c>
      <c r="BK8" s="58">
        <f t="shared" si="29"/>
        <v>4638.2978723404258</v>
      </c>
    </row>
    <row r="9" spans="1:63" x14ac:dyDescent="0.3">
      <c r="A9" s="14">
        <v>42370</v>
      </c>
      <c r="B9" s="12">
        <v>202</v>
      </c>
      <c r="C9" s="38">
        <f t="shared" si="0"/>
        <v>20200</v>
      </c>
      <c r="D9" s="12">
        <v>250</v>
      </c>
      <c r="E9" s="38">
        <f t="shared" si="30"/>
        <v>25000</v>
      </c>
      <c r="F9" s="13">
        <v>120.29702970297029</v>
      </c>
      <c r="G9" s="39">
        <f t="shared" si="1"/>
        <v>12029.702970297029</v>
      </c>
      <c r="H9" s="13">
        <v>100.99009900990099</v>
      </c>
      <c r="I9" s="39">
        <f t="shared" si="2"/>
        <v>10099.009900990099</v>
      </c>
      <c r="J9" s="13">
        <v>71.78217821782178</v>
      </c>
      <c r="K9" s="39">
        <f t="shared" si="3"/>
        <v>7178.2178217821784</v>
      </c>
      <c r="L9" s="13">
        <v>111.38613861386139</v>
      </c>
      <c r="M9">
        <f t="shared" si="4"/>
        <v>11138.613861386139</v>
      </c>
      <c r="N9" s="13">
        <v>32.673267326732677</v>
      </c>
      <c r="O9" s="39">
        <f t="shared" si="5"/>
        <v>3267.3267326732675</v>
      </c>
      <c r="P9" s="13">
        <v>24.257425742574256</v>
      </c>
      <c r="Q9" s="39">
        <f t="shared" si="6"/>
        <v>2425.7425742574255</v>
      </c>
      <c r="R9" s="13">
        <v>38.118811881188122</v>
      </c>
      <c r="S9" s="39">
        <f t="shared" si="7"/>
        <v>3811.8811881188121</v>
      </c>
      <c r="T9" s="13">
        <v>23.762376237623762</v>
      </c>
      <c r="U9" s="39">
        <f t="shared" si="8"/>
        <v>2376.2376237623762</v>
      </c>
      <c r="V9" s="13">
        <v>16.336633663366339</v>
      </c>
      <c r="W9" s="39">
        <f t="shared" si="9"/>
        <v>1633.6633663366338</v>
      </c>
      <c r="X9" s="13">
        <v>43.564356435643568</v>
      </c>
      <c r="Y9" s="39">
        <f t="shared" si="10"/>
        <v>4356.4356435643567</v>
      </c>
      <c r="Z9" s="13">
        <v>32.178217821782177</v>
      </c>
      <c r="AA9" s="39">
        <f t="shared" si="11"/>
        <v>3217.8217821782177</v>
      </c>
      <c r="AB9" s="13">
        <v>26.237623762376238</v>
      </c>
      <c r="AC9" s="39">
        <f t="shared" si="12"/>
        <v>2623.7623762376238</v>
      </c>
      <c r="AD9" s="13">
        <v>34.653465346534652</v>
      </c>
      <c r="AE9" s="39">
        <f t="shared" si="13"/>
        <v>3465.3465346534654</v>
      </c>
      <c r="AF9" s="13">
        <v>24.752475247524753</v>
      </c>
      <c r="AG9" s="39">
        <f t="shared" si="14"/>
        <v>2475.2475247524753</v>
      </c>
      <c r="AH9" s="13">
        <v>34.653465346534652</v>
      </c>
      <c r="AI9" s="39">
        <f t="shared" si="15"/>
        <v>3465.3465346534654</v>
      </c>
      <c r="AJ9" s="13">
        <v>65.346534653465355</v>
      </c>
      <c r="AK9" s="39">
        <f t="shared" si="16"/>
        <v>6534.6534653465351</v>
      </c>
      <c r="AL9" s="13">
        <v>87.128712871287135</v>
      </c>
      <c r="AM9" s="39">
        <f t="shared" si="17"/>
        <v>8712.8712871287134</v>
      </c>
      <c r="AN9" s="13">
        <v>92.079207920792086</v>
      </c>
      <c r="AO9" s="39">
        <f t="shared" si="18"/>
        <v>9207.9207920792087</v>
      </c>
      <c r="AP9" s="13">
        <v>46.039603960396043</v>
      </c>
      <c r="AQ9" s="39">
        <f t="shared" si="19"/>
        <v>4603.9603960396043</v>
      </c>
      <c r="AR9" s="13">
        <v>76.732673267326732</v>
      </c>
      <c r="AS9" s="39">
        <f t="shared" si="20"/>
        <v>7673.2673267326736</v>
      </c>
      <c r="AT9" s="13">
        <v>72.772277227722768</v>
      </c>
      <c r="AU9" s="39">
        <f t="shared" si="21"/>
        <v>7277.227722772277</v>
      </c>
      <c r="AV9" s="13">
        <v>49.504950495049506</v>
      </c>
      <c r="AW9" s="39">
        <f t="shared" si="22"/>
        <v>4950.4950495049507</v>
      </c>
      <c r="AX9" s="13">
        <v>48.514851485148512</v>
      </c>
      <c r="AY9" s="39">
        <f t="shared" si="23"/>
        <v>4851.4851485148511</v>
      </c>
      <c r="AZ9" s="13">
        <v>53.46534653465347</v>
      </c>
      <c r="BA9" s="39">
        <f t="shared" si="24"/>
        <v>5346.5346534653472</v>
      </c>
      <c r="BB9" s="13">
        <v>48.019801980198018</v>
      </c>
      <c r="BC9" s="39">
        <f t="shared" si="25"/>
        <v>4801.9801980198017</v>
      </c>
      <c r="BD9" s="13">
        <v>46.534653465346537</v>
      </c>
      <c r="BE9" s="39">
        <f t="shared" si="26"/>
        <v>4653.4653465346537</v>
      </c>
      <c r="BF9" s="13">
        <v>30.198019801980198</v>
      </c>
      <c r="BG9" s="39">
        <f t="shared" si="27"/>
        <v>3019.8019801980199</v>
      </c>
      <c r="BH9" s="13">
        <v>44.554455445544555</v>
      </c>
      <c r="BI9" s="56">
        <f t="shared" si="28"/>
        <v>4455.4455445544554</v>
      </c>
      <c r="BJ9" s="15">
        <v>63.366336633663366</v>
      </c>
      <c r="BK9" s="58">
        <f t="shared" si="29"/>
        <v>6336.6336633663368</v>
      </c>
    </row>
    <row r="10" spans="1:63" x14ac:dyDescent="0.3">
      <c r="A10" s="14">
        <v>42401</v>
      </c>
      <c r="B10" s="12">
        <v>184</v>
      </c>
      <c r="C10" s="38">
        <f t="shared" si="0"/>
        <v>18400</v>
      </c>
      <c r="D10" s="12">
        <v>226</v>
      </c>
      <c r="E10" s="38">
        <f t="shared" si="30"/>
        <v>22600</v>
      </c>
      <c r="F10" s="13">
        <v>68.478260869565219</v>
      </c>
      <c r="G10" s="39">
        <f t="shared" si="1"/>
        <v>6847.826086956522</v>
      </c>
      <c r="H10" s="13">
        <v>78.260869565217391</v>
      </c>
      <c r="I10" s="39">
        <f t="shared" si="2"/>
        <v>7826.086956521739</v>
      </c>
      <c r="J10" s="13">
        <v>56.521739130434781</v>
      </c>
      <c r="K10" s="39">
        <f t="shared" si="3"/>
        <v>5652.173913043478</v>
      </c>
      <c r="L10" s="13">
        <v>71.739130434782609</v>
      </c>
      <c r="M10">
        <f t="shared" si="4"/>
        <v>7173.913043478261</v>
      </c>
      <c r="N10" s="13">
        <v>22.282608695652172</v>
      </c>
      <c r="O10" s="39">
        <f t="shared" si="5"/>
        <v>2228.260869565217</v>
      </c>
      <c r="P10" s="13">
        <v>14.130434782608695</v>
      </c>
      <c r="Q10" s="39">
        <f t="shared" si="6"/>
        <v>1413.0434782608695</v>
      </c>
      <c r="R10" s="13">
        <v>19.565217391304348</v>
      </c>
      <c r="S10" s="39">
        <f t="shared" si="7"/>
        <v>1956.5217391304348</v>
      </c>
      <c r="T10" s="13">
        <v>13.043478260869565</v>
      </c>
      <c r="U10" s="39">
        <f t="shared" si="8"/>
        <v>1304.3478260869565</v>
      </c>
      <c r="V10" s="13">
        <v>17.934782608695652</v>
      </c>
      <c r="W10" s="39">
        <f t="shared" si="9"/>
        <v>1793.4782608695652</v>
      </c>
      <c r="X10" s="13">
        <v>40.217391304347828</v>
      </c>
      <c r="Y10" s="39">
        <f t="shared" si="10"/>
        <v>4021.739130434783</v>
      </c>
      <c r="Z10" s="13">
        <v>20.652173913043477</v>
      </c>
      <c r="AA10" s="39">
        <f t="shared" si="11"/>
        <v>2065.2173913043475</v>
      </c>
      <c r="AB10" s="13">
        <v>17.934782608695652</v>
      </c>
      <c r="AC10" s="39">
        <f t="shared" si="12"/>
        <v>1793.4782608695652</v>
      </c>
      <c r="AD10" s="13">
        <v>26.086956521739129</v>
      </c>
      <c r="AE10" s="39">
        <f t="shared" si="13"/>
        <v>2608.695652173913</v>
      </c>
      <c r="AF10" s="13">
        <v>19.021739130434785</v>
      </c>
      <c r="AG10" s="39">
        <f t="shared" si="14"/>
        <v>1902.1739130434785</v>
      </c>
      <c r="AH10" s="13">
        <v>17.391304347826086</v>
      </c>
      <c r="AI10" s="39">
        <f t="shared" si="15"/>
        <v>1739.1304347826085</v>
      </c>
      <c r="AJ10" s="13">
        <v>43.478260869565219</v>
      </c>
      <c r="AK10" s="39">
        <f t="shared" si="16"/>
        <v>4347.826086956522</v>
      </c>
      <c r="AL10" s="13">
        <v>60.326086956521742</v>
      </c>
      <c r="AM10" s="39">
        <f t="shared" si="17"/>
        <v>6032.608695652174</v>
      </c>
      <c r="AN10" s="13">
        <v>58.695652173913047</v>
      </c>
      <c r="AO10" s="39">
        <f t="shared" si="18"/>
        <v>5869.5652173913049</v>
      </c>
      <c r="AP10" s="13">
        <v>32.065217391304344</v>
      </c>
      <c r="AQ10" s="39">
        <f t="shared" si="19"/>
        <v>3206.5217391304345</v>
      </c>
      <c r="AR10" s="13">
        <v>51.630434782608688</v>
      </c>
      <c r="AS10" s="39">
        <f t="shared" si="20"/>
        <v>5163.0434782608691</v>
      </c>
      <c r="AT10" s="13">
        <v>43.478260869565219</v>
      </c>
      <c r="AU10" s="39">
        <f t="shared" si="21"/>
        <v>4347.826086956522</v>
      </c>
      <c r="AV10" s="13">
        <v>40.760869565217391</v>
      </c>
      <c r="AW10" s="39">
        <f t="shared" si="22"/>
        <v>4076.086956521739</v>
      </c>
      <c r="AX10" s="13">
        <v>28.804347826086957</v>
      </c>
      <c r="AY10" s="39">
        <f t="shared" si="23"/>
        <v>2880.4347826086955</v>
      </c>
      <c r="AZ10" s="13">
        <v>38.04347826086957</v>
      </c>
      <c r="BA10" s="39">
        <f t="shared" si="24"/>
        <v>3804.347826086957</v>
      </c>
      <c r="BB10" s="13">
        <v>43.478260869565219</v>
      </c>
      <c r="BC10" s="39">
        <f t="shared" si="25"/>
        <v>4347.826086956522</v>
      </c>
      <c r="BD10" s="13">
        <v>38.04347826086957</v>
      </c>
      <c r="BE10" s="39">
        <f t="shared" si="26"/>
        <v>3804.347826086957</v>
      </c>
      <c r="BF10" s="13">
        <v>28.260869565217391</v>
      </c>
      <c r="BG10" s="39">
        <f t="shared" si="27"/>
        <v>2826.086956521739</v>
      </c>
      <c r="BH10" s="13">
        <v>36.413043478260867</v>
      </c>
      <c r="BI10" s="56">
        <f t="shared" si="28"/>
        <v>3641.3043478260865</v>
      </c>
      <c r="BJ10" s="15">
        <v>38.04347826086957</v>
      </c>
      <c r="BK10" s="58">
        <f t="shared" si="29"/>
        <v>3804.347826086957</v>
      </c>
    </row>
    <row r="11" spans="1:63" x14ac:dyDescent="0.3">
      <c r="A11" s="14">
        <v>42430</v>
      </c>
      <c r="B11" s="12">
        <v>141</v>
      </c>
      <c r="C11" s="38">
        <f t="shared" si="0"/>
        <v>14100</v>
      </c>
      <c r="D11" s="12">
        <v>262</v>
      </c>
      <c r="E11" s="38">
        <f t="shared" si="30"/>
        <v>26200</v>
      </c>
      <c r="F11" s="13">
        <v>135.46099290780143</v>
      </c>
      <c r="G11" s="39">
        <f t="shared" si="1"/>
        <v>13546.099290780143</v>
      </c>
      <c r="H11" s="13">
        <v>122.69503546099291</v>
      </c>
      <c r="I11" s="39">
        <f t="shared" si="2"/>
        <v>12269.503546099291</v>
      </c>
      <c r="J11" s="13">
        <v>76.59574468085107</v>
      </c>
      <c r="K11" s="39">
        <f t="shared" si="3"/>
        <v>7659.5744680851067</v>
      </c>
      <c r="L11" s="13">
        <v>112.05673758865248</v>
      </c>
      <c r="M11">
        <f t="shared" si="4"/>
        <v>11205.673758865249</v>
      </c>
      <c r="N11" s="13">
        <v>44.680851063829785</v>
      </c>
      <c r="O11" s="39">
        <f t="shared" si="5"/>
        <v>4468.0851063829787</v>
      </c>
      <c r="P11" s="13">
        <v>32.62411347517731</v>
      </c>
      <c r="Q11" s="39">
        <f t="shared" si="6"/>
        <v>3262.411347517731</v>
      </c>
      <c r="R11" s="13">
        <v>42.553191489361701</v>
      </c>
      <c r="S11" s="39">
        <f t="shared" si="7"/>
        <v>4255.3191489361698</v>
      </c>
      <c r="T11" s="13">
        <v>25.531914893617021</v>
      </c>
      <c r="U11" s="39">
        <f t="shared" si="8"/>
        <v>2553.1914893617022</v>
      </c>
      <c r="V11" s="13">
        <v>19.148936170212767</v>
      </c>
      <c r="W11" s="39">
        <f t="shared" si="9"/>
        <v>1914.8936170212767</v>
      </c>
      <c r="X11" s="13">
        <v>62.411347517730498</v>
      </c>
      <c r="Y11" s="39">
        <f t="shared" si="10"/>
        <v>6241.1347517730501</v>
      </c>
      <c r="Z11" s="13">
        <v>46.099290780141843</v>
      </c>
      <c r="AA11" s="39">
        <f t="shared" si="11"/>
        <v>4609.9290780141846</v>
      </c>
      <c r="AB11" s="13">
        <v>37.588652482269502</v>
      </c>
      <c r="AC11" s="39">
        <f t="shared" si="12"/>
        <v>3758.8652482269504</v>
      </c>
      <c r="AD11" s="13">
        <v>38.297872340425535</v>
      </c>
      <c r="AE11" s="39">
        <f t="shared" si="13"/>
        <v>3829.7872340425533</v>
      </c>
      <c r="AF11" s="13">
        <v>49.645390070921984</v>
      </c>
      <c r="AG11" s="39">
        <f t="shared" si="14"/>
        <v>4964.5390070921985</v>
      </c>
      <c r="AH11" s="13">
        <v>46.808510638297875</v>
      </c>
      <c r="AI11" s="39">
        <f t="shared" si="15"/>
        <v>4680.8510638297876</v>
      </c>
      <c r="AJ11" s="13">
        <v>78.723404255319153</v>
      </c>
      <c r="AK11" s="39">
        <f t="shared" si="16"/>
        <v>7872.3404255319156</v>
      </c>
      <c r="AL11" s="13">
        <v>106.38297872340425</v>
      </c>
      <c r="AM11" s="39">
        <f t="shared" si="17"/>
        <v>10638.297872340425</v>
      </c>
      <c r="AN11" s="13">
        <v>107.80141843971631</v>
      </c>
      <c r="AO11" s="39">
        <f t="shared" si="18"/>
        <v>10780.141843971631</v>
      </c>
      <c r="AP11" s="13">
        <v>48.226950354609926</v>
      </c>
      <c r="AQ11" s="39">
        <f t="shared" si="19"/>
        <v>4822.6950354609926</v>
      </c>
      <c r="AR11" s="13">
        <v>97.872340425531917</v>
      </c>
      <c r="AS11" s="39">
        <f t="shared" si="20"/>
        <v>9787.2340425531911</v>
      </c>
      <c r="AT11" s="13">
        <v>63.12056737588653</v>
      </c>
      <c r="AU11" s="39">
        <f t="shared" si="21"/>
        <v>6312.056737588653</v>
      </c>
      <c r="AV11" s="13">
        <v>56.028368794326241</v>
      </c>
      <c r="AW11" s="39">
        <f t="shared" si="22"/>
        <v>5602.8368794326243</v>
      </c>
      <c r="AX11" s="13">
        <v>47.5177304964539</v>
      </c>
      <c r="AY11" s="39">
        <f t="shared" si="23"/>
        <v>4751.7730496453896</v>
      </c>
      <c r="AZ11" s="13">
        <v>58.865248226950349</v>
      </c>
      <c r="BA11" s="39">
        <f t="shared" si="24"/>
        <v>5886.5248226950353</v>
      </c>
      <c r="BB11" s="13">
        <v>65.248226950354621</v>
      </c>
      <c r="BC11" s="39">
        <f t="shared" si="25"/>
        <v>6524.8226950354619</v>
      </c>
      <c r="BD11" s="13">
        <v>40.425531914893611</v>
      </c>
      <c r="BE11" s="39">
        <f t="shared" si="26"/>
        <v>4042.5531914893609</v>
      </c>
      <c r="BF11" s="13">
        <v>41.134751773049643</v>
      </c>
      <c r="BG11" s="39">
        <f t="shared" si="27"/>
        <v>4113.4751773049647</v>
      </c>
      <c r="BH11" s="13">
        <v>50.354609929078009</v>
      </c>
      <c r="BI11" s="56">
        <f t="shared" si="28"/>
        <v>5035.4609929078006</v>
      </c>
      <c r="BJ11" s="15">
        <v>65.248226950354621</v>
      </c>
      <c r="BK11" s="58">
        <f t="shared" si="29"/>
        <v>6524.8226950354619</v>
      </c>
    </row>
    <row r="12" spans="1:63" x14ac:dyDescent="0.3">
      <c r="A12" s="14">
        <v>42461</v>
      </c>
      <c r="B12" s="12">
        <v>115</v>
      </c>
      <c r="C12" s="38">
        <f t="shared" si="0"/>
        <v>11500</v>
      </c>
      <c r="D12" s="12">
        <v>263</v>
      </c>
      <c r="E12" s="38">
        <f t="shared" si="30"/>
        <v>26300</v>
      </c>
      <c r="F12" s="13">
        <v>154.78260869565216</v>
      </c>
      <c r="G12" s="39">
        <f t="shared" si="1"/>
        <v>15478.260869565216</v>
      </c>
      <c r="H12" s="13">
        <v>152.17391304347828</v>
      </c>
      <c r="I12" s="39">
        <f t="shared" si="2"/>
        <v>15217.391304347828</v>
      </c>
      <c r="J12" s="13">
        <v>106.08695652173914</v>
      </c>
      <c r="K12" s="39">
        <f t="shared" si="3"/>
        <v>10608.695652173914</v>
      </c>
      <c r="L12" s="13">
        <v>140</v>
      </c>
      <c r="M12">
        <f t="shared" si="4"/>
        <v>14000</v>
      </c>
      <c r="N12" s="13">
        <v>46.956521739130437</v>
      </c>
      <c r="O12" s="39">
        <f t="shared" si="5"/>
        <v>4695.652173913044</v>
      </c>
      <c r="P12" s="13">
        <v>30.434782608695656</v>
      </c>
      <c r="Q12" s="39">
        <f t="shared" si="6"/>
        <v>3043.4782608695655</v>
      </c>
      <c r="R12" s="13">
        <v>55.652173913043477</v>
      </c>
      <c r="S12" s="39">
        <f t="shared" si="7"/>
        <v>5565.217391304348</v>
      </c>
      <c r="T12" s="13">
        <v>26.956521739130434</v>
      </c>
      <c r="U12" s="39">
        <f t="shared" si="8"/>
        <v>2695.6521739130435</v>
      </c>
      <c r="V12" s="13">
        <v>29.565217391304348</v>
      </c>
      <c r="W12" s="39">
        <f t="shared" si="9"/>
        <v>2956.521739130435</v>
      </c>
      <c r="X12" s="13">
        <v>83.478260869565219</v>
      </c>
      <c r="Y12" s="39">
        <f t="shared" si="10"/>
        <v>8347.826086956522</v>
      </c>
      <c r="Z12" s="13">
        <v>53.913043478260867</v>
      </c>
      <c r="AA12" s="39">
        <f t="shared" si="11"/>
        <v>5391.304347826087</v>
      </c>
      <c r="AB12" s="13">
        <v>46.956521739130437</v>
      </c>
      <c r="AC12" s="39">
        <f t="shared" si="12"/>
        <v>4695.652173913044</v>
      </c>
      <c r="AD12" s="13">
        <v>40.869565217391305</v>
      </c>
      <c r="AE12" s="39">
        <f t="shared" si="13"/>
        <v>4086.9565217391305</v>
      </c>
      <c r="AF12" s="13">
        <v>35.652173913043477</v>
      </c>
      <c r="AG12" s="39">
        <f t="shared" si="14"/>
        <v>3565.2173913043475</v>
      </c>
      <c r="AH12" s="13">
        <v>33.043478260869563</v>
      </c>
      <c r="AI12" s="39">
        <f t="shared" si="15"/>
        <v>3304.347826086956</v>
      </c>
      <c r="AJ12" s="13">
        <v>102.60869565217392</v>
      </c>
      <c r="AK12" s="39">
        <f t="shared" si="16"/>
        <v>10260.869565217392</v>
      </c>
      <c r="AL12" s="13">
        <v>126.08695652173914</v>
      </c>
      <c r="AM12" s="39">
        <f t="shared" si="17"/>
        <v>12608.695652173914</v>
      </c>
      <c r="AN12" s="13">
        <v>122.60869565217392</v>
      </c>
      <c r="AO12" s="39">
        <f t="shared" si="18"/>
        <v>12260.869565217392</v>
      </c>
      <c r="AP12" s="13">
        <v>72.173913043478265</v>
      </c>
      <c r="AQ12" s="39">
        <f t="shared" si="19"/>
        <v>7217.3913043478269</v>
      </c>
      <c r="AR12" s="13">
        <v>99.130434782608702</v>
      </c>
      <c r="AS12" s="39">
        <f t="shared" si="20"/>
        <v>9913.04347826087</v>
      </c>
      <c r="AT12" s="13">
        <v>90.434782608695656</v>
      </c>
      <c r="AU12" s="39">
        <f t="shared" si="21"/>
        <v>9043.4782608695659</v>
      </c>
      <c r="AV12" s="13">
        <v>66.086956521739125</v>
      </c>
      <c r="AW12" s="39">
        <f t="shared" si="22"/>
        <v>6608.6956521739121</v>
      </c>
      <c r="AX12" s="13">
        <v>51.304347826086961</v>
      </c>
      <c r="AY12" s="39">
        <f t="shared" si="23"/>
        <v>5130.434782608696</v>
      </c>
      <c r="AZ12" s="13">
        <v>53.913043478260867</v>
      </c>
      <c r="BA12" s="39">
        <f t="shared" si="24"/>
        <v>5391.304347826087</v>
      </c>
      <c r="BB12" s="13">
        <v>68.695652173913047</v>
      </c>
      <c r="BC12" s="39">
        <f t="shared" si="25"/>
        <v>6869.5652173913049</v>
      </c>
      <c r="BD12" s="13">
        <v>59.130434782608695</v>
      </c>
      <c r="BE12" s="39">
        <f t="shared" si="26"/>
        <v>5913.04347826087</v>
      </c>
      <c r="BF12" s="13">
        <v>46.956521739130437</v>
      </c>
      <c r="BG12" s="39">
        <f t="shared" si="27"/>
        <v>4695.652173913044</v>
      </c>
      <c r="BH12" s="13">
        <v>62.608695652173921</v>
      </c>
      <c r="BI12" s="56">
        <f t="shared" si="28"/>
        <v>6260.8695652173919</v>
      </c>
      <c r="BJ12" s="15">
        <v>70.434782608695656</v>
      </c>
      <c r="BK12" s="58">
        <f t="shared" si="29"/>
        <v>7043.4782608695659</v>
      </c>
    </row>
    <row r="13" spans="1:63" x14ac:dyDescent="0.3">
      <c r="A13" s="14">
        <v>42491</v>
      </c>
      <c r="B13" s="12">
        <v>174</v>
      </c>
      <c r="C13" s="38">
        <f t="shared" si="0"/>
        <v>17400</v>
      </c>
      <c r="D13" s="12">
        <v>197</v>
      </c>
      <c r="E13" s="38">
        <f t="shared" si="30"/>
        <v>19700</v>
      </c>
      <c r="F13" s="13">
        <v>68.390804597701148</v>
      </c>
      <c r="G13" s="39">
        <f t="shared" si="1"/>
        <v>6839.0804597701144</v>
      </c>
      <c r="H13" s="13">
        <v>51.149425287356323</v>
      </c>
      <c r="I13" s="39">
        <f t="shared" si="2"/>
        <v>5114.9425287356325</v>
      </c>
      <c r="J13" s="13">
        <v>34.482758620689658</v>
      </c>
      <c r="K13" s="39">
        <f t="shared" si="3"/>
        <v>3448.275862068966</v>
      </c>
      <c r="L13" s="13">
        <v>41.954022988505749</v>
      </c>
      <c r="M13">
        <f t="shared" si="4"/>
        <v>4195.4022988505749</v>
      </c>
      <c r="N13" s="13">
        <v>27.011494252873565</v>
      </c>
      <c r="O13" s="39">
        <f t="shared" si="5"/>
        <v>2701.1494252873563</v>
      </c>
      <c r="P13" s="13">
        <v>9.7701149425287355</v>
      </c>
      <c r="Q13" s="39">
        <f t="shared" si="6"/>
        <v>977.01149425287349</v>
      </c>
      <c r="R13" s="13">
        <v>13.218390804597702</v>
      </c>
      <c r="S13" s="39">
        <f t="shared" si="7"/>
        <v>1321.8390804597702</v>
      </c>
      <c r="T13" s="13">
        <v>8.0459770114942533</v>
      </c>
      <c r="U13" s="39">
        <f t="shared" si="8"/>
        <v>804.59770114942535</v>
      </c>
      <c r="V13" s="13">
        <v>8.6206896551724146</v>
      </c>
      <c r="W13" s="39">
        <f t="shared" si="9"/>
        <v>862.06896551724151</v>
      </c>
      <c r="X13" s="13">
        <v>32.758620689655174</v>
      </c>
      <c r="Y13" s="39">
        <f t="shared" si="10"/>
        <v>3275.8620689655172</v>
      </c>
      <c r="Z13" s="13">
        <v>21.839080459770116</v>
      </c>
      <c r="AA13" s="39">
        <f t="shared" si="11"/>
        <v>2183.9080459770116</v>
      </c>
      <c r="AB13" s="13">
        <v>13.793103448275861</v>
      </c>
      <c r="AC13" s="39">
        <f t="shared" si="12"/>
        <v>1379.3103448275861</v>
      </c>
      <c r="AD13" s="13">
        <v>18.390804597701148</v>
      </c>
      <c r="AE13" s="39">
        <f t="shared" si="13"/>
        <v>1839.0804597701149</v>
      </c>
      <c r="AF13" s="13">
        <v>15.517241379310345</v>
      </c>
      <c r="AG13" s="39">
        <f t="shared" si="14"/>
        <v>1551.7241379310344</v>
      </c>
      <c r="AH13" s="13">
        <v>14.942528735632186</v>
      </c>
      <c r="AI13" s="39">
        <f t="shared" si="15"/>
        <v>1494.2528735632186</v>
      </c>
      <c r="AJ13" s="13">
        <v>37.931034482758619</v>
      </c>
      <c r="AK13" s="39">
        <f t="shared" si="16"/>
        <v>3793.1034482758619</v>
      </c>
      <c r="AL13" s="13">
        <v>47.126436781609193</v>
      </c>
      <c r="AM13" s="39">
        <f t="shared" si="17"/>
        <v>4712.6436781609191</v>
      </c>
      <c r="AN13" s="13">
        <v>59.770114942528743</v>
      </c>
      <c r="AO13" s="39">
        <f t="shared" si="18"/>
        <v>5977.0114942528744</v>
      </c>
      <c r="AP13" s="13">
        <v>37.931034482758619</v>
      </c>
      <c r="AQ13" s="39">
        <f t="shared" si="19"/>
        <v>3793.1034482758619</v>
      </c>
      <c r="AR13" s="13">
        <v>39.080459770114942</v>
      </c>
      <c r="AS13" s="39">
        <f t="shared" si="20"/>
        <v>3908.045977011494</v>
      </c>
      <c r="AT13" s="13">
        <v>32.758620689655174</v>
      </c>
      <c r="AU13" s="39">
        <f t="shared" si="21"/>
        <v>3275.8620689655172</v>
      </c>
      <c r="AV13" s="13">
        <v>19.540229885057471</v>
      </c>
      <c r="AW13" s="39">
        <f t="shared" si="22"/>
        <v>1954.022988505747</v>
      </c>
      <c r="AX13" s="13">
        <v>16.091954022988507</v>
      </c>
      <c r="AY13" s="39">
        <f t="shared" si="23"/>
        <v>1609.1954022988507</v>
      </c>
      <c r="AZ13" s="13">
        <v>33.90804597701149</v>
      </c>
      <c r="BA13" s="39">
        <f t="shared" si="24"/>
        <v>3390.8045977011489</v>
      </c>
      <c r="BB13" s="13">
        <v>22.413793103448278</v>
      </c>
      <c r="BC13" s="39">
        <f t="shared" si="25"/>
        <v>2241.3793103448279</v>
      </c>
      <c r="BD13" s="13">
        <v>16.091954022988507</v>
      </c>
      <c r="BE13" s="39">
        <f t="shared" si="26"/>
        <v>1609.1954022988507</v>
      </c>
      <c r="BF13" s="13">
        <v>14.367816091954023</v>
      </c>
      <c r="BG13" s="39">
        <f t="shared" si="27"/>
        <v>1436.7816091954023</v>
      </c>
      <c r="BH13" s="13">
        <v>21.264367816091951</v>
      </c>
      <c r="BI13" s="56">
        <f t="shared" si="28"/>
        <v>2126.4367816091954</v>
      </c>
      <c r="BJ13" s="15">
        <v>22.413793103448278</v>
      </c>
      <c r="BK13" s="58">
        <f t="shared" si="29"/>
        <v>2241.3793103448279</v>
      </c>
    </row>
    <row r="14" spans="1:63" x14ac:dyDescent="0.3">
      <c r="A14" s="14">
        <v>42522</v>
      </c>
      <c r="B14" s="12">
        <v>193</v>
      </c>
      <c r="C14" s="38">
        <f t="shared" si="0"/>
        <v>19300</v>
      </c>
      <c r="D14" s="12">
        <v>184</v>
      </c>
      <c r="E14" s="38">
        <f t="shared" si="30"/>
        <v>18400</v>
      </c>
      <c r="F14" s="13">
        <v>76.165803108808291</v>
      </c>
      <c r="G14" s="39">
        <f t="shared" si="1"/>
        <v>7616.5803108808286</v>
      </c>
      <c r="H14" s="13">
        <v>76.165803108808291</v>
      </c>
      <c r="I14" s="39">
        <f t="shared" si="2"/>
        <v>7616.5803108808286</v>
      </c>
      <c r="J14" s="13">
        <v>49.740932642487046</v>
      </c>
      <c r="K14" s="39">
        <f t="shared" si="3"/>
        <v>4974.0932642487041</v>
      </c>
      <c r="L14" s="13">
        <v>68.911917098445599</v>
      </c>
      <c r="M14">
        <f t="shared" si="4"/>
        <v>6891.1917098445601</v>
      </c>
      <c r="N14" s="13">
        <v>17.098445595854923</v>
      </c>
      <c r="O14" s="39">
        <f t="shared" si="5"/>
        <v>1709.8445595854923</v>
      </c>
      <c r="P14" s="13">
        <v>16.580310880829018</v>
      </c>
      <c r="Q14" s="39">
        <f t="shared" si="6"/>
        <v>1658.0310880829018</v>
      </c>
      <c r="R14" s="13">
        <v>24.870466321243523</v>
      </c>
      <c r="S14" s="39">
        <f t="shared" si="7"/>
        <v>2487.0466321243521</v>
      </c>
      <c r="T14" s="13">
        <v>15.544041450777202</v>
      </c>
      <c r="U14" s="39">
        <f t="shared" si="8"/>
        <v>1554.4041450777202</v>
      </c>
      <c r="V14" s="13">
        <v>9.8445595854922274</v>
      </c>
      <c r="W14" s="39">
        <f t="shared" si="9"/>
        <v>984.45595854922271</v>
      </c>
      <c r="X14" s="13">
        <v>26.424870466321241</v>
      </c>
      <c r="Y14" s="39">
        <f t="shared" si="10"/>
        <v>2642.487046632124</v>
      </c>
      <c r="Z14" s="13">
        <v>11.917098445595855</v>
      </c>
      <c r="AA14" s="39">
        <f t="shared" si="11"/>
        <v>1191.7098445595855</v>
      </c>
      <c r="AB14" s="13">
        <v>15.544041450777202</v>
      </c>
      <c r="AC14" s="39">
        <f t="shared" si="12"/>
        <v>1554.4041450777202</v>
      </c>
      <c r="AD14" s="13">
        <v>24.352331606217618</v>
      </c>
      <c r="AE14" s="39">
        <f t="shared" si="13"/>
        <v>2435.2331606217617</v>
      </c>
      <c r="AF14" s="13">
        <v>12.953367875647666</v>
      </c>
      <c r="AG14" s="39">
        <f t="shared" si="14"/>
        <v>1295.3367875647666</v>
      </c>
      <c r="AH14" s="13">
        <v>18.652849740932641</v>
      </c>
      <c r="AI14" s="39">
        <f t="shared" si="15"/>
        <v>1865.2849740932641</v>
      </c>
      <c r="AJ14" s="13">
        <v>48.704663212435236</v>
      </c>
      <c r="AK14" s="39">
        <f t="shared" si="16"/>
        <v>4870.4663212435235</v>
      </c>
      <c r="AL14" s="13">
        <v>60.62176165803109</v>
      </c>
      <c r="AM14" s="39">
        <f t="shared" si="17"/>
        <v>6062.1761658031091</v>
      </c>
      <c r="AN14" s="13">
        <v>78.756476683937819</v>
      </c>
      <c r="AO14" s="39">
        <f t="shared" si="18"/>
        <v>7875.6476683937817</v>
      </c>
      <c r="AP14" s="13">
        <v>29.015544041450774</v>
      </c>
      <c r="AQ14" s="39">
        <f t="shared" si="19"/>
        <v>2901.5544041450776</v>
      </c>
      <c r="AR14" s="13">
        <v>55.958549222797927</v>
      </c>
      <c r="AS14" s="39">
        <f t="shared" si="20"/>
        <v>5595.8549222797928</v>
      </c>
      <c r="AT14" s="13">
        <v>42.487046632124354</v>
      </c>
      <c r="AU14" s="39">
        <f t="shared" si="21"/>
        <v>4248.7046632124357</v>
      </c>
      <c r="AV14" s="13">
        <v>33.678756476683937</v>
      </c>
      <c r="AW14" s="39">
        <f t="shared" si="22"/>
        <v>3367.8756476683939</v>
      </c>
      <c r="AX14" s="13">
        <v>24.352331606217618</v>
      </c>
      <c r="AY14" s="39">
        <f t="shared" si="23"/>
        <v>2435.2331606217617</v>
      </c>
      <c r="AZ14" s="13">
        <v>40.932642487046635</v>
      </c>
      <c r="BA14" s="39">
        <f t="shared" si="24"/>
        <v>4093.2642487046637</v>
      </c>
      <c r="BB14" s="13">
        <v>52.331606217616574</v>
      </c>
      <c r="BC14" s="39">
        <f t="shared" si="25"/>
        <v>5233.1606217616572</v>
      </c>
      <c r="BD14" s="13">
        <v>35.233160621761655</v>
      </c>
      <c r="BE14" s="39">
        <f t="shared" si="26"/>
        <v>3523.3160621761654</v>
      </c>
      <c r="BF14" s="13">
        <v>29.533678756476682</v>
      </c>
      <c r="BG14" s="39">
        <f t="shared" si="27"/>
        <v>2953.3678756476684</v>
      </c>
      <c r="BH14" s="13">
        <v>29.533678756476682</v>
      </c>
      <c r="BI14" s="56">
        <f t="shared" si="28"/>
        <v>2953.3678756476684</v>
      </c>
      <c r="BJ14" s="15">
        <v>37.823834196891191</v>
      </c>
      <c r="BK14" s="58">
        <f t="shared" si="29"/>
        <v>3782.3834196891189</v>
      </c>
    </row>
    <row r="15" spans="1:63" x14ac:dyDescent="0.3">
      <c r="A15" s="14">
        <v>42552</v>
      </c>
      <c r="B15" s="12">
        <v>273</v>
      </c>
      <c r="C15" s="38">
        <f t="shared" si="0"/>
        <v>27300</v>
      </c>
      <c r="D15" s="12">
        <v>220</v>
      </c>
      <c r="E15" s="38">
        <f t="shared" si="30"/>
        <v>22000</v>
      </c>
      <c r="F15" s="13">
        <v>78.754578754578759</v>
      </c>
      <c r="G15" s="39">
        <f t="shared" si="1"/>
        <v>7875.4578754578761</v>
      </c>
      <c r="H15" s="13">
        <v>80.586080586080584</v>
      </c>
      <c r="I15" s="39">
        <f t="shared" si="2"/>
        <v>8058.6080586080589</v>
      </c>
      <c r="J15" s="13">
        <v>52.380952380952387</v>
      </c>
      <c r="K15" s="39">
        <f t="shared" si="3"/>
        <v>5238.0952380952385</v>
      </c>
      <c r="L15" s="13">
        <v>65.201465201465197</v>
      </c>
      <c r="M15">
        <f t="shared" si="4"/>
        <v>6520.1465201465198</v>
      </c>
      <c r="N15" s="13">
        <v>31.5018315018315</v>
      </c>
      <c r="O15" s="39">
        <f t="shared" si="5"/>
        <v>3150.1831501831498</v>
      </c>
      <c r="P15" s="13">
        <v>20.512820512820511</v>
      </c>
      <c r="Q15" s="39">
        <f t="shared" si="6"/>
        <v>2051.2820512820513</v>
      </c>
      <c r="R15" s="13">
        <v>24.908424908424909</v>
      </c>
      <c r="S15" s="39">
        <f t="shared" si="7"/>
        <v>2490.8424908424909</v>
      </c>
      <c r="T15" s="13">
        <v>18.681318681318682</v>
      </c>
      <c r="U15" s="39">
        <f t="shared" si="8"/>
        <v>1868.1318681318683</v>
      </c>
      <c r="V15" s="13">
        <v>19.047619047619047</v>
      </c>
      <c r="W15" s="39">
        <f t="shared" si="9"/>
        <v>1904.7619047619048</v>
      </c>
      <c r="X15" s="13">
        <v>32.600732600732599</v>
      </c>
      <c r="Y15" s="39">
        <f t="shared" si="10"/>
        <v>3260.0732600732599</v>
      </c>
      <c r="Z15" s="13">
        <v>22.710622710622712</v>
      </c>
      <c r="AA15" s="39">
        <f t="shared" si="11"/>
        <v>2271.0622710622711</v>
      </c>
      <c r="AB15" s="13">
        <v>25.641025641025639</v>
      </c>
      <c r="AC15" s="39">
        <f t="shared" si="12"/>
        <v>2564.102564102564</v>
      </c>
      <c r="AD15" s="13">
        <v>23.076923076923077</v>
      </c>
      <c r="AE15" s="39">
        <f t="shared" si="13"/>
        <v>2307.6923076923076</v>
      </c>
      <c r="AF15" s="13">
        <v>22.710622710622712</v>
      </c>
      <c r="AG15" s="39">
        <f t="shared" si="14"/>
        <v>2271.0622710622711</v>
      </c>
      <c r="AH15" s="13">
        <v>25.641025641025639</v>
      </c>
      <c r="AI15" s="39">
        <f t="shared" si="15"/>
        <v>2564.102564102564</v>
      </c>
      <c r="AJ15" s="13">
        <v>39.194139194139197</v>
      </c>
      <c r="AK15" s="39">
        <f t="shared" si="16"/>
        <v>3919.4139194139198</v>
      </c>
      <c r="AL15" s="13">
        <v>66.300366300366292</v>
      </c>
      <c r="AM15" s="39">
        <f t="shared" si="17"/>
        <v>6630.0366300366295</v>
      </c>
      <c r="AN15" s="13">
        <v>65.934065934065927</v>
      </c>
      <c r="AO15" s="39">
        <f t="shared" si="18"/>
        <v>6593.4065934065929</v>
      </c>
      <c r="AP15" s="13">
        <v>30.76923076923077</v>
      </c>
      <c r="AQ15" s="39">
        <f t="shared" si="19"/>
        <v>3076.9230769230771</v>
      </c>
      <c r="AR15" s="13">
        <v>74.72527472527473</v>
      </c>
      <c r="AS15" s="39">
        <f t="shared" si="20"/>
        <v>7472.527472527473</v>
      </c>
      <c r="AT15" s="13">
        <v>54.578754578754577</v>
      </c>
      <c r="AU15" s="39">
        <f t="shared" si="21"/>
        <v>5457.8754578754579</v>
      </c>
      <c r="AV15" s="13">
        <v>36.630036630036628</v>
      </c>
      <c r="AW15" s="39">
        <f t="shared" si="22"/>
        <v>3663.003663003663</v>
      </c>
      <c r="AX15" s="13">
        <v>35.164835164835168</v>
      </c>
      <c r="AY15" s="39">
        <f t="shared" si="23"/>
        <v>3516.4835164835167</v>
      </c>
      <c r="AZ15" s="13">
        <v>50.915750915750912</v>
      </c>
      <c r="BA15" s="39">
        <f t="shared" si="24"/>
        <v>5091.5750915750914</v>
      </c>
      <c r="BB15" s="13">
        <v>45.787545787545788</v>
      </c>
      <c r="BC15" s="39">
        <f t="shared" si="25"/>
        <v>4578.7545787545787</v>
      </c>
      <c r="BD15" s="13">
        <v>37.72893772893773</v>
      </c>
      <c r="BE15" s="39">
        <f t="shared" si="26"/>
        <v>3772.8937728937731</v>
      </c>
      <c r="BF15" s="13">
        <v>31.135531135531135</v>
      </c>
      <c r="BG15" s="39">
        <f t="shared" si="27"/>
        <v>3113.5531135531137</v>
      </c>
      <c r="BH15" s="13">
        <v>35.531135531135533</v>
      </c>
      <c r="BI15" s="56">
        <f t="shared" si="28"/>
        <v>3553.1135531135533</v>
      </c>
      <c r="BJ15" s="15">
        <v>46.153846153846153</v>
      </c>
      <c r="BK15" s="58">
        <f t="shared" si="29"/>
        <v>4615.3846153846152</v>
      </c>
    </row>
    <row r="16" spans="1:63" x14ac:dyDescent="0.3">
      <c r="A16" s="14">
        <v>42583</v>
      </c>
      <c r="B16" s="12">
        <v>308</v>
      </c>
      <c r="C16" s="38">
        <f t="shared" si="0"/>
        <v>30800</v>
      </c>
      <c r="D16" s="12">
        <v>201</v>
      </c>
      <c r="E16" s="38">
        <f t="shared" si="30"/>
        <v>20100</v>
      </c>
      <c r="F16" s="13">
        <v>71.753246753246756</v>
      </c>
      <c r="G16" s="39">
        <f t="shared" si="1"/>
        <v>7175.3246753246758</v>
      </c>
      <c r="H16" s="13">
        <v>78.246753246753244</v>
      </c>
      <c r="I16" s="39">
        <f t="shared" si="2"/>
        <v>7824.6753246753242</v>
      </c>
      <c r="J16" s="13">
        <v>44.480519480519483</v>
      </c>
      <c r="K16" s="39">
        <f t="shared" si="3"/>
        <v>4448.0519480519479</v>
      </c>
      <c r="L16" s="13">
        <v>74.350649350649363</v>
      </c>
      <c r="M16">
        <f t="shared" si="4"/>
        <v>7435.0649350649364</v>
      </c>
      <c r="N16" s="13">
        <v>24.675324675324674</v>
      </c>
      <c r="O16" s="39">
        <f t="shared" si="5"/>
        <v>2467.5324675324673</v>
      </c>
      <c r="P16" s="13">
        <v>15.584415584415584</v>
      </c>
      <c r="Q16" s="39">
        <f t="shared" si="6"/>
        <v>1558.4415584415585</v>
      </c>
      <c r="R16" s="13">
        <v>18.831168831168831</v>
      </c>
      <c r="S16" s="39">
        <f t="shared" si="7"/>
        <v>1883.1168831168832</v>
      </c>
      <c r="T16" s="13">
        <v>13.311688311688311</v>
      </c>
      <c r="U16" s="39">
        <f t="shared" si="8"/>
        <v>1331.168831168831</v>
      </c>
      <c r="V16" s="13">
        <v>13.311688311688311</v>
      </c>
      <c r="W16" s="39">
        <f t="shared" si="9"/>
        <v>1331.168831168831</v>
      </c>
      <c r="X16" s="13">
        <v>27.27272727272727</v>
      </c>
      <c r="Y16" s="39">
        <f t="shared" si="10"/>
        <v>2727.272727272727</v>
      </c>
      <c r="Z16" s="13">
        <v>13.961038961038961</v>
      </c>
      <c r="AA16" s="39">
        <f t="shared" si="11"/>
        <v>1396.103896103896</v>
      </c>
      <c r="AB16" s="13">
        <v>18.181818181818183</v>
      </c>
      <c r="AC16" s="39">
        <f t="shared" si="12"/>
        <v>1818.1818181818182</v>
      </c>
      <c r="AD16" s="13">
        <v>12.987012987012985</v>
      </c>
      <c r="AE16" s="39">
        <f t="shared" si="13"/>
        <v>1298.7012987012986</v>
      </c>
      <c r="AF16" s="13">
        <v>14.285714285714285</v>
      </c>
      <c r="AG16" s="39">
        <f t="shared" si="14"/>
        <v>1428.5714285714284</v>
      </c>
      <c r="AH16" s="13">
        <v>15.909090909090908</v>
      </c>
      <c r="AI16" s="39">
        <f t="shared" si="15"/>
        <v>1590.9090909090908</v>
      </c>
      <c r="AJ16" s="13">
        <v>53.896103896103895</v>
      </c>
      <c r="AK16" s="39">
        <f t="shared" si="16"/>
        <v>5389.6103896103896</v>
      </c>
      <c r="AL16" s="13">
        <v>48.376623376623378</v>
      </c>
      <c r="AM16" s="39">
        <f t="shared" si="17"/>
        <v>4837.6623376623374</v>
      </c>
      <c r="AN16" s="13">
        <v>60.389610389610397</v>
      </c>
      <c r="AO16" s="39">
        <f t="shared" si="18"/>
        <v>6038.9610389610398</v>
      </c>
      <c r="AP16" s="13">
        <v>28.896103896103899</v>
      </c>
      <c r="AQ16" s="39">
        <f t="shared" si="19"/>
        <v>2889.61038961039</v>
      </c>
      <c r="AR16" s="13">
        <v>52.272727272727273</v>
      </c>
      <c r="AS16" s="39">
        <f t="shared" si="20"/>
        <v>5227.272727272727</v>
      </c>
      <c r="AT16" s="13">
        <v>50.649350649350644</v>
      </c>
      <c r="AU16" s="39">
        <f t="shared" si="21"/>
        <v>5064.9350649350645</v>
      </c>
      <c r="AV16" s="13">
        <v>29.545454545454547</v>
      </c>
      <c r="AW16" s="39">
        <f t="shared" si="22"/>
        <v>2954.5454545454545</v>
      </c>
      <c r="AX16" s="13">
        <v>27.597402597402599</v>
      </c>
      <c r="AY16" s="39">
        <f t="shared" si="23"/>
        <v>2759.7402597402597</v>
      </c>
      <c r="AZ16" s="13">
        <v>29.870129870129869</v>
      </c>
      <c r="BA16" s="39">
        <f t="shared" si="24"/>
        <v>2987.0129870129867</v>
      </c>
      <c r="BB16" s="13">
        <v>39.285714285714285</v>
      </c>
      <c r="BC16" s="39">
        <f t="shared" si="25"/>
        <v>3928.5714285714284</v>
      </c>
      <c r="BD16" s="13">
        <v>32.467532467532465</v>
      </c>
      <c r="BE16" s="39">
        <f t="shared" si="26"/>
        <v>3246.7532467532465</v>
      </c>
      <c r="BF16" s="13">
        <v>20.454545454545457</v>
      </c>
      <c r="BG16" s="39">
        <f t="shared" si="27"/>
        <v>2045.4545454545457</v>
      </c>
      <c r="BH16" s="13">
        <v>23.7012987012987</v>
      </c>
      <c r="BI16" s="56">
        <f t="shared" si="28"/>
        <v>2370.1298701298701</v>
      </c>
      <c r="BJ16" s="15">
        <v>35.38961038961039</v>
      </c>
      <c r="BK16" s="58">
        <f t="shared" si="29"/>
        <v>3538.9610389610389</v>
      </c>
    </row>
    <row r="17" spans="1:63" x14ac:dyDescent="0.3">
      <c r="A17" s="14">
        <v>42614</v>
      </c>
      <c r="B17" s="12">
        <v>873</v>
      </c>
      <c r="C17" s="38">
        <f t="shared" si="0"/>
        <v>87300</v>
      </c>
      <c r="D17" s="12">
        <v>184</v>
      </c>
      <c r="E17" s="38">
        <f t="shared" si="30"/>
        <v>18400</v>
      </c>
      <c r="F17" s="13">
        <v>19.243986254295535</v>
      </c>
      <c r="G17" s="39">
        <f t="shared" si="1"/>
        <v>1924.3986254295535</v>
      </c>
      <c r="H17" s="13">
        <v>19.816723940435281</v>
      </c>
      <c r="I17" s="39">
        <f t="shared" si="2"/>
        <v>1981.6723940435281</v>
      </c>
      <c r="J17" s="13">
        <v>13.058419243986256</v>
      </c>
      <c r="K17" s="39">
        <f t="shared" si="3"/>
        <v>1305.8419243986257</v>
      </c>
      <c r="L17" s="13">
        <v>21.878579610538374</v>
      </c>
      <c r="M17">
        <f t="shared" si="4"/>
        <v>2187.8579610538372</v>
      </c>
      <c r="N17" s="13">
        <v>9.2783505154639183</v>
      </c>
      <c r="O17" s="39">
        <f t="shared" si="5"/>
        <v>927.83505154639181</v>
      </c>
      <c r="P17" s="13">
        <v>5.72737686139748</v>
      </c>
      <c r="Q17" s="39">
        <f t="shared" si="6"/>
        <v>572.73768613974801</v>
      </c>
      <c r="R17" s="13">
        <v>8.2474226804123703</v>
      </c>
      <c r="S17" s="39">
        <f t="shared" si="7"/>
        <v>824.74226804123703</v>
      </c>
      <c r="T17" s="13">
        <v>6.9873997709049256</v>
      </c>
      <c r="U17" s="39">
        <f t="shared" si="8"/>
        <v>698.73997709049252</v>
      </c>
      <c r="V17" s="13">
        <v>5.72737686139748</v>
      </c>
      <c r="W17" s="39">
        <f t="shared" si="9"/>
        <v>572.73768613974801</v>
      </c>
      <c r="X17" s="13">
        <v>14.432989690721648</v>
      </c>
      <c r="Y17" s="39">
        <f t="shared" si="10"/>
        <v>1443.2989690721647</v>
      </c>
      <c r="Z17" s="13">
        <v>7.3310423825887749</v>
      </c>
      <c r="AA17" s="39">
        <f t="shared" si="11"/>
        <v>733.10423825887744</v>
      </c>
      <c r="AB17" s="13">
        <v>9.3928980526918675</v>
      </c>
      <c r="AC17" s="39">
        <f t="shared" si="12"/>
        <v>939.28980526918679</v>
      </c>
      <c r="AD17" s="13">
        <v>9.3928980526918675</v>
      </c>
      <c r="AE17" s="39">
        <f t="shared" si="13"/>
        <v>939.28980526918679</v>
      </c>
      <c r="AF17" s="13">
        <v>6.5292096219931279</v>
      </c>
      <c r="AG17" s="39">
        <f t="shared" si="14"/>
        <v>652.92096219931284</v>
      </c>
      <c r="AH17" s="13">
        <v>7.5601374570446733</v>
      </c>
      <c r="AI17" s="39">
        <f t="shared" si="15"/>
        <v>756.01374570446728</v>
      </c>
      <c r="AJ17" s="13">
        <v>10.538373424971363</v>
      </c>
      <c r="AK17" s="39">
        <f t="shared" si="16"/>
        <v>1053.8373424971362</v>
      </c>
      <c r="AL17" s="13">
        <v>14.547537227949601</v>
      </c>
      <c r="AM17" s="39">
        <f t="shared" si="17"/>
        <v>1454.7537227949601</v>
      </c>
      <c r="AN17" s="13">
        <v>14.20389461626575</v>
      </c>
      <c r="AO17" s="39">
        <f t="shared" si="18"/>
        <v>1420.389461626575</v>
      </c>
      <c r="AP17" s="13">
        <v>6.9873997709049256</v>
      </c>
      <c r="AQ17" s="39">
        <f t="shared" si="19"/>
        <v>698.73997709049252</v>
      </c>
      <c r="AR17" s="13">
        <v>11.798396334478808</v>
      </c>
      <c r="AS17" s="39">
        <f t="shared" si="20"/>
        <v>1179.8396334478807</v>
      </c>
      <c r="AT17" s="13">
        <v>8.2474226804123703</v>
      </c>
      <c r="AU17" s="39">
        <f t="shared" si="21"/>
        <v>824.74226804123703</v>
      </c>
      <c r="AV17" s="13">
        <v>6.1855670103092786</v>
      </c>
      <c r="AW17" s="39">
        <f t="shared" si="22"/>
        <v>618.55670103092791</v>
      </c>
      <c r="AX17" s="13">
        <v>5.1546391752577314</v>
      </c>
      <c r="AY17" s="39">
        <f t="shared" si="23"/>
        <v>515.46391752577313</v>
      </c>
      <c r="AZ17" s="13">
        <v>6.5292096219931279</v>
      </c>
      <c r="BA17" s="39">
        <f t="shared" si="24"/>
        <v>652.92096219931284</v>
      </c>
      <c r="BB17" s="13">
        <v>6.9873997709049256</v>
      </c>
      <c r="BC17" s="39">
        <f t="shared" si="25"/>
        <v>698.73997709049252</v>
      </c>
      <c r="BD17" s="13">
        <v>6.8728522336769764</v>
      </c>
      <c r="BE17" s="39">
        <f t="shared" si="26"/>
        <v>687.28522336769765</v>
      </c>
      <c r="BF17" s="13">
        <v>3.7800687285223367</v>
      </c>
      <c r="BG17" s="39">
        <f t="shared" si="27"/>
        <v>378.00687285223364</v>
      </c>
      <c r="BH17" s="13">
        <v>5.2691867124856815</v>
      </c>
      <c r="BI17" s="56">
        <f t="shared" si="28"/>
        <v>526.9186712485681</v>
      </c>
      <c r="BJ17" s="15">
        <v>8.2474226804123703</v>
      </c>
      <c r="BK17" s="58">
        <f t="shared" si="29"/>
        <v>824.74226804123703</v>
      </c>
    </row>
    <row r="18" spans="1:63" x14ac:dyDescent="0.3">
      <c r="A18" s="14">
        <v>42644</v>
      </c>
      <c r="B18" s="12">
        <v>433</v>
      </c>
      <c r="C18" s="38">
        <f t="shared" si="0"/>
        <v>43300</v>
      </c>
      <c r="D18" s="12">
        <v>425</v>
      </c>
      <c r="E18" s="38">
        <f t="shared" si="30"/>
        <v>42500</v>
      </c>
      <c r="F18" s="13">
        <v>118.47575057736721</v>
      </c>
      <c r="G18" s="39">
        <f t="shared" si="1"/>
        <v>11847.575057736722</v>
      </c>
      <c r="H18" s="13">
        <v>109.46882217090071</v>
      </c>
      <c r="I18" s="39">
        <f t="shared" si="2"/>
        <v>10946.882217090071</v>
      </c>
      <c r="J18" s="13">
        <v>75.981524249422634</v>
      </c>
      <c r="K18" s="39">
        <f t="shared" si="3"/>
        <v>7598.1524249422637</v>
      </c>
      <c r="L18" s="13">
        <v>111.08545034642032</v>
      </c>
      <c r="M18">
        <f t="shared" si="4"/>
        <v>11108.545034642031</v>
      </c>
      <c r="N18" s="13">
        <v>39.260969976905315</v>
      </c>
      <c r="O18" s="39">
        <f t="shared" si="5"/>
        <v>3926.0969976905317</v>
      </c>
      <c r="P18" s="13">
        <v>30.484988452655887</v>
      </c>
      <c r="Q18" s="39">
        <f t="shared" si="6"/>
        <v>3048.4988452655889</v>
      </c>
      <c r="R18" s="13">
        <v>48.498845265588912</v>
      </c>
      <c r="S18" s="39">
        <f t="shared" si="7"/>
        <v>4849.8845265588916</v>
      </c>
      <c r="T18" s="13">
        <v>36.489607390300236</v>
      </c>
      <c r="U18" s="39">
        <f t="shared" si="8"/>
        <v>3648.9607390300234</v>
      </c>
      <c r="V18" s="13">
        <v>28.637413394919172</v>
      </c>
      <c r="W18" s="39">
        <f t="shared" si="9"/>
        <v>2863.7413394919172</v>
      </c>
      <c r="X18" s="13">
        <v>63.741339491916861</v>
      </c>
      <c r="Y18" s="39">
        <f t="shared" si="10"/>
        <v>6374.133949191686</v>
      </c>
      <c r="Z18" s="13">
        <v>39.722863741339495</v>
      </c>
      <c r="AA18" s="39">
        <f t="shared" si="11"/>
        <v>3972.2863741339497</v>
      </c>
      <c r="AB18" s="13">
        <v>41.801385681293304</v>
      </c>
      <c r="AC18" s="39">
        <f t="shared" si="12"/>
        <v>4180.1385681293305</v>
      </c>
      <c r="AD18" s="13">
        <v>34.64203233256351</v>
      </c>
      <c r="AE18" s="39">
        <f t="shared" si="13"/>
        <v>3464.2032332563508</v>
      </c>
      <c r="AF18" s="13">
        <v>35.103926096997689</v>
      </c>
      <c r="AG18" s="39">
        <f t="shared" si="14"/>
        <v>3510.3926096997689</v>
      </c>
      <c r="AH18" s="13">
        <v>30.946882217090071</v>
      </c>
      <c r="AI18" s="39">
        <f t="shared" si="15"/>
        <v>3094.6882217090069</v>
      </c>
      <c r="AJ18" s="13">
        <v>61.200923787528872</v>
      </c>
      <c r="AK18" s="39">
        <f t="shared" si="16"/>
        <v>6120.0923787528873</v>
      </c>
      <c r="AL18" s="13">
        <v>87.759815242494227</v>
      </c>
      <c r="AM18" s="39">
        <f t="shared" si="17"/>
        <v>8775.9815242494224</v>
      </c>
      <c r="AN18" s="13">
        <v>90.993071593533486</v>
      </c>
      <c r="AO18" s="39">
        <f t="shared" si="18"/>
        <v>9099.3071593533477</v>
      </c>
      <c r="AP18" s="13">
        <v>52.193995381062351</v>
      </c>
      <c r="AQ18" s="39">
        <f t="shared" si="19"/>
        <v>5219.399538106235</v>
      </c>
      <c r="AR18" s="13">
        <v>94.226327944572745</v>
      </c>
      <c r="AS18" s="39">
        <f t="shared" si="20"/>
        <v>9422.6327944572749</v>
      </c>
      <c r="AT18" s="13">
        <v>79.907621247113156</v>
      </c>
      <c r="AU18" s="39">
        <f t="shared" si="21"/>
        <v>7990.7621247113157</v>
      </c>
      <c r="AV18" s="13">
        <v>53.11778290993071</v>
      </c>
      <c r="AW18" s="39">
        <f t="shared" si="22"/>
        <v>5311.7782909930711</v>
      </c>
      <c r="AX18" s="13">
        <v>47.113163972286372</v>
      </c>
      <c r="AY18" s="39">
        <f t="shared" si="23"/>
        <v>4711.3163972286375</v>
      </c>
      <c r="AZ18" s="13">
        <v>54.041570438799077</v>
      </c>
      <c r="BA18" s="39">
        <f t="shared" si="24"/>
        <v>5404.1570438799081</v>
      </c>
      <c r="BB18" s="13">
        <v>53.81062355658198</v>
      </c>
      <c r="BC18" s="39">
        <f t="shared" si="25"/>
        <v>5381.0623556581977</v>
      </c>
      <c r="BD18" s="13">
        <v>48.036951501154732</v>
      </c>
      <c r="BE18" s="39">
        <f t="shared" si="26"/>
        <v>4803.6951501154736</v>
      </c>
      <c r="BF18" s="13">
        <v>40.184757505773675</v>
      </c>
      <c r="BG18" s="39">
        <f t="shared" si="27"/>
        <v>4018.4757505773673</v>
      </c>
      <c r="BH18" s="13">
        <v>48.267898383371829</v>
      </c>
      <c r="BI18" s="56">
        <f t="shared" si="28"/>
        <v>4826.789838337183</v>
      </c>
      <c r="BJ18" s="15">
        <v>63.279445727482674</v>
      </c>
      <c r="BK18" s="58">
        <f t="shared" si="29"/>
        <v>6327.9445727482671</v>
      </c>
    </row>
    <row r="19" spans="1:63" x14ac:dyDescent="0.3">
      <c r="A19" s="14">
        <v>42675</v>
      </c>
      <c r="B19" s="12">
        <v>667</v>
      </c>
      <c r="C19" s="38">
        <f t="shared" si="0"/>
        <v>66700</v>
      </c>
      <c r="D19" s="12">
        <v>340</v>
      </c>
      <c r="E19" s="38">
        <f t="shared" si="30"/>
        <v>34000</v>
      </c>
      <c r="F19" s="13">
        <v>47.07646176911544</v>
      </c>
      <c r="G19" s="39">
        <f t="shared" si="1"/>
        <v>4707.646176911544</v>
      </c>
      <c r="H19" s="13">
        <v>44.677661169415295</v>
      </c>
      <c r="I19" s="39">
        <f t="shared" si="2"/>
        <v>4467.7661169415296</v>
      </c>
      <c r="J19" s="13">
        <v>31.784107946026985</v>
      </c>
      <c r="K19" s="39">
        <f t="shared" si="3"/>
        <v>3178.4107946026984</v>
      </c>
      <c r="L19" s="13">
        <v>41.679160419790108</v>
      </c>
      <c r="M19">
        <f t="shared" si="4"/>
        <v>4167.9160419790105</v>
      </c>
      <c r="N19" s="13">
        <v>17.241379310344829</v>
      </c>
      <c r="O19" s="39">
        <f t="shared" si="5"/>
        <v>1724.137931034483</v>
      </c>
      <c r="P19" s="13">
        <v>14.54272863568216</v>
      </c>
      <c r="Q19" s="39">
        <f t="shared" si="6"/>
        <v>1454.2728635682161</v>
      </c>
      <c r="R19" s="13">
        <v>20.989505247376311</v>
      </c>
      <c r="S19" s="39">
        <f t="shared" si="7"/>
        <v>2098.950524737631</v>
      </c>
      <c r="T19" s="13">
        <v>14.09295352323838</v>
      </c>
      <c r="U19" s="39">
        <f t="shared" si="8"/>
        <v>1409.295352323838</v>
      </c>
      <c r="V19" s="13">
        <v>14.69265367316342</v>
      </c>
      <c r="W19" s="39">
        <f t="shared" si="9"/>
        <v>1469.265367316342</v>
      </c>
      <c r="X19" s="13">
        <v>29.085457271364319</v>
      </c>
      <c r="Y19" s="39">
        <f t="shared" si="10"/>
        <v>2908.5457271364321</v>
      </c>
      <c r="Z19" s="13">
        <v>15.142428785607196</v>
      </c>
      <c r="AA19" s="39">
        <f t="shared" si="11"/>
        <v>1514.2428785607196</v>
      </c>
      <c r="AB19" s="13">
        <v>17.241379310344829</v>
      </c>
      <c r="AC19" s="39">
        <f t="shared" si="12"/>
        <v>1724.137931034483</v>
      </c>
      <c r="AD19" s="13">
        <v>14.54272863568216</v>
      </c>
      <c r="AE19" s="39">
        <f t="shared" si="13"/>
        <v>1454.2728635682161</v>
      </c>
      <c r="AF19" s="13">
        <v>14.842578710644677</v>
      </c>
      <c r="AG19" s="39">
        <f t="shared" si="14"/>
        <v>1484.2578710644677</v>
      </c>
      <c r="AH19" s="13">
        <v>13.643178410794601</v>
      </c>
      <c r="AI19" s="39">
        <f t="shared" si="15"/>
        <v>1364.3178410794601</v>
      </c>
      <c r="AJ19" s="13">
        <v>29.38530734632684</v>
      </c>
      <c r="AK19" s="39">
        <f t="shared" si="16"/>
        <v>2938.530734632684</v>
      </c>
      <c r="AL19" s="13">
        <v>40.779610194902546</v>
      </c>
      <c r="AM19" s="39">
        <f t="shared" si="17"/>
        <v>4077.9610194902543</v>
      </c>
      <c r="AN19" s="13">
        <v>40.779610194902546</v>
      </c>
      <c r="AO19" s="39">
        <f t="shared" si="18"/>
        <v>4077.9610194902543</v>
      </c>
      <c r="AP19" s="13">
        <v>18.590704647676162</v>
      </c>
      <c r="AQ19" s="39">
        <f t="shared" si="19"/>
        <v>1859.0704647676162</v>
      </c>
      <c r="AR19" s="13">
        <v>38.08095952023988</v>
      </c>
      <c r="AS19" s="39">
        <f t="shared" si="20"/>
        <v>3808.095952023988</v>
      </c>
      <c r="AT19" s="13">
        <v>30.134932533733132</v>
      </c>
      <c r="AU19" s="39">
        <f t="shared" si="21"/>
        <v>3013.4932533733131</v>
      </c>
      <c r="AV19" s="13">
        <v>22.938530734632685</v>
      </c>
      <c r="AW19" s="39">
        <f t="shared" si="22"/>
        <v>2293.8530734632686</v>
      </c>
      <c r="AX19" s="13">
        <v>16.491754122938531</v>
      </c>
      <c r="AY19" s="39">
        <f t="shared" si="23"/>
        <v>1649.175412293853</v>
      </c>
      <c r="AZ19" s="13">
        <v>19.640179910044978</v>
      </c>
      <c r="BA19" s="39">
        <f t="shared" si="24"/>
        <v>1964.0179910044978</v>
      </c>
      <c r="BB19" s="13">
        <v>21.589205397301349</v>
      </c>
      <c r="BC19" s="39">
        <f t="shared" si="25"/>
        <v>2158.9205397301348</v>
      </c>
      <c r="BD19" s="13">
        <v>16.34182908545727</v>
      </c>
      <c r="BE19" s="39">
        <f t="shared" si="26"/>
        <v>1634.1829085457271</v>
      </c>
      <c r="BF19" s="13">
        <v>13.643178410794601</v>
      </c>
      <c r="BG19" s="39">
        <f t="shared" si="27"/>
        <v>1364.3178410794601</v>
      </c>
      <c r="BH19" s="13">
        <v>17.541229385307346</v>
      </c>
      <c r="BI19" s="56">
        <f t="shared" si="28"/>
        <v>1754.1229385307347</v>
      </c>
      <c r="BJ19" s="15">
        <v>26.236881559220386</v>
      </c>
      <c r="BK19" s="58">
        <f t="shared" si="29"/>
        <v>2623.6881559220387</v>
      </c>
    </row>
    <row r="20" spans="1:63" x14ac:dyDescent="0.3">
      <c r="A20" s="14">
        <v>42705</v>
      </c>
      <c r="B20" s="12">
        <v>460</v>
      </c>
      <c r="C20" s="38">
        <f t="shared" si="0"/>
        <v>46000</v>
      </c>
      <c r="D20" s="12">
        <v>307</v>
      </c>
      <c r="E20" s="38">
        <f t="shared" si="30"/>
        <v>30700</v>
      </c>
      <c r="F20" s="13">
        <v>36.739130434782609</v>
      </c>
      <c r="G20" s="39">
        <f t="shared" si="1"/>
        <v>3673.913043478261</v>
      </c>
      <c r="H20" s="13">
        <v>37.826086956521735</v>
      </c>
      <c r="I20" s="39">
        <f t="shared" si="2"/>
        <v>3782.6086956521735</v>
      </c>
      <c r="J20" s="13">
        <v>32.826086956521735</v>
      </c>
      <c r="K20" s="39">
        <f t="shared" si="3"/>
        <v>3282.6086956521735</v>
      </c>
      <c r="L20" s="13">
        <v>41.739130434782609</v>
      </c>
      <c r="M20">
        <f t="shared" si="4"/>
        <v>4173.913043478261</v>
      </c>
      <c r="N20" s="13">
        <v>13.478260869565217</v>
      </c>
      <c r="O20" s="39">
        <f t="shared" si="5"/>
        <v>1347.8260869565217</v>
      </c>
      <c r="P20" s="13">
        <v>13.043478260869565</v>
      </c>
      <c r="Q20" s="39">
        <f t="shared" si="6"/>
        <v>1304.3478260869565</v>
      </c>
      <c r="R20" s="13">
        <v>22.173913043478262</v>
      </c>
      <c r="S20" s="39">
        <f t="shared" si="7"/>
        <v>2217.391304347826</v>
      </c>
      <c r="T20" s="13">
        <v>12.391304347826088</v>
      </c>
      <c r="U20" s="39">
        <f t="shared" si="8"/>
        <v>1239.1304347826087</v>
      </c>
      <c r="V20" s="13">
        <v>9.7826086956521738</v>
      </c>
      <c r="W20" s="39">
        <f t="shared" si="9"/>
        <v>978.26086956521738</v>
      </c>
      <c r="X20" s="13">
        <v>15.65217391304348</v>
      </c>
      <c r="Y20" s="39">
        <f t="shared" si="10"/>
        <v>1565.217391304348</v>
      </c>
      <c r="Z20" s="13">
        <v>13.043478260869565</v>
      </c>
      <c r="AA20" s="39">
        <f t="shared" si="11"/>
        <v>1304.3478260869565</v>
      </c>
      <c r="AB20" s="13">
        <v>15.65217391304348</v>
      </c>
      <c r="AC20" s="39">
        <f t="shared" si="12"/>
        <v>1565.217391304348</v>
      </c>
      <c r="AD20" s="13">
        <v>15.65217391304348</v>
      </c>
      <c r="AE20" s="39">
        <f t="shared" si="13"/>
        <v>1565.217391304348</v>
      </c>
      <c r="AF20" s="13">
        <v>9.3478260869565215</v>
      </c>
      <c r="AG20" s="39">
        <f t="shared" si="14"/>
        <v>934.78260869565213</v>
      </c>
      <c r="AH20" s="13">
        <v>10.434782608695652</v>
      </c>
      <c r="AI20" s="39">
        <f t="shared" si="15"/>
        <v>1043.4782608695652</v>
      </c>
      <c r="AJ20" s="13">
        <v>17.826086956521738</v>
      </c>
      <c r="AK20" s="39">
        <f t="shared" si="16"/>
        <v>1782.6086956521738</v>
      </c>
      <c r="AL20" s="13">
        <v>37.173913043478265</v>
      </c>
      <c r="AM20" s="39">
        <f t="shared" si="17"/>
        <v>3717.3913043478265</v>
      </c>
      <c r="AN20" s="13">
        <v>30.869565217391305</v>
      </c>
      <c r="AO20" s="39">
        <f t="shared" si="18"/>
        <v>3086.9565217391305</v>
      </c>
      <c r="AP20" s="13">
        <v>18.043478260869566</v>
      </c>
      <c r="AQ20" s="39">
        <f t="shared" si="19"/>
        <v>1804.3478260869567</v>
      </c>
      <c r="AR20" s="13">
        <v>44.130434782608695</v>
      </c>
      <c r="AS20" s="39">
        <f t="shared" si="20"/>
        <v>4413.04347826087</v>
      </c>
      <c r="AT20" s="13">
        <v>32.391304347826086</v>
      </c>
      <c r="AU20" s="39">
        <f t="shared" si="21"/>
        <v>3239.1304347826085</v>
      </c>
      <c r="AV20" s="13">
        <v>24.782608695652176</v>
      </c>
      <c r="AW20" s="39">
        <f t="shared" si="22"/>
        <v>2478.2608695652175</v>
      </c>
      <c r="AX20" s="13">
        <v>18.695652173913043</v>
      </c>
      <c r="AY20" s="39">
        <f t="shared" si="23"/>
        <v>1869.5652173913043</v>
      </c>
      <c r="AZ20" s="13">
        <v>21.304347826086957</v>
      </c>
      <c r="BA20" s="39">
        <f t="shared" si="24"/>
        <v>2130.4347826086955</v>
      </c>
      <c r="BB20" s="13">
        <v>21.521739130434785</v>
      </c>
      <c r="BC20" s="39">
        <f t="shared" si="25"/>
        <v>2152.1739130434785</v>
      </c>
      <c r="BD20" s="13">
        <v>20.869565217391305</v>
      </c>
      <c r="BE20" s="39">
        <f t="shared" si="26"/>
        <v>2086.9565217391305</v>
      </c>
      <c r="BF20" s="13">
        <v>15.869565217391305</v>
      </c>
      <c r="BG20" s="39">
        <f t="shared" si="27"/>
        <v>1586.9565217391305</v>
      </c>
      <c r="BH20" s="13">
        <v>17.826086956521738</v>
      </c>
      <c r="BI20" s="56">
        <f t="shared" si="28"/>
        <v>1782.6086956521738</v>
      </c>
      <c r="BJ20" s="15">
        <v>21.739130434782609</v>
      </c>
      <c r="BK20" s="58">
        <f t="shared" si="29"/>
        <v>2173.913043478261</v>
      </c>
    </row>
    <row r="21" spans="1:63" x14ac:dyDescent="0.3">
      <c r="A21" s="14">
        <v>42736</v>
      </c>
      <c r="B21" s="12">
        <v>502</v>
      </c>
      <c r="C21" s="38">
        <f t="shared" si="0"/>
        <v>50200</v>
      </c>
      <c r="D21" s="12">
        <v>369</v>
      </c>
      <c r="E21" s="38">
        <f t="shared" si="30"/>
        <v>36900</v>
      </c>
      <c r="F21" s="13">
        <v>49.203187250996017</v>
      </c>
      <c r="G21" s="39">
        <f t="shared" si="1"/>
        <v>4920.3187250996016</v>
      </c>
      <c r="H21" s="13">
        <v>33.665338645418323</v>
      </c>
      <c r="I21" s="39">
        <f t="shared" si="2"/>
        <v>3366.5338645418324</v>
      </c>
      <c r="J21" s="13">
        <v>30.47808764940239</v>
      </c>
      <c r="K21" s="39">
        <f t="shared" si="3"/>
        <v>3047.8087649402391</v>
      </c>
      <c r="L21" s="13">
        <v>36.254980079681275</v>
      </c>
      <c r="M21">
        <f t="shared" si="4"/>
        <v>3625.4980079681272</v>
      </c>
      <c r="N21" s="13">
        <v>11.952191235059761</v>
      </c>
      <c r="O21" s="39">
        <f t="shared" si="5"/>
        <v>1195.2191235059761</v>
      </c>
      <c r="P21" s="13">
        <v>9.1633466135458175</v>
      </c>
      <c r="Q21" s="39">
        <f t="shared" si="6"/>
        <v>916.33466135458173</v>
      </c>
      <c r="R21" s="13">
        <v>13.545816733067728</v>
      </c>
      <c r="S21" s="39">
        <f t="shared" si="7"/>
        <v>1354.5816733067727</v>
      </c>
      <c r="T21" s="13">
        <v>9.760956175298805</v>
      </c>
      <c r="U21" s="39">
        <f t="shared" si="8"/>
        <v>976.09561752988054</v>
      </c>
      <c r="V21" s="13">
        <v>9.760956175298805</v>
      </c>
      <c r="W21" s="39">
        <f t="shared" si="9"/>
        <v>976.09561752988054</v>
      </c>
      <c r="X21" s="13">
        <v>14.143426294820719</v>
      </c>
      <c r="Y21" s="39">
        <f t="shared" si="10"/>
        <v>1414.342629482072</v>
      </c>
      <c r="Z21" s="13">
        <v>8.5657370517928282</v>
      </c>
      <c r="AA21" s="39">
        <f t="shared" si="11"/>
        <v>856.5737051792828</v>
      </c>
      <c r="AB21" s="13">
        <v>10.95617529880478</v>
      </c>
      <c r="AC21" s="39">
        <f t="shared" si="12"/>
        <v>1095.6175298804781</v>
      </c>
      <c r="AD21" s="13">
        <v>12.350597609561753</v>
      </c>
      <c r="AE21" s="39">
        <f t="shared" si="13"/>
        <v>1235.0597609561753</v>
      </c>
      <c r="AF21" s="13">
        <v>6.7729083665338639</v>
      </c>
      <c r="AG21" s="39">
        <f t="shared" si="14"/>
        <v>677.29083665338635</v>
      </c>
      <c r="AH21" s="13">
        <v>6.7729083665338639</v>
      </c>
      <c r="AI21" s="39">
        <f t="shared" si="15"/>
        <v>677.29083665338635</v>
      </c>
      <c r="AJ21" s="13">
        <v>17.131474103585656</v>
      </c>
      <c r="AK21" s="39">
        <f t="shared" si="16"/>
        <v>1713.1474103585656</v>
      </c>
      <c r="AL21" s="13">
        <v>31.673306772908365</v>
      </c>
      <c r="AM21" s="39">
        <f t="shared" si="17"/>
        <v>3167.3306772908363</v>
      </c>
      <c r="AN21" s="13">
        <v>35.458167330677291</v>
      </c>
      <c r="AO21" s="39">
        <f t="shared" si="18"/>
        <v>3545.8167330677293</v>
      </c>
      <c r="AP21" s="13">
        <v>13.545816733067728</v>
      </c>
      <c r="AQ21" s="39">
        <f t="shared" si="19"/>
        <v>1354.5816733067727</v>
      </c>
      <c r="AR21" s="13">
        <v>36.65338645418327</v>
      </c>
      <c r="AS21" s="39">
        <f t="shared" si="20"/>
        <v>3665.3386454183269</v>
      </c>
      <c r="AT21" s="13">
        <v>24.701195219123505</v>
      </c>
      <c r="AU21" s="39">
        <f t="shared" si="21"/>
        <v>2470.1195219123506</v>
      </c>
      <c r="AV21" s="13">
        <v>17.529880478087652</v>
      </c>
      <c r="AW21" s="39">
        <f t="shared" si="22"/>
        <v>1752.9880478087653</v>
      </c>
      <c r="AX21" s="13">
        <v>16.932270916334659</v>
      </c>
      <c r="AY21" s="39">
        <f t="shared" si="23"/>
        <v>1693.227091633466</v>
      </c>
      <c r="AZ21" s="13">
        <v>19.123505976095618</v>
      </c>
      <c r="BA21" s="39">
        <f t="shared" si="24"/>
        <v>1912.3505976095619</v>
      </c>
      <c r="BB21" s="13">
        <v>18.127490039840637</v>
      </c>
      <c r="BC21" s="39">
        <f t="shared" si="25"/>
        <v>1812.7490039840636</v>
      </c>
      <c r="BD21" s="13">
        <v>21.513944223107568</v>
      </c>
      <c r="BE21" s="39">
        <f t="shared" si="26"/>
        <v>2151.3944223107569</v>
      </c>
      <c r="BF21" s="13">
        <v>13.346613545816732</v>
      </c>
      <c r="BG21" s="39">
        <f t="shared" si="27"/>
        <v>1334.6613545816731</v>
      </c>
      <c r="BH21" s="13">
        <v>18.326693227091635</v>
      </c>
      <c r="BI21" s="56">
        <f t="shared" si="28"/>
        <v>1832.6693227091635</v>
      </c>
      <c r="BJ21" s="15">
        <v>16.334661354581673</v>
      </c>
      <c r="BK21" s="58">
        <f t="shared" si="29"/>
        <v>1633.4661354581674</v>
      </c>
    </row>
    <row r="22" spans="1:63" x14ac:dyDescent="0.3">
      <c r="A22" s="14">
        <v>42767</v>
      </c>
      <c r="B22" s="12">
        <v>277</v>
      </c>
      <c r="C22" s="38">
        <f t="shared" si="0"/>
        <v>27700</v>
      </c>
      <c r="D22" s="12">
        <v>251</v>
      </c>
      <c r="E22" s="38">
        <f t="shared" si="30"/>
        <v>25100</v>
      </c>
      <c r="F22" s="13">
        <v>68.592057761732846</v>
      </c>
      <c r="G22" s="39">
        <f t="shared" si="1"/>
        <v>6859.2057761732849</v>
      </c>
      <c r="H22" s="13">
        <v>51.263537906137181</v>
      </c>
      <c r="I22" s="39">
        <f t="shared" si="2"/>
        <v>5126.353790613718</v>
      </c>
      <c r="J22" s="13">
        <v>49.819494584837543</v>
      </c>
      <c r="K22" s="39">
        <f t="shared" si="3"/>
        <v>4981.9494584837539</v>
      </c>
      <c r="L22" s="13">
        <v>61.73285198555957</v>
      </c>
      <c r="M22">
        <f t="shared" si="4"/>
        <v>6173.2851985559573</v>
      </c>
      <c r="N22" s="13">
        <v>19.133574007220215</v>
      </c>
      <c r="O22" s="39">
        <f t="shared" si="5"/>
        <v>1913.3574007220216</v>
      </c>
      <c r="P22" s="13">
        <v>14.801444043321299</v>
      </c>
      <c r="Q22" s="39">
        <f t="shared" si="6"/>
        <v>1480.1444043321299</v>
      </c>
      <c r="R22" s="13">
        <v>25.992779783393498</v>
      </c>
      <c r="S22" s="39">
        <f t="shared" si="7"/>
        <v>2599.2779783393498</v>
      </c>
      <c r="T22" s="13">
        <v>15.884476534296029</v>
      </c>
      <c r="U22" s="39">
        <f t="shared" si="8"/>
        <v>1588.447653429603</v>
      </c>
      <c r="V22" s="13">
        <v>16.60649819494585</v>
      </c>
      <c r="W22" s="39">
        <f t="shared" si="9"/>
        <v>1660.649819494585</v>
      </c>
      <c r="X22" s="13">
        <v>42.238267148014444</v>
      </c>
      <c r="Y22" s="39">
        <f t="shared" si="10"/>
        <v>4223.8267148014447</v>
      </c>
      <c r="Z22" s="13">
        <v>22.382671480144403</v>
      </c>
      <c r="AA22" s="39">
        <f t="shared" si="11"/>
        <v>2238.2671480144404</v>
      </c>
      <c r="AB22" s="13">
        <v>23.826714801444044</v>
      </c>
      <c r="AC22" s="39">
        <f t="shared" si="12"/>
        <v>2382.6714801444045</v>
      </c>
      <c r="AD22" s="13">
        <v>23.465703971119133</v>
      </c>
      <c r="AE22" s="39">
        <f t="shared" si="13"/>
        <v>2346.5703971119133</v>
      </c>
      <c r="AF22" s="13">
        <v>13.357400722021662</v>
      </c>
      <c r="AG22" s="39">
        <f t="shared" si="14"/>
        <v>1335.7400722021662</v>
      </c>
      <c r="AH22" s="13">
        <v>13.357400722021662</v>
      </c>
      <c r="AI22" s="39">
        <f t="shared" si="15"/>
        <v>1335.7400722021662</v>
      </c>
      <c r="AJ22" s="13">
        <v>25.63176895306859</v>
      </c>
      <c r="AK22" s="39">
        <f t="shared" si="16"/>
        <v>2563.176895306859</v>
      </c>
      <c r="AL22" s="13">
        <v>45.487364620938628</v>
      </c>
      <c r="AM22" s="39">
        <f t="shared" si="17"/>
        <v>4548.7364620938624</v>
      </c>
      <c r="AN22" s="13">
        <v>47.292418772563174</v>
      </c>
      <c r="AO22" s="39">
        <f t="shared" si="18"/>
        <v>4729.2418772563178</v>
      </c>
      <c r="AP22" s="13">
        <v>20.216606498194945</v>
      </c>
      <c r="AQ22" s="39">
        <f t="shared" si="19"/>
        <v>2021.6606498194944</v>
      </c>
      <c r="AR22" s="13">
        <v>49.097472924187727</v>
      </c>
      <c r="AS22" s="39">
        <f t="shared" si="20"/>
        <v>4909.7472924187723</v>
      </c>
      <c r="AT22" s="13">
        <v>43.321299638989167</v>
      </c>
      <c r="AU22" s="39">
        <f t="shared" si="21"/>
        <v>4332.1299638989167</v>
      </c>
      <c r="AV22" s="13">
        <v>30.324909747292416</v>
      </c>
      <c r="AW22" s="39">
        <f t="shared" si="22"/>
        <v>3032.4909747292418</v>
      </c>
      <c r="AX22" s="13">
        <v>31.40794223826715</v>
      </c>
      <c r="AY22" s="39">
        <f t="shared" si="23"/>
        <v>3140.7942238267151</v>
      </c>
      <c r="AZ22" s="13">
        <v>28.158844765342963</v>
      </c>
      <c r="BA22" s="39">
        <f t="shared" si="24"/>
        <v>2815.8844765342965</v>
      </c>
      <c r="BB22" s="13">
        <v>31.768953068592058</v>
      </c>
      <c r="BC22" s="39">
        <f t="shared" si="25"/>
        <v>3176.8953068592059</v>
      </c>
      <c r="BD22" s="13">
        <v>31.40794223826715</v>
      </c>
      <c r="BE22" s="39">
        <f t="shared" si="26"/>
        <v>3140.7942238267151</v>
      </c>
      <c r="BF22" s="13">
        <v>26.714801444043324</v>
      </c>
      <c r="BG22" s="39">
        <f t="shared" si="27"/>
        <v>2671.4801444043323</v>
      </c>
      <c r="BH22" s="13">
        <v>27.075812274368232</v>
      </c>
      <c r="BI22" s="56">
        <f t="shared" si="28"/>
        <v>2707.5812274368232</v>
      </c>
      <c r="BJ22" s="15">
        <v>27.075812274368232</v>
      </c>
      <c r="BK22" s="58">
        <f t="shared" si="29"/>
        <v>2707.5812274368232</v>
      </c>
    </row>
    <row r="23" spans="1:63" x14ac:dyDescent="0.3">
      <c r="A23" s="14">
        <v>42795</v>
      </c>
      <c r="B23" s="12">
        <v>424</v>
      </c>
      <c r="C23" s="38">
        <f t="shared" si="0"/>
        <v>42400</v>
      </c>
      <c r="D23" s="12">
        <v>488</v>
      </c>
      <c r="E23" s="38">
        <f t="shared" si="30"/>
        <v>48800</v>
      </c>
      <c r="F23" s="13">
        <v>67.452830188679243</v>
      </c>
      <c r="G23" s="39">
        <f t="shared" si="1"/>
        <v>6745.2830188679245</v>
      </c>
      <c r="H23" s="13">
        <v>69.811320754716974</v>
      </c>
      <c r="I23" s="39">
        <f t="shared" si="2"/>
        <v>6981.1320754716971</v>
      </c>
      <c r="J23" s="13">
        <v>46.226415094339622</v>
      </c>
      <c r="K23" s="39">
        <f t="shared" si="3"/>
        <v>4622.6415094339618</v>
      </c>
      <c r="L23" s="13">
        <v>65.566037735849065</v>
      </c>
      <c r="M23">
        <f t="shared" si="4"/>
        <v>6556.6037735849068</v>
      </c>
      <c r="N23" s="13">
        <v>31.367924528301888</v>
      </c>
      <c r="O23" s="39">
        <f t="shared" si="5"/>
        <v>3136.7924528301887</v>
      </c>
      <c r="P23" s="13">
        <v>16.509433962264151</v>
      </c>
      <c r="Q23" s="39">
        <f t="shared" si="6"/>
        <v>1650.943396226415</v>
      </c>
      <c r="R23" s="13">
        <v>22.641509433962266</v>
      </c>
      <c r="S23" s="39">
        <f t="shared" si="7"/>
        <v>2264.1509433962265</v>
      </c>
      <c r="T23" s="13">
        <v>16.273584905660378</v>
      </c>
      <c r="U23" s="39">
        <f t="shared" si="8"/>
        <v>1627.3584905660377</v>
      </c>
      <c r="V23" s="13">
        <v>16.037735849056602</v>
      </c>
      <c r="W23" s="39">
        <f t="shared" si="9"/>
        <v>1603.7735849056603</v>
      </c>
      <c r="X23" s="13">
        <v>46.698113207547173</v>
      </c>
      <c r="Y23" s="39">
        <f t="shared" si="10"/>
        <v>4669.8113207547176</v>
      </c>
      <c r="Z23" s="13">
        <v>23.349056603773587</v>
      </c>
      <c r="AA23" s="39">
        <f t="shared" si="11"/>
        <v>2334.9056603773588</v>
      </c>
      <c r="AB23" s="13">
        <v>20.283018867924529</v>
      </c>
      <c r="AC23" s="39">
        <f t="shared" si="12"/>
        <v>2028.3018867924529</v>
      </c>
      <c r="AD23" s="13">
        <v>22.169811320754718</v>
      </c>
      <c r="AE23" s="39">
        <f t="shared" si="13"/>
        <v>2216.9811320754716</v>
      </c>
      <c r="AF23" s="13">
        <v>15.566037735849056</v>
      </c>
      <c r="AG23" s="39">
        <f t="shared" si="14"/>
        <v>1556.6037735849056</v>
      </c>
      <c r="AH23" s="13">
        <v>20.990566037735849</v>
      </c>
      <c r="AI23" s="39">
        <f t="shared" si="15"/>
        <v>2099.0566037735848</v>
      </c>
      <c r="AJ23" s="13">
        <v>34.433962264150942</v>
      </c>
      <c r="AK23" s="39">
        <f t="shared" si="16"/>
        <v>3443.3962264150941</v>
      </c>
      <c r="AL23" s="13">
        <v>52.594339622641506</v>
      </c>
      <c r="AM23" s="39">
        <f t="shared" si="17"/>
        <v>5259.433962264151</v>
      </c>
      <c r="AN23" s="13">
        <v>52.358490566037744</v>
      </c>
      <c r="AO23" s="39">
        <f t="shared" si="18"/>
        <v>5235.8490566037744</v>
      </c>
      <c r="AP23" s="13">
        <v>18.39622641509434</v>
      </c>
      <c r="AQ23" s="39">
        <f t="shared" si="19"/>
        <v>1839.6226415094341</v>
      </c>
      <c r="AR23" s="13">
        <v>53.066037735849058</v>
      </c>
      <c r="AS23" s="39">
        <f t="shared" si="20"/>
        <v>5306.6037735849059</v>
      </c>
      <c r="AT23" s="13">
        <v>45.283018867924532</v>
      </c>
      <c r="AU23" s="39">
        <f t="shared" si="21"/>
        <v>4528.3018867924529</v>
      </c>
      <c r="AV23" s="13">
        <v>33.726415094339622</v>
      </c>
      <c r="AW23" s="39">
        <f t="shared" si="22"/>
        <v>3372.6415094339623</v>
      </c>
      <c r="AX23" s="13">
        <v>24.29245283018868</v>
      </c>
      <c r="AY23" s="39">
        <f t="shared" si="23"/>
        <v>2429.2452830188681</v>
      </c>
      <c r="AZ23" s="13">
        <v>29.952830188679247</v>
      </c>
      <c r="BA23" s="39">
        <f t="shared" si="24"/>
        <v>2995.2830188679245</v>
      </c>
      <c r="BB23" s="13">
        <v>33.018867924528301</v>
      </c>
      <c r="BC23" s="39">
        <f t="shared" si="25"/>
        <v>3301.8867924528299</v>
      </c>
      <c r="BD23" s="13">
        <v>25.707547169811324</v>
      </c>
      <c r="BE23" s="39">
        <f t="shared" si="26"/>
        <v>2570.7547169811323</v>
      </c>
      <c r="BF23" s="13">
        <v>23.113207547169811</v>
      </c>
      <c r="BG23" s="39">
        <f t="shared" si="27"/>
        <v>2311.3207547169809</v>
      </c>
      <c r="BH23" s="13">
        <v>26.650943396226417</v>
      </c>
      <c r="BI23" s="56">
        <f t="shared" si="28"/>
        <v>2665.0943396226417</v>
      </c>
      <c r="BJ23" s="15">
        <v>29.952830188679247</v>
      </c>
      <c r="BK23" s="58">
        <f t="shared" si="29"/>
        <v>2995.2830188679245</v>
      </c>
    </row>
    <row r="24" spans="1:63" x14ac:dyDescent="0.3">
      <c r="A24" s="14">
        <v>42826</v>
      </c>
      <c r="B24" s="12">
        <v>171</v>
      </c>
      <c r="C24" s="38">
        <f t="shared" si="0"/>
        <v>17100</v>
      </c>
      <c r="D24" s="12">
        <v>278</v>
      </c>
      <c r="E24" s="38">
        <f t="shared" si="30"/>
        <v>27800</v>
      </c>
      <c r="F24" s="13">
        <v>96.491228070175438</v>
      </c>
      <c r="G24" s="39">
        <f t="shared" si="1"/>
        <v>9649.1228070175439</v>
      </c>
      <c r="H24" s="13">
        <v>85.964912280701753</v>
      </c>
      <c r="I24" s="39">
        <f t="shared" si="2"/>
        <v>8596.4912280701756</v>
      </c>
      <c r="J24" s="13">
        <v>61.403508771929829</v>
      </c>
      <c r="K24" s="39">
        <f t="shared" si="3"/>
        <v>6140.3508771929828</v>
      </c>
      <c r="L24" s="13">
        <v>94.152046783625735</v>
      </c>
      <c r="M24">
        <f t="shared" si="4"/>
        <v>9415.2046783625738</v>
      </c>
      <c r="N24" s="13">
        <v>28.654970760233915</v>
      </c>
      <c r="O24" s="39">
        <f t="shared" si="5"/>
        <v>2865.4970760233914</v>
      </c>
      <c r="P24" s="13">
        <v>22.222222222222221</v>
      </c>
      <c r="Q24" s="39">
        <f t="shared" si="6"/>
        <v>2222.2222222222222</v>
      </c>
      <c r="R24" s="13">
        <v>26.900584795321635</v>
      </c>
      <c r="S24" s="39">
        <f t="shared" si="7"/>
        <v>2690.0584795321633</v>
      </c>
      <c r="T24" s="13">
        <v>17.543859649122805</v>
      </c>
      <c r="U24" s="39">
        <f t="shared" si="8"/>
        <v>1754.3859649122805</v>
      </c>
      <c r="V24" s="13">
        <v>12.865497076023392</v>
      </c>
      <c r="W24" s="39">
        <f t="shared" si="9"/>
        <v>1286.5497076023391</v>
      </c>
      <c r="X24" s="13">
        <v>70.760233918128662</v>
      </c>
      <c r="Y24" s="39">
        <f t="shared" si="10"/>
        <v>7076.0233918128661</v>
      </c>
      <c r="Z24" s="13">
        <v>46.783625730994146</v>
      </c>
      <c r="AA24" s="39">
        <f t="shared" si="11"/>
        <v>4678.3625730994145</v>
      </c>
      <c r="AB24" s="13">
        <v>16.959064327485379</v>
      </c>
      <c r="AC24" s="39">
        <f t="shared" si="12"/>
        <v>1695.906432748538</v>
      </c>
      <c r="AD24" s="13">
        <v>32.748538011695906</v>
      </c>
      <c r="AE24" s="39">
        <f t="shared" si="13"/>
        <v>3274.8538011695905</v>
      </c>
      <c r="AF24" s="13">
        <v>36.257309941520468</v>
      </c>
      <c r="AG24" s="39">
        <f t="shared" si="14"/>
        <v>3625.7309941520466</v>
      </c>
      <c r="AH24" s="13">
        <v>22.807017543859647</v>
      </c>
      <c r="AI24" s="39">
        <f t="shared" si="15"/>
        <v>2280.7017543859647</v>
      </c>
      <c r="AJ24" s="13">
        <v>52.046783625730995</v>
      </c>
      <c r="AK24" s="39">
        <f t="shared" si="16"/>
        <v>5204.6783625730995</v>
      </c>
      <c r="AL24" s="13">
        <v>56.725146198830409</v>
      </c>
      <c r="AM24" s="39">
        <f t="shared" si="17"/>
        <v>5672.5146198830407</v>
      </c>
      <c r="AN24" s="13">
        <v>74.269005847953224</v>
      </c>
      <c r="AO24" s="39">
        <f t="shared" si="18"/>
        <v>7426.9005847953222</v>
      </c>
      <c r="AP24" s="13">
        <v>25.730994152046783</v>
      </c>
      <c r="AQ24" s="39">
        <f t="shared" si="19"/>
        <v>2573.0994152046783</v>
      </c>
      <c r="AR24" s="13">
        <v>61.988304093567251</v>
      </c>
      <c r="AS24" s="39">
        <f t="shared" si="20"/>
        <v>6198.8304093567249</v>
      </c>
      <c r="AT24" s="13">
        <v>60.23391812865497</v>
      </c>
      <c r="AU24" s="39">
        <f t="shared" si="21"/>
        <v>6023.3918128654968</v>
      </c>
      <c r="AV24" s="13">
        <v>46.783625730994146</v>
      </c>
      <c r="AW24" s="39">
        <f t="shared" si="22"/>
        <v>4678.3625730994145</v>
      </c>
      <c r="AX24" s="13">
        <v>29.239766081871345</v>
      </c>
      <c r="AY24" s="39">
        <f t="shared" si="23"/>
        <v>2923.9766081871344</v>
      </c>
      <c r="AZ24" s="13">
        <v>37.42690058479532</v>
      </c>
      <c r="BA24" s="39">
        <f t="shared" si="24"/>
        <v>3742.6900584795321</v>
      </c>
      <c r="BB24" s="13">
        <v>39.1812865497076</v>
      </c>
      <c r="BC24" s="39">
        <f t="shared" si="25"/>
        <v>3918.1286549707602</v>
      </c>
      <c r="BD24" s="13">
        <v>35.087719298245609</v>
      </c>
      <c r="BE24" s="39">
        <f t="shared" si="26"/>
        <v>3508.7719298245611</v>
      </c>
      <c r="BF24" s="13">
        <v>30.409356725146196</v>
      </c>
      <c r="BG24" s="39">
        <f t="shared" si="27"/>
        <v>3040.9356725146195</v>
      </c>
      <c r="BH24" s="13">
        <v>33.333333333333329</v>
      </c>
      <c r="BI24" s="56">
        <f t="shared" si="28"/>
        <v>3333.333333333333</v>
      </c>
      <c r="BJ24" s="15">
        <v>30.994152046783626</v>
      </c>
      <c r="BK24" s="58">
        <f t="shared" si="29"/>
        <v>3099.4152046783624</v>
      </c>
    </row>
    <row r="25" spans="1:63" ht="16.2" thickBot="1" x14ac:dyDescent="0.35">
      <c r="A25" s="16">
        <v>42856</v>
      </c>
      <c r="B25" s="17">
        <v>115</v>
      </c>
      <c r="C25" s="38">
        <f t="shared" si="0"/>
        <v>11500</v>
      </c>
      <c r="D25" s="17">
        <v>200</v>
      </c>
      <c r="E25" s="38">
        <f>D25*100</f>
        <v>20000</v>
      </c>
      <c r="F25" s="18">
        <v>93.913043478260875</v>
      </c>
      <c r="G25" s="39">
        <f t="shared" si="1"/>
        <v>9391.3043478260879</v>
      </c>
      <c r="H25" s="18">
        <v>80.869565217391298</v>
      </c>
      <c r="I25" s="39">
        <f t="shared" si="2"/>
        <v>8086.95652173913</v>
      </c>
      <c r="J25" s="18">
        <v>58.260869565217391</v>
      </c>
      <c r="K25" s="39">
        <f t="shared" si="3"/>
        <v>5826.086956521739</v>
      </c>
      <c r="L25" s="18">
        <v>80.869565217391298</v>
      </c>
      <c r="M25">
        <f t="shared" si="4"/>
        <v>8086.95652173913</v>
      </c>
      <c r="N25" s="18">
        <v>18.260869565217391</v>
      </c>
      <c r="O25" s="39">
        <f t="shared" si="5"/>
        <v>1826.086956521739</v>
      </c>
      <c r="P25" s="18">
        <v>20.869565217391305</v>
      </c>
      <c r="Q25" s="39">
        <f t="shared" si="6"/>
        <v>2086.9565217391305</v>
      </c>
      <c r="R25" s="18">
        <v>26.086956521739129</v>
      </c>
      <c r="S25" s="39">
        <f t="shared" si="7"/>
        <v>2608.695652173913</v>
      </c>
      <c r="T25" s="18">
        <v>26.086956521739129</v>
      </c>
      <c r="U25" s="39">
        <f t="shared" si="8"/>
        <v>2608.695652173913</v>
      </c>
      <c r="V25" s="18">
        <v>16.521739130434781</v>
      </c>
      <c r="W25" s="39">
        <f t="shared" si="9"/>
        <v>1652.173913043478</v>
      </c>
      <c r="X25" s="18">
        <v>44.347826086956523</v>
      </c>
      <c r="Y25" s="39">
        <f t="shared" si="10"/>
        <v>4434.782608695652</v>
      </c>
      <c r="Z25" s="18">
        <v>25.217391304347824</v>
      </c>
      <c r="AA25" s="39">
        <f t="shared" si="11"/>
        <v>2521.7391304347825</v>
      </c>
      <c r="AB25" s="18">
        <v>13.913043478260869</v>
      </c>
      <c r="AC25" s="39">
        <f t="shared" si="12"/>
        <v>1391.304347826087</v>
      </c>
      <c r="AD25" s="18">
        <v>21.739130434782609</v>
      </c>
      <c r="AE25" s="39">
        <f t="shared" si="13"/>
        <v>2173.913043478261</v>
      </c>
      <c r="AF25" s="18">
        <v>18.260869565217391</v>
      </c>
      <c r="AG25" s="39">
        <f t="shared" si="14"/>
        <v>1826.086956521739</v>
      </c>
      <c r="AH25" s="18">
        <v>16.521739130434781</v>
      </c>
      <c r="AI25" s="39">
        <f t="shared" si="15"/>
        <v>1652.173913043478</v>
      </c>
      <c r="AJ25" s="18">
        <v>40.869565217391305</v>
      </c>
      <c r="AK25" s="39">
        <f t="shared" si="16"/>
        <v>4086.9565217391305</v>
      </c>
      <c r="AL25" s="18">
        <v>45.217391304347828</v>
      </c>
      <c r="AM25" s="39">
        <f t="shared" si="17"/>
        <v>4521.739130434783</v>
      </c>
      <c r="AN25" s="18">
        <v>64.347826086956516</v>
      </c>
      <c r="AO25" s="39">
        <f t="shared" si="18"/>
        <v>6434.782608695652</v>
      </c>
      <c r="AP25" s="18">
        <v>30.434782608695656</v>
      </c>
      <c r="AQ25" s="39">
        <f t="shared" si="19"/>
        <v>3043.4782608695655</v>
      </c>
      <c r="AR25" s="18">
        <v>68.695652173913047</v>
      </c>
      <c r="AS25" s="39">
        <f t="shared" si="20"/>
        <v>6869.5652173913049</v>
      </c>
      <c r="AT25" s="18">
        <v>70.434782608695656</v>
      </c>
      <c r="AU25" s="39">
        <f t="shared" si="21"/>
        <v>7043.4782608695659</v>
      </c>
      <c r="AV25" s="18">
        <v>29.565217391304348</v>
      </c>
      <c r="AW25" s="39">
        <f t="shared" si="22"/>
        <v>2956.521739130435</v>
      </c>
      <c r="AX25" s="18">
        <v>35.652173913043477</v>
      </c>
      <c r="AY25" s="39">
        <f t="shared" si="23"/>
        <v>3565.2173913043475</v>
      </c>
      <c r="AZ25" s="18">
        <v>27.826086956521738</v>
      </c>
      <c r="BA25" s="39">
        <f t="shared" si="24"/>
        <v>2782.608695652174</v>
      </c>
      <c r="BB25" s="18">
        <v>33.913043478260867</v>
      </c>
      <c r="BC25" s="39">
        <f t="shared" si="25"/>
        <v>3391.3043478260865</v>
      </c>
      <c r="BD25" s="18">
        <v>30.434782608695656</v>
      </c>
      <c r="BE25" s="39">
        <f t="shared" si="26"/>
        <v>3043.4782608695655</v>
      </c>
      <c r="BF25" s="18">
        <v>28.695652173913043</v>
      </c>
      <c r="BG25" s="39">
        <f t="shared" si="27"/>
        <v>2869.5652173913045</v>
      </c>
      <c r="BH25" s="18">
        <v>28.695652173913043</v>
      </c>
      <c r="BI25" s="56">
        <f t="shared" si="28"/>
        <v>2869.5652173913045</v>
      </c>
      <c r="BJ25" s="19">
        <v>23.478260869565219</v>
      </c>
      <c r="BK25" s="58">
        <f t="shared" si="29"/>
        <v>2347.826086956522</v>
      </c>
    </row>
    <row r="27" spans="1:63" x14ac:dyDescent="0.3">
      <c r="D27">
        <f>SUM(D2:D25)</f>
        <v>5241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89AB-28A8-4606-ACF2-CA2139D225BF}">
  <dimension ref="A1:D8"/>
  <sheetViews>
    <sheetView tabSelected="1" workbookViewId="0">
      <selection activeCell="E1" sqref="E1"/>
    </sheetView>
  </sheetViews>
  <sheetFormatPr defaultRowHeight="15.6" x14ac:dyDescent="0.3"/>
  <sheetData>
    <row r="1" spans="1:4" x14ac:dyDescent="0.3">
      <c r="A1" s="13">
        <v>63.741339491916861</v>
      </c>
      <c r="D1" t="s">
        <v>109</v>
      </c>
    </row>
    <row r="2" spans="1:4" x14ac:dyDescent="0.3">
      <c r="A2" s="13">
        <v>29.085457271364319</v>
      </c>
    </row>
    <row r="3" spans="1:4" x14ac:dyDescent="0.3">
      <c r="A3" s="13">
        <v>15.65217391304348</v>
      </c>
    </row>
    <row r="4" spans="1:4" x14ac:dyDescent="0.3">
      <c r="A4" s="13">
        <v>14.143426294820719</v>
      </c>
    </row>
    <row r="5" spans="1:4" x14ac:dyDescent="0.3">
      <c r="A5" s="13">
        <v>42.238267148014444</v>
      </c>
    </row>
    <row r="6" spans="1:4" x14ac:dyDescent="0.3">
      <c r="A6" s="13">
        <v>46.698113207547173</v>
      </c>
    </row>
    <row r="7" spans="1:4" x14ac:dyDescent="0.3">
      <c r="A7" s="13">
        <v>70.760233918128662</v>
      </c>
    </row>
    <row r="8" spans="1:4" ht="16.2" thickBot="1" x14ac:dyDescent="0.35">
      <c r="A8" s="18">
        <v>44.347826086956523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F80D-8D5B-4A5C-BE2C-816447FA40CE}">
  <dimension ref="A1:K34"/>
  <sheetViews>
    <sheetView topLeftCell="A10" workbookViewId="0">
      <selection activeCell="B18" sqref="B18:B24"/>
    </sheetView>
  </sheetViews>
  <sheetFormatPr defaultRowHeight="15.6" x14ac:dyDescent="0.3"/>
  <sheetData>
    <row r="1" spans="1:11" x14ac:dyDescent="0.3">
      <c r="A1" s="64" t="s">
        <v>99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6" spans="1:11" x14ac:dyDescent="0.3">
      <c r="A6" s="65" t="s">
        <v>100</v>
      </c>
      <c r="B6" s="65"/>
      <c r="C6" s="65"/>
      <c r="D6" s="65"/>
    </row>
    <row r="8" spans="1:11" x14ac:dyDescent="0.3">
      <c r="A8" t="s">
        <v>101</v>
      </c>
      <c r="B8" t="s">
        <v>102</v>
      </c>
    </row>
    <row r="9" spans="1:11" x14ac:dyDescent="0.3">
      <c r="A9" t="s">
        <v>103</v>
      </c>
      <c r="B9" t="s">
        <v>104</v>
      </c>
    </row>
    <row r="13" spans="1:11" x14ac:dyDescent="0.3">
      <c r="A13" t="s">
        <v>105</v>
      </c>
    </row>
    <row r="15" spans="1:11" x14ac:dyDescent="0.3">
      <c r="A15" t="s">
        <v>101</v>
      </c>
      <c r="B15" t="s">
        <v>107</v>
      </c>
    </row>
    <row r="16" spans="1:11" x14ac:dyDescent="0.3">
      <c r="A16" t="s">
        <v>103</v>
      </c>
      <c r="B16" t="s">
        <v>106</v>
      </c>
      <c r="F16" s="66" t="s">
        <v>108</v>
      </c>
    </row>
    <row r="18" spans="1:5" x14ac:dyDescent="0.3">
      <c r="A18" s="37">
        <v>42156</v>
      </c>
      <c r="B18" s="38">
        <v>2</v>
      </c>
      <c r="D18" s="14">
        <v>42370</v>
      </c>
      <c r="E18" s="12">
        <v>250</v>
      </c>
    </row>
    <row r="19" spans="1:5" x14ac:dyDescent="0.3">
      <c r="A19" s="14">
        <v>42186</v>
      </c>
      <c r="B19" s="12">
        <v>12</v>
      </c>
      <c r="D19" s="14">
        <v>42401</v>
      </c>
      <c r="E19" s="12">
        <v>226</v>
      </c>
    </row>
    <row r="20" spans="1:5" x14ac:dyDescent="0.3">
      <c r="A20" s="14">
        <v>42217</v>
      </c>
      <c r="B20" s="12">
        <v>42</v>
      </c>
      <c r="D20" s="14">
        <v>42430</v>
      </c>
      <c r="E20" s="12">
        <v>262</v>
      </c>
    </row>
    <row r="21" spans="1:5" x14ac:dyDescent="0.3">
      <c r="A21" s="14">
        <v>42248</v>
      </c>
      <c r="B21" s="12">
        <v>47</v>
      </c>
      <c r="D21" s="14">
        <v>42461</v>
      </c>
      <c r="E21" s="12">
        <v>263</v>
      </c>
    </row>
    <row r="22" spans="1:5" x14ac:dyDescent="0.3">
      <c r="A22" s="14">
        <v>42278</v>
      </c>
      <c r="B22" s="12">
        <v>107</v>
      </c>
      <c r="D22" s="14">
        <v>42491</v>
      </c>
      <c r="E22" s="12">
        <v>197</v>
      </c>
    </row>
    <row r="23" spans="1:5" x14ac:dyDescent="0.3">
      <c r="A23" s="14">
        <v>42309</v>
      </c>
      <c r="B23" s="12">
        <v>156</v>
      </c>
      <c r="D23" s="14">
        <v>42522</v>
      </c>
      <c r="E23" s="12">
        <v>184</v>
      </c>
    </row>
    <row r="24" spans="1:5" x14ac:dyDescent="0.3">
      <c r="A24" s="14">
        <v>42339</v>
      </c>
      <c r="B24" s="12">
        <v>230</v>
      </c>
      <c r="D24" s="14">
        <v>42552</v>
      </c>
      <c r="E24" s="12">
        <v>220</v>
      </c>
    </row>
    <row r="25" spans="1:5" x14ac:dyDescent="0.3">
      <c r="D25" s="14">
        <v>42583</v>
      </c>
      <c r="E25" s="12">
        <v>201</v>
      </c>
    </row>
    <row r="26" spans="1:5" x14ac:dyDescent="0.3">
      <c r="D26" s="14">
        <v>42614</v>
      </c>
      <c r="E26" s="12">
        <v>184</v>
      </c>
    </row>
    <row r="27" spans="1:5" x14ac:dyDescent="0.3">
      <c r="D27" s="14">
        <v>42644</v>
      </c>
      <c r="E27" s="12">
        <v>425</v>
      </c>
    </row>
    <row r="28" spans="1:5" x14ac:dyDescent="0.3">
      <c r="D28" s="14">
        <v>42675</v>
      </c>
      <c r="E28" s="12">
        <v>340</v>
      </c>
    </row>
    <row r="29" spans="1:5" x14ac:dyDescent="0.3">
      <c r="D29" s="14">
        <v>42705</v>
      </c>
      <c r="E29" s="12">
        <v>307</v>
      </c>
    </row>
    <row r="30" spans="1:5" x14ac:dyDescent="0.3">
      <c r="D30" s="14">
        <v>42736</v>
      </c>
      <c r="E30" s="12">
        <v>369</v>
      </c>
    </row>
    <row r="31" spans="1:5" x14ac:dyDescent="0.3">
      <c r="D31" s="14">
        <v>42767</v>
      </c>
      <c r="E31" s="12">
        <v>251</v>
      </c>
    </row>
    <row r="32" spans="1:5" x14ac:dyDescent="0.3">
      <c r="D32" s="14">
        <v>42795</v>
      </c>
      <c r="E32" s="12">
        <v>488</v>
      </c>
    </row>
    <row r="33" spans="4:5" x14ac:dyDescent="0.3">
      <c r="D33" s="14">
        <v>42826</v>
      </c>
      <c r="E33" s="12">
        <v>278</v>
      </c>
    </row>
    <row r="34" spans="4:5" ht="16.2" thickBot="1" x14ac:dyDescent="0.35">
      <c r="D34" s="16">
        <v>42856</v>
      </c>
      <c r="E34" s="17">
        <v>200</v>
      </c>
    </row>
  </sheetData>
  <mergeCells count="1">
    <mergeCell ref="A1:K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M2" sqref="M2"/>
    </sheetView>
  </sheetViews>
  <sheetFormatPr defaultColWidth="8.69921875" defaultRowHeight="14.4" x14ac:dyDescent="0.3"/>
  <cols>
    <col min="1" max="12" width="8.69921875" style="1"/>
    <col min="13" max="13" width="14.5" style="1" bestFit="1" customWidth="1"/>
    <col min="14" max="14" width="19.5" style="1" bestFit="1" customWidth="1"/>
    <col min="15" max="16384" width="8.69921875" style="1"/>
  </cols>
  <sheetData>
    <row r="1" spans="1:14" ht="16.2" thickBot="1" x14ac:dyDescent="0.35">
      <c r="A1" s="32" t="s">
        <v>32</v>
      </c>
      <c r="B1" s="33" t="s">
        <v>6</v>
      </c>
      <c r="C1" s="34" t="s">
        <v>7</v>
      </c>
      <c r="D1" s="33" t="s">
        <v>8</v>
      </c>
      <c r="E1" s="34" t="s">
        <v>9</v>
      </c>
      <c r="F1" s="33" t="s">
        <v>10</v>
      </c>
      <c r="G1" s="34" t="s">
        <v>11</v>
      </c>
      <c r="H1" s="33" t="s">
        <v>12</v>
      </c>
      <c r="I1" s="34" t="s">
        <v>13</v>
      </c>
      <c r="J1" s="33" t="s">
        <v>14</v>
      </c>
      <c r="K1" s="34" t="s">
        <v>15</v>
      </c>
      <c r="L1" s="33" t="s">
        <v>16</v>
      </c>
      <c r="M1" s="35" t="s">
        <v>33</v>
      </c>
      <c r="N1" s="36" t="s">
        <v>34</v>
      </c>
    </row>
    <row r="2" spans="1:14" x14ac:dyDescent="0.3">
      <c r="A2" s="28">
        <v>42156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30">
        <v>26.92</v>
      </c>
      <c r="N2" s="31">
        <v>68.69</v>
      </c>
    </row>
    <row r="3" spans="1:14" x14ac:dyDescent="0.3">
      <c r="A3" s="22">
        <v>42186</v>
      </c>
      <c r="B3" s="20">
        <v>1.2658227848101267</v>
      </c>
      <c r="C3" s="20">
        <v>2.5316455696202533</v>
      </c>
      <c r="D3" s="20">
        <v>2.5316455696202533</v>
      </c>
      <c r="E3" s="20">
        <v>5.0632911392405067</v>
      </c>
      <c r="F3" s="20">
        <v>0</v>
      </c>
      <c r="G3" s="20">
        <v>2.5316455696202533</v>
      </c>
      <c r="H3" s="20">
        <v>11.39240506329114</v>
      </c>
      <c r="I3" s="20">
        <v>15.18987341772152</v>
      </c>
      <c r="J3" s="20">
        <v>5.0632911392405067</v>
      </c>
      <c r="K3" s="20">
        <v>2.5316455696202533</v>
      </c>
      <c r="L3" s="20">
        <v>6.3291139240506329</v>
      </c>
      <c r="M3" s="21">
        <v>26.63</v>
      </c>
      <c r="N3" s="23">
        <v>68.53</v>
      </c>
    </row>
    <row r="4" spans="1:14" x14ac:dyDescent="0.3">
      <c r="A4" s="22">
        <v>42217</v>
      </c>
      <c r="B4" s="20">
        <v>81.818181818181827</v>
      </c>
      <c r="C4" s="20">
        <v>36.363636363636367</v>
      </c>
      <c r="D4" s="20">
        <v>45.454545454545453</v>
      </c>
      <c r="E4" s="20">
        <v>27.27272727272727</v>
      </c>
      <c r="F4" s="20">
        <v>45.454545454545453</v>
      </c>
      <c r="G4" s="20">
        <v>36.363636363636367</v>
      </c>
      <c r="H4" s="20">
        <v>36.363636363636367</v>
      </c>
      <c r="I4" s="20">
        <v>72.727272727272734</v>
      </c>
      <c r="J4" s="20">
        <v>54.54545454545454</v>
      </c>
      <c r="K4" s="20">
        <v>36.363636363636367</v>
      </c>
      <c r="L4" s="20">
        <v>81.818181818181827</v>
      </c>
      <c r="M4" s="21">
        <v>23.68</v>
      </c>
      <c r="N4" s="23">
        <v>84.58</v>
      </c>
    </row>
    <row r="5" spans="1:14" x14ac:dyDescent="0.3">
      <c r="A5" s="22">
        <v>42248</v>
      </c>
      <c r="B5" s="20">
        <v>9.1954022988505741</v>
      </c>
      <c r="C5" s="20">
        <v>4.5977011494252871</v>
      </c>
      <c r="D5" s="20">
        <v>12.643678160919542</v>
      </c>
      <c r="E5" s="20">
        <v>6.8965517241379306</v>
      </c>
      <c r="F5" s="20">
        <v>3.4482758620689653</v>
      </c>
      <c r="G5" s="20">
        <v>10.344827586206897</v>
      </c>
      <c r="H5" s="20">
        <v>6.8965517241379306</v>
      </c>
      <c r="I5" s="20">
        <v>24.137931034482758</v>
      </c>
      <c r="J5" s="20">
        <v>9.1954022988505741</v>
      </c>
      <c r="K5" s="20">
        <v>5.7471264367816088</v>
      </c>
      <c r="L5" s="20">
        <v>6.8965517241379306</v>
      </c>
      <c r="M5" s="21">
        <v>23.8</v>
      </c>
      <c r="N5" s="23">
        <v>68.36</v>
      </c>
    </row>
    <row r="6" spans="1:14" x14ac:dyDescent="0.3">
      <c r="A6" s="22">
        <v>42278</v>
      </c>
      <c r="B6" s="20">
        <v>5.3571428571428568</v>
      </c>
      <c r="C6" s="20">
        <v>5.3571428571428568</v>
      </c>
      <c r="D6" s="20">
        <v>5.3571428571428568</v>
      </c>
      <c r="E6" s="20">
        <v>5.3571428571428568</v>
      </c>
      <c r="F6" s="20">
        <v>5.3571428571428568</v>
      </c>
      <c r="G6" s="20">
        <v>21.428571428571427</v>
      </c>
      <c r="H6" s="20">
        <v>5.3571428571428568</v>
      </c>
      <c r="I6" s="20">
        <v>8.9285714285714288</v>
      </c>
      <c r="J6" s="20">
        <v>5.3571428571428568</v>
      </c>
      <c r="K6" s="20">
        <v>1.7857142857142856</v>
      </c>
      <c r="L6" s="20">
        <v>3.5714285714285712</v>
      </c>
      <c r="M6" s="21">
        <v>26.95</v>
      </c>
      <c r="N6" s="23">
        <v>65.069999999999993</v>
      </c>
    </row>
    <row r="7" spans="1:14" x14ac:dyDescent="0.3">
      <c r="A7" s="22">
        <v>42309</v>
      </c>
      <c r="B7" s="20">
        <v>3.7037037037037033</v>
      </c>
      <c r="C7" s="20">
        <v>7.4074074074074066</v>
      </c>
      <c r="D7" s="20">
        <v>7.4074074074074066</v>
      </c>
      <c r="E7" s="20">
        <v>11.111111111111111</v>
      </c>
      <c r="F7" s="20">
        <v>11.111111111111111</v>
      </c>
      <c r="G7" s="20">
        <v>25.925925925925924</v>
      </c>
      <c r="H7" s="20">
        <v>25.925925925925924</v>
      </c>
      <c r="I7" s="20">
        <v>14.814814814814813</v>
      </c>
      <c r="J7" s="20">
        <v>11.111111111111111</v>
      </c>
      <c r="K7" s="20">
        <v>7.4074074074074066</v>
      </c>
      <c r="L7" s="20">
        <v>14.814814814814813</v>
      </c>
      <c r="M7" s="21">
        <v>25.84</v>
      </c>
      <c r="N7" s="23">
        <v>62.27</v>
      </c>
    </row>
    <row r="8" spans="1:14" x14ac:dyDescent="0.3">
      <c r="A8" s="22">
        <v>42339</v>
      </c>
      <c r="B8" s="20">
        <v>4.1666666666666661</v>
      </c>
      <c r="C8" s="20">
        <v>12.5</v>
      </c>
      <c r="D8" s="20">
        <v>25</v>
      </c>
      <c r="E8" s="20">
        <v>20.833333333333336</v>
      </c>
      <c r="F8" s="20">
        <v>12.5</v>
      </c>
      <c r="G8" s="20">
        <v>33.333333333333329</v>
      </c>
      <c r="H8" s="20">
        <v>12.5</v>
      </c>
      <c r="I8" s="20">
        <v>4.1666666666666661</v>
      </c>
      <c r="J8" s="20">
        <v>8.3333333333333321</v>
      </c>
      <c r="K8" s="20">
        <v>12.5</v>
      </c>
      <c r="L8" s="20">
        <v>20.833333333333336</v>
      </c>
      <c r="M8" s="21">
        <v>23.62</v>
      </c>
      <c r="N8" s="23">
        <v>86.37</v>
      </c>
    </row>
    <row r="9" spans="1:14" x14ac:dyDescent="0.3">
      <c r="A9" s="22">
        <v>42370</v>
      </c>
      <c r="B9" s="20">
        <v>33.333333333333329</v>
      </c>
      <c r="C9" s="20">
        <v>25.925925925925924</v>
      </c>
      <c r="D9" s="20">
        <v>62.962962962962962</v>
      </c>
      <c r="E9" s="20">
        <v>14.814814814814813</v>
      </c>
      <c r="F9" s="20">
        <v>25.925925925925924</v>
      </c>
      <c r="G9" s="20">
        <v>40.74074074074074</v>
      </c>
      <c r="H9" s="20">
        <v>18.518518518518519</v>
      </c>
      <c r="I9" s="20">
        <v>29.629629629629626</v>
      </c>
      <c r="J9" s="20">
        <v>48.148148148148145</v>
      </c>
      <c r="K9" s="20">
        <v>37.037037037037038</v>
      </c>
      <c r="L9" s="20">
        <v>48.148148148148145</v>
      </c>
      <c r="M9" s="21">
        <v>22.76</v>
      </c>
      <c r="N9" s="23">
        <v>86.82</v>
      </c>
    </row>
    <row r="10" spans="1:14" x14ac:dyDescent="0.3">
      <c r="A10" s="22">
        <v>42401</v>
      </c>
      <c r="B10" s="20">
        <v>31.578947368421051</v>
      </c>
      <c r="C10" s="20">
        <v>26.315789473684209</v>
      </c>
      <c r="D10" s="20">
        <v>31.578947368421051</v>
      </c>
      <c r="E10" s="20">
        <v>10.526315789473683</v>
      </c>
      <c r="F10" s="20">
        <v>15.789473684210526</v>
      </c>
      <c r="G10" s="20">
        <v>52.631578947368418</v>
      </c>
      <c r="H10" s="20">
        <v>21.052631578947366</v>
      </c>
      <c r="I10" s="20">
        <v>5.2631578947368416</v>
      </c>
      <c r="J10" s="20">
        <v>31.578947368421051</v>
      </c>
      <c r="K10" s="20">
        <v>15.789473684210526</v>
      </c>
      <c r="L10" s="20">
        <v>15.789473684210526</v>
      </c>
      <c r="M10" s="21">
        <v>23.75</v>
      </c>
      <c r="N10" s="23">
        <v>85.08</v>
      </c>
    </row>
    <row r="11" spans="1:14" x14ac:dyDescent="0.3">
      <c r="A11" s="22">
        <v>42430</v>
      </c>
      <c r="B11" s="20">
        <v>27.777777777777779</v>
      </c>
      <c r="C11" s="20">
        <v>16.666666666666664</v>
      </c>
      <c r="D11" s="20">
        <v>33.333333333333329</v>
      </c>
      <c r="E11" s="20">
        <v>22.222222222222221</v>
      </c>
      <c r="F11" s="20">
        <v>11.111111111111111</v>
      </c>
      <c r="G11" s="20">
        <v>83.333333333333343</v>
      </c>
      <c r="H11" s="20">
        <v>55.555555555555557</v>
      </c>
      <c r="I11" s="20">
        <v>55.555555555555557</v>
      </c>
      <c r="J11" s="20">
        <v>33.333333333333329</v>
      </c>
      <c r="K11" s="20">
        <v>55.555555555555557</v>
      </c>
      <c r="L11" s="20">
        <v>50</v>
      </c>
      <c r="M11" s="21">
        <v>29.04</v>
      </c>
      <c r="N11" s="23">
        <v>83.65</v>
      </c>
    </row>
    <row r="12" spans="1:14" x14ac:dyDescent="0.3">
      <c r="A12" s="22">
        <v>42461</v>
      </c>
      <c r="B12" s="20">
        <v>14.285714285714285</v>
      </c>
      <c r="C12" s="20">
        <v>7.1428571428571423</v>
      </c>
      <c r="D12" s="20">
        <v>14.285714285714285</v>
      </c>
      <c r="E12" s="20">
        <v>28.571428571428569</v>
      </c>
      <c r="F12" s="20">
        <v>0</v>
      </c>
      <c r="G12" s="20">
        <v>121.42857142857142</v>
      </c>
      <c r="H12" s="20">
        <v>85.714285714285708</v>
      </c>
      <c r="I12" s="20">
        <v>21.428571428571427</v>
      </c>
      <c r="J12" s="20">
        <v>64.285714285714292</v>
      </c>
      <c r="K12" s="20">
        <v>35.714285714285715</v>
      </c>
      <c r="L12" s="20">
        <v>21.428571428571427</v>
      </c>
      <c r="M12" s="21">
        <v>31.26</v>
      </c>
      <c r="N12" s="23">
        <v>82.45</v>
      </c>
    </row>
    <row r="13" spans="1:14" x14ac:dyDescent="0.3">
      <c r="A13" s="22">
        <v>42491</v>
      </c>
      <c r="B13" s="20">
        <v>36.84210526315789</v>
      </c>
      <c r="C13" s="20">
        <v>5.2631578947368416</v>
      </c>
      <c r="D13" s="20">
        <v>5.2631578947368416</v>
      </c>
      <c r="E13" s="20">
        <v>5.2631578947368416</v>
      </c>
      <c r="F13" s="20">
        <v>10.526315789473683</v>
      </c>
      <c r="G13" s="20">
        <v>57.894736842105267</v>
      </c>
      <c r="H13" s="20">
        <v>26.315789473684209</v>
      </c>
      <c r="I13" s="20">
        <v>15.789473684210526</v>
      </c>
      <c r="J13" s="20">
        <v>10.526315789473683</v>
      </c>
      <c r="K13" s="20">
        <v>21.052631578947366</v>
      </c>
      <c r="L13" s="20">
        <v>10.526315789473683</v>
      </c>
      <c r="M13" s="21">
        <v>30.66</v>
      </c>
      <c r="N13" s="23">
        <v>76.87</v>
      </c>
    </row>
    <row r="14" spans="1:14" x14ac:dyDescent="0.3">
      <c r="A14" s="22">
        <v>42522</v>
      </c>
      <c r="B14" s="20">
        <v>13.636363636363635</v>
      </c>
      <c r="C14" s="20">
        <v>13.636363636363635</v>
      </c>
      <c r="D14" s="20">
        <v>18.181818181818183</v>
      </c>
      <c r="E14" s="20">
        <v>22.727272727272727</v>
      </c>
      <c r="F14" s="20">
        <v>9.0909090909090917</v>
      </c>
      <c r="G14" s="20">
        <v>45.454545454545453</v>
      </c>
      <c r="H14" s="20">
        <v>4.5454545454545459</v>
      </c>
      <c r="I14" s="20">
        <v>18.181818181818183</v>
      </c>
      <c r="J14" s="20">
        <v>36.363636363636367</v>
      </c>
      <c r="K14" s="20">
        <v>13.636363636363635</v>
      </c>
      <c r="L14" s="20">
        <v>18.181818181818183</v>
      </c>
      <c r="M14" s="21">
        <v>23.54</v>
      </c>
      <c r="N14" s="23">
        <v>80.11</v>
      </c>
    </row>
    <row r="15" spans="1:14" x14ac:dyDescent="0.3">
      <c r="A15" s="22">
        <v>42552</v>
      </c>
      <c r="B15" s="20">
        <v>14.285714285714285</v>
      </c>
      <c r="C15" s="20">
        <v>7.1428571428571423</v>
      </c>
      <c r="D15" s="20">
        <v>14.285714285714285</v>
      </c>
      <c r="E15" s="20">
        <v>21.428571428571427</v>
      </c>
      <c r="F15" s="20">
        <v>28.571428571428569</v>
      </c>
      <c r="G15" s="20">
        <v>14.285714285714285</v>
      </c>
      <c r="H15" s="20">
        <v>21.428571428571427</v>
      </c>
      <c r="I15" s="20">
        <v>7.1428571428571423</v>
      </c>
      <c r="J15" s="20">
        <v>28.571428571428569</v>
      </c>
      <c r="K15" s="20">
        <v>14.285714285714285</v>
      </c>
      <c r="L15" s="20">
        <v>7.1428571428571423</v>
      </c>
      <c r="M15" s="21">
        <v>22.69</v>
      </c>
      <c r="N15" s="23">
        <v>86.31</v>
      </c>
    </row>
    <row r="16" spans="1:14" x14ac:dyDescent="0.3">
      <c r="A16" s="22">
        <v>42583</v>
      </c>
      <c r="B16" s="20">
        <v>61.53846153846154</v>
      </c>
      <c r="C16" s="20">
        <v>46.153846153846153</v>
      </c>
      <c r="D16" s="20">
        <v>23.076923076923077</v>
      </c>
      <c r="E16" s="20">
        <v>53.846153846153847</v>
      </c>
      <c r="F16" s="20">
        <v>46.153846153846153</v>
      </c>
      <c r="G16" s="20">
        <v>92.307692307692307</v>
      </c>
      <c r="H16" s="20">
        <v>38.461538461538467</v>
      </c>
      <c r="I16" s="20">
        <v>46.153846153846153</v>
      </c>
      <c r="J16" s="20">
        <v>23.076923076923077</v>
      </c>
      <c r="K16" s="20">
        <v>61.53846153846154</v>
      </c>
      <c r="L16" s="20">
        <v>53.846153846153847</v>
      </c>
      <c r="M16" s="21">
        <v>22.9</v>
      </c>
      <c r="N16" s="23">
        <v>85.51</v>
      </c>
    </row>
    <row r="17" spans="1:14" x14ac:dyDescent="0.3">
      <c r="A17" s="22">
        <v>42614</v>
      </c>
      <c r="B17" s="20">
        <v>0</v>
      </c>
      <c r="C17" s="20">
        <v>0</v>
      </c>
      <c r="D17" s="20">
        <v>1.3071895424836601</v>
      </c>
      <c r="E17" s="20">
        <v>0</v>
      </c>
      <c r="F17" s="20">
        <v>0.65359477124183007</v>
      </c>
      <c r="G17" s="20">
        <v>0</v>
      </c>
      <c r="H17" s="20">
        <v>0</v>
      </c>
      <c r="I17" s="20">
        <v>1.3071895424836601</v>
      </c>
      <c r="J17" s="20">
        <v>0</v>
      </c>
      <c r="K17" s="20">
        <v>0</v>
      </c>
      <c r="L17" s="20">
        <v>1.9607843137254901</v>
      </c>
      <c r="M17" s="21">
        <v>25.93</v>
      </c>
      <c r="N17" s="23">
        <v>72.53</v>
      </c>
    </row>
    <row r="18" spans="1:14" x14ac:dyDescent="0.3">
      <c r="A18" s="22">
        <v>42644</v>
      </c>
      <c r="B18" s="20">
        <v>18.867924528301888</v>
      </c>
      <c r="C18" s="20">
        <v>13.20754716981132</v>
      </c>
      <c r="D18" s="20">
        <v>16.981132075471699</v>
      </c>
      <c r="E18" s="20">
        <v>13.20754716981132</v>
      </c>
      <c r="F18" s="20">
        <v>13.20754716981132</v>
      </c>
      <c r="G18" s="20">
        <v>32.075471698113205</v>
      </c>
      <c r="H18" s="20">
        <v>18.867924528301888</v>
      </c>
      <c r="I18" s="20">
        <v>22.641509433962266</v>
      </c>
      <c r="J18" s="20">
        <v>15.09433962264151</v>
      </c>
      <c r="K18" s="20">
        <v>9.433962264150944</v>
      </c>
      <c r="L18" s="20">
        <v>15.09433962264151</v>
      </c>
      <c r="M18" s="21">
        <v>23.75</v>
      </c>
      <c r="N18" s="23">
        <v>64.73</v>
      </c>
    </row>
    <row r="19" spans="1:14" x14ac:dyDescent="0.3">
      <c r="A19" s="22">
        <v>42675</v>
      </c>
      <c r="B19" s="20">
        <v>9.5238095238095237</v>
      </c>
      <c r="C19" s="20">
        <v>14.285714285714285</v>
      </c>
      <c r="D19" s="20">
        <v>9.5238095238095237</v>
      </c>
      <c r="E19" s="20">
        <v>9.5238095238095237</v>
      </c>
      <c r="F19" s="20">
        <v>0</v>
      </c>
      <c r="G19" s="20">
        <v>38.095238095238095</v>
      </c>
      <c r="H19" s="20">
        <v>9.5238095238095237</v>
      </c>
      <c r="I19" s="20">
        <v>9.5238095238095237</v>
      </c>
      <c r="J19" s="20">
        <v>0</v>
      </c>
      <c r="K19" s="20">
        <v>23.809523809523807</v>
      </c>
      <c r="L19" s="20">
        <v>4.7619047619047619</v>
      </c>
      <c r="M19" s="21">
        <v>23.56</v>
      </c>
      <c r="N19" s="23">
        <v>75.84</v>
      </c>
    </row>
    <row r="20" spans="1:14" x14ac:dyDescent="0.3">
      <c r="A20" s="22">
        <v>42705</v>
      </c>
      <c r="B20" s="20">
        <v>3.125</v>
      </c>
      <c r="C20" s="20">
        <v>3.125</v>
      </c>
      <c r="D20" s="20">
        <v>6.25</v>
      </c>
      <c r="E20" s="20">
        <v>3.125</v>
      </c>
      <c r="F20" s="20">
        <v>6.25</v>
      </c>
      <c r="G20" s="20">
        <v>3.125</v>
      </c>
      <c r="H20" s="20">
        <v>3.125</v>
      </c>
      <c r="I20" s="20">
        <v>3.125</v>
      </c>
      <c r="J20" s="20">
        <v>9.375</v>
      </c>
      <c r="K20" s="20">
        <v>3.125</v>
      </c>
      <c r="L20" s="20">
        <v>3.125</v>
      </c>
      <c r="M20" s="21">
        <v>24.16</v>
      </c>
      <c r="N20" s="23">
        <v>58.35</v>
      </c>
    </row>
    <row r="21" spans="1:14" x14ac:dyDescent="0.3">
      <c r="A21" s="22">
        <v>42736</v>
      </c>
      <c r="B21" s="20">
        <v>1.3986013986013985</v>
      </c>
      <c r="C21" s="20">
        <v>0</v>
      </c>
      <c r="D21" s="20">
        <v>0</v>
      </c>
      <c r="E21" s="20">
        <v>0</v>
      </c>
      <c r="F21" s="20">
        <v>0</v>
      </c>
      <c r="G21" s="20">
        <v>1.3986013986013985</v>
      </c>
      <c r="H21" s="20">
        <v>1.3986013986013985</v>
      </c>
      <c r="I21" s="20">
        <v>1.3986013986013985</v>
      </c>
      <c r="J21" s="20">
        <v>0</v>
      </c>
      <c r="K21" s="20">
        <v>2.0979020979020979</v>
      </c>
      <c r="L21" s="20">
        <v>0.69930069930069927</v>
      </c>
      <c r="M21" s="21">
        <v>25.9</v>
      </c>
      <c r="N21" s="23">
        <v>56.57</v>
      </c>
    </row>
    <row r="22" spans="1:14" x14ac:dyDescent="0.3">
      <c r="A22" s="22">
        <v>42767</v>
      </c>
      <c r="B22" s="20">
        <v>7.4074074074074066</v>
      </c>
      <c r="C22" s="20">
        <v>5.5555555555555554</v>
      </c>
      <c r="D22" s="20">
        <v>5.5555555555555554</v>
      </c>
      <c r="E22" s="20">
        <v>3.7037037037037033</v>
      </c>
      <c r="F22" s="20">
        <v>3.7037037037037033</v>
      </c>
      <c r="G22" s="20">
        <v>27.777777777777779</v>
      </c>
      <c r="H22" s="20">
        <v>11.111111111111111</v>
      </c>
      <c r="I22" s="20">
        <v>14.814814814814813</v>
      </c>
      <c r="J22" s="20">
        <v>9.2592592592592595</v>
      </c>
      <c r="K22" s="20">
        <v>5.5555555555555554</v>
      </c>
      <c r="L22" s="20">
        <v>1.8518518518518516</v>
      </c>
      <c r="M22" s="21">
        <v>23.54</v>
      </c>
      <c r="N22" s="23">
        <v>54.45</v>
      </c>
    </row>
    <row r="23" spans="1:14" x14ac:dyDescent="0.3">
      <c r="A23" s="22">
        <v>42795</v>
      </c>
      <c r="B23" s="20">
        <v>88.888888888888886</v>
      </c>
      <c r="C23" s="20">
        <v>35.185185185185183</v>
      </c>
      <c r="D23" s="20">
        <v>46.296296296296298</v>
      </c>
      <c r="E23" s="20">
        <v>35.185185185185183</v>
      </c>
      <c r="F23" s="20">
        <v>46.296296296296298</v>
      </c>
      <c r="G23" s="20">
        <v>105.55555555555556</v>
      </c>
      <c r="H23" s="20">
        <v>59.259259259259252</v>
      </c>
      <c r="I23" s="20">
        <v>42.592592592592595</v>
      </c>
      <c r="J23" s="20">
        <v>48.148148148148145</v>
      </c>
      <c r="K23" s="20">
        <v>37.037037037037038</v>
      </c>
      <c r="L23" s="20">
        <v>44.444444444444443</v>
      </c>
      <c r="M23" s="21">
        <v>22.32</v>
      </c>
      <c r="N23" s="23">
        <v>83.44</v>
      </c>
    </row>
    <row r="24" spans="1:14" x14ac:dyDescent="0.3">
      <c r="A24" s="22">
        <v>42826</v>
      </c>
      <c r="B24" s="20">
        <v>40</v>
      </c>
      <c r="C24" s="20">
        <v>48</v>
      </c>
      <c r="D24" s="20">
        <v>52</v>
      </c>
      <c r="E24" s="20">
        <v>20</v>
      </c>
      <c r="F24" s="20">
        <v>16</v>
      </c>
      <c r="G24" s="20">
        <v>104</v>
      </c>
      <c r="H24" s="20">
        <v>76</v>
      </c>
      <c r="I24" s="20">
        <v>28.000000000000004</v>
      </c>
      <c r="J24" s="20">
        <v>48</v>
      </c>
      <c r="K24" s="20">
        <v>115.99999999999999</v>
      </c>
      <c r="L24" s="20">
        <v>28.000000000000004</v>
      </c>
      <c r="M24" s="21">
        <v>30.65</v>
      </c>
      <c r="N24" s="23">
        <v>86.77</v>
      </c>
    </row>
    <row r="25" spans="1:14" ht="15" thickBot="1" x14ac:dyDescent="0.35">
      <c r="A25" s="24">
        <v>42856</v>
      </c>
      <c r="B25" s="25">
        <v>9.0909090909090917</v>
      </c>
      <c r="C25" s="25">
        <v>45.454545454545453</v>
      </c>
      <c r="D25" s="25">
        <v>90.909090909090907</v>
      </c>
      <c r="E25" s="25">
        <v>27.27272727272727</v>
      </c>
      <c r="F25" s="25">
        <v>45.454545454545453</v>
      </c>
      <c r="G25" s="25">
        <v>190.90909090909091</v>
      </c>
      <c r="H25" s="25">
        <v>109.09090909090908</v>
      </c>
      <c r="I25" s="25">
        <v>45.454545454545453</v>
      </c>
      <c r="J25" s="25">
        <v>72.727272727272734</v>
      </c>
      <c r="K25" s="25">
        <v>100</v>
      </c>
      <c r="L25" s="25">
        <v>90.909090909090907</v>
      </c>
      <c r="M25" s="26">
        <v>23.95</v>
      </c>
      <c r="N25" s="27">
        <v>84.26</v>
      </c>
    </row>
    <row r="26" spans="1:14" x14ac:dyDescent="0.3">
      <c r="A26" s="2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4" x14ac:dyDescent="0.3">
      <c r="A27" s="2"/>
      <c r="C27" s="3"/>
      <c r="D27" s="3"/>
      <c r="E27" s="3"/>
      <c r="F27" s="3"/>
      <c r="G27" s="3"/>
      <c r="H27" s="3"/>
      <c r="I27" s="3"/>
      <c r="J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E27" sqref="E27"/>
    </sheetView>
  </sheetViews>
  <sheetFormatPr defaultColWidth="8.69921875" defaultRowHeight="14.4" x14ac:dyDescent="0.3"/>
  <cols>
    <col min="1" max="12" width="8.69921875" style="1"/>
    <col min="13" max="13" width="16.69921875" style="1" bestFit="1" customWidth="1"/>
    <col min="14" max="14" width="21.69921875" style="1" bestFit="1" customWidth="1"/>
    <col min="15" max="16384" width="8.69921875" style="1"/>
  </cols>
  <sheetData>
    <row r="1" spans="1:14" s="4" customFormat="1" ht="16.2" thickBot="1" x14ac:dyDescent="0.35">
      <c r="A1" s="32" t="s">
        <v>32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34" t="s">
        <v>12</v>
      </c>
      <c r="I1" s="34" t="s">
        <v>13</v>
      </c>
      <c r="J1" s="34" t="s">
        <v>14</v>
      </c>
      <c r="K1" s="34" t="s">
        <v>15</v>
      </c>
      <c r="L1" s="34" t="s">
        <v>16</v>
      </c>
      <c r="M1" s="34" t="s">
        <v>33</v>
      </c>
      <c r="N1" s="54" t="s">
        <v>34</v>
      </c>
    </row>
    <row r="2" spans="1:14" x14ac:dyDescent="0.3">
      <c r="A2" s="51">
        <v>42217</v>
      </c>
      <c r="B2" s="29">
        <v>0</v>
      </c>
      <c r="C2" s="29">
        <v>0</v>
      </c>
      <c r="D2" s="29">
        <v>50</v>
      </c>
      <c r="E2" s="29">
        <v>50</v>
      </c>
      <c r="F2" s="29">
        <v>0</v>
      </c>
      <c r="G2" s="29">
        <v>0</v>
      </c>
      <c r="H2" s="29">
        <v>50</v>
      </c>
      <c r="I2" s="29">
        <v>0</v>
      </c>
      <c r="J2" s="29">
        <v>0</v>
      </c>
      <c r="K2" s="29">
        <v>0</v>
      </c>
      <c r="L2" s="29">
        <v>0</v>
      </c>
      <c r="M2" s="52">
        <v>25.65</v>
      </c>
      <c r="N2" s="53">
        <v>83.94</v>
      </c>
    </row>
    <row r="3" spans="1:14" x14ac:dyDescent="0.3">
      <c r="A3" s="46">
        <v>42248</v>
      </c>
      <c r="B3" s="20">
        <v>0</v>
      </c>
      <c r="C3" s="20">
        <v>0</v>
      </c>
      <c r="D3" s="20">
        <v>3.0303030303030303</v>
      </c>
      <c r="E3" s="20">
        <v>0</v>
      </c>
      <c r="F3" s="20">
        <v>0</v>
      </c>
      <c r="G3" s="20">
        <v>0</v>
      </c>
      <c r="H3" s="20">
        <v>0</v>
      </c>
      <c r="I3" s="20">
        <v>12.121212121212121</v>
      </c>
      <c r="J3" s="20">
        <v>3.0303030303030303</v>
      </c>
      <c r="K3" s="20">
        <v>0</v>
      </c>
      <c r="L3" s="20">
        <v>0</v>
      </c>
      <c r="M3" s="44">
        <v>23.57</v>
      </c>
      <c r="N3" s="47">
        <v>73.11</v>
      </c>
    </row>
    <row r="4" spans="1:14" x14ac:dyDescent="0.3">
      <c r="A4" s="46">
        <v>42278</v>
      </c>
      <c r="B4" s="20">
        <v>28.571428571428569</v>
      </c>
      <c r="C4" s="20">
        <v>14.285714285714285</v>
      </c>
      <c r="D4" s="20">
        <v>100</v>
      </c>
      <c r="E4" s="20">
        <v>28.571428571428569</v>
      </c>
      <c r="F4" s="20">
        <v>14.285714285714285</v>
      </c>
      <c r="G4" s="20">
        <v>42.857142857142854</v>
      </c>
      <c r="H4" s="20">
        <v>14.285714285714285</v>
      </c>
      <c r="I4" s="20">
        <v>85.714285714285708</v>
      </c>
      <c r="J4" s="20">
        <v>42.857142857142854</v>
      </c>
      <c r="K4" s="20">
        <v>42.857142857142854</v>
      </c>
      <c r="L4" s="20">
        <v>28.571428571428569</v>
      </c>
      <c r="M4" s="44">
        <v>23.53</v>
      </c>
      <c r="N4" s="47">
        <v>83.77</v>
      </c>
    </row>
    <row r="5" spans="1:14" x14ac:dyDescent="0.3">
      <c r="A5" s="46">
        <v>42309</v>
      </c>
      <c r="B5" s="20">
        <v>16.666666666666664</v>
      </c>
      <c r="C5" s="20">
        <v>11.111111111111111</v>
      </c>
      <c r="D5" s="20">
        <v>23.333333333333332</v>
      </c>
      <c r="E5" s="20">
        <v>7.7777777777777777</v>
      </c>
      <c r="F5" s="20">
        <v>11.111111111111111</v>
      </c>
      <c r="G5" s="20">
        <v>26.666666666666668</v>
      </c>
      <c r="H5" s="20">
        <v>20</v>
      </c>
      <c r="I5" s="20">
        <v>28.888888888888886</v>
      </c>
      <c r="J5" s="20">
        <v>7.7777777777777777</v>
      </c>
      <c r="K5" s="20">
        <v>28.888888888888886</v>
      </c>
      <c r="L5" s="20">
        <v>11.111111111111111</v>
      </c>
      <c r="M5" s="44">
        <v>23.79</v>
      </c>
      <c r="N5" s="47">
        <v>64.069999999999993</v>
      </c>
    </row>
    <row r="6" spans="1:14" x14ac:dyDescent="0.3">
      <c r="A6" s="46">
        <v>42339</v>
      </c>
      <c r="B6" s="20">
        <v>2.9411764705882351</v>
      </c>
      <c r="C6" s="20">
        <v>8.8235294117647065</v>
      </c>
      <c r="D6" s="20">
        <v>11.76470588235294</v>
      </c>
      <c r="E6" s="20">
        <v>11.76470588235294</v>
      </c>
      <c r="F6" s="20">
        <v>17.647058823529413</v>
      </c>
      <c r="G6" s="20">
        <v>11.76470588235294</v>
      </c>
      <c r="H6" s="20">
        <v>8.8235294117647065</v>
      </c>
      <c r="I6" s="20">
        <v>29.411764705882355</v>
      </c>
      <c r="J6" s="20">
        <v>5.8823529411764701</v>
      </c>
      <c r="K6" s="20">
        <v>20.588235294117645</v>
      </c>
      <c r="L6" s="20">
        <v>38.235294117647058</v>
      </c>
      <c r="M6" s="44">
        <v>24.2</v>
      </c>
      <c r="N6" s="47">
        <v>64.069999999999993</v>
      </c>
    </row>
    <row r="7" spans="1:14" x14ac:dyDescent="0.3">
      <c r="A7" s="46">
        <v>42370</v>
      </c>
      <c r="B7" s="20">
        <v>46.666666666666664</v>
      </c>
      <c r="C7" s="20">
        <v>26.666666666666668</v>
      </c>
      <c r="D7" s="20">
        <v>33.333333333333329</v>
      </c>
      <c r="E7" s="20">
        <v>13.333333333333334</v>
      </c>
      <c r="F7" s="20">
        <v>13.333333333333334</v>
      </c>
      <c r="G7" s="20">
        <v>26.666666666666668</v>
      </c>
      <c r="H7" s="20">
        <v>33.333333333333329</v>
      </c>
      <c r="I7" s="20">
        <v>20</v>
      </c>
      <c r="J7" s="20">
        <v>40</v>
      </c>
      <c r="K7" s="20">
        <v>13.333333333333334</v>
      </c>
      <c r="L7" s="20">
        <v>20</v>
      </c>
      <c r="M7" s="44">
        <v>22.64</v>
      </c>
      <c r="N7" s="47">
        <v>85.57</v>
      </c>
    </row>
    <row r="8" spans="1:14" x14ac:dyDescent="0.3">
      <c r="A8" s="46">
        <v>42401</v>
      </c>
      <c r="B8" s="20">
        <v>20</v>
      </c>
      <c r="C8" s="20">
        <v>15</v>
      </c>
      <c r="D8" s="20">
        <v>20</v>
      </c>
      <c r="E8" s="20">
        <v>15</v>
      </c>
      <c r="F8" s="20">
        <v>10</v>
      </c>
      <c r="G8" s="20">
        <v>20</v>
      </c>
      <c r="H8" s="20">
        <v>5</v>
      </c>
      <c r="I8" s="20">
        <v>25</v>
      </c>
      <c r="J8" s="20">
        <v>15</v>
      </c>
      <c r="K8" s="20">
        <v>5</v>
      </c>
      <c r="L8" s="20">
        <v>15</v>
      </c>
      <c r="M8" s="44">
        <v>23.11</v>
      </c>
      <c r="N8" s="47">
        <v>58.19</v>
      </c>
    </row>
    <row r="9" spans="1:14" x14ac:dyDescent="0.3">
      <c r="A9" s="46">
        <v>42430</v>
      </c>
      <c r="B9" s="20">
        <v>10.714285714285714</v>
      </c>
      <c r="C9" s="20">
        <v>7.1428571428571423</v>
      </c>
      <c r="D9" s="20">
        <v>17.857142857142858</v>
      </c>
      <c r="E9" s="20">
        <v>10.714285714285714</v>
      </c>
      <c r="F9" s="20">
        <v>0</v>
      </c>
      <c r="G9" s="20">
        <v>7.1428571428571423</v>
      </c>
      <c r="H9" s="20">
        <v>3.5714285714285712</v>
      </c>
      <c r="I9" s="20">
        <v>0</v>
      </c>
      <c r="J9" s="20">
        <v>0</v>
      </c>
      <c r="K9" s="20">
        <v>10.714285714285714</v>
      </c>
      <c r="L9" s="20">
        <v>0</v>
      </c>
      <c r="M9" s="44">
        <v>29.11</v>
      </c>
      <c r="N9" s="47">
        <v>77.72</v>
      </c>
    </row>
    <row r="10" spans="1:14" x14ac:dyDescent="0.3">
      <c r="A10" s="46">
        <v>42461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9.5238095238095237</v>
      </c>
      <c r="J10" s="20">
        <v>0</v>
      </c>
      <c r="K10" s="20">
        <v>0</v>
      </c>
      <c r="L10" s="20">
        <v>0</v>
      </c>
      <c r="M10" s="44">
        <v>31</v>
      </c>
      <c r="N10" s="47">
        <v>58.07</v>
      </c>
    </row>
    <row r="11" spans="1:14" x14ac:dyDescent="0.3">
      <c r="A11" s="46">
        <v>42491</v>
      </c>
      <c r="B11" s="20">
        <v>0</v>
      </c>
      <c r="C11" s="20">
        <v>0</v>
      </c>
      <c r="D11" s="20">
        <v>12.5</v>
      </c>
      <c r="E11" s="20">
        <v>12.5</v>
      </c>
      <c r="F11" s="20">
        <v>12.5</v>
      </c>
      <c r="G11" s="20">
        <v>25</v>
      </c>
      <c r="H11" s="20">
        <v>12.5</v>
      </c>
      <c r="I11" s="20">
        <v>12.5</v>
      </c>
      <c r="J11" s="20">
        <v>12.5</v>
      </c>
      <c r="K11" s="20">
        <v>0</v>
      </c>
      <c r="L11" s="20">
        <v>37.5</v>
      </c>
      <c r="M11" s="44">
        <v>30.11</v>
      </c>
      <c r="N11" s="47">
        <v>62.92</v>
      </c>
    </row>
    <row r="12" spans="1:14" x14ac:dyDescent="0.3">
      <c r="A12" s="46">
        <v>42522</v>
      </c>
      <c r="B12" s="20">
        <v>10</v>
      </c>
      <c r="C12" s="20">
        <v>0</v>
      </c>
      <c r="D12" s="20">
        <v>0</v>
      </c>
      <c r="E12" s="20">
        <v>10</v>
      </c>
      <c r="F12" s="20">
        <v>10</v>
      </c>
      <c r="G12" s="20">
        <v>10</v>
      </c>
      <c r="H12" s="20">
        <v>20</v>
      </c>
      <c r="I12" s="20">
        <v>10</v>
      </c>
      <c r="J12" s="20">
        <v>0</v>
      </c>
      <c r="K12" s="20">
        <v>10</v>
      </c>
      <c r="L12" s="20">
        <v>0</v>
      </c>
      <c r="M12" s="44">
        <v>26.52</v>
      </c>
      <c r="N12" s="47">
        <v>82.98</v>
      </c>
    </row>
    <row r="13" spans="1:14" x14ac:dyDescent="0.3">
      <c r="A13" s="46">
        <v>42552</v>
      </c>
      <c r="B13" s="20">
        <v>7.1428571428571423</v>
      </c>
      <c r="C13" s="20">
        <v>0</v>
      </c>
      <c r="D13" s="20">
        <v>0</v>
      </c>
      <c r="E13" s="20">
        <v>7.1428571428571423</v>
      </c>
      <c r="F13" s="20">
        <v>7.1428571428571423</v>
      </c>
      <c r="G13" s="20">
        <v>7.1428571428571423</v>
      </c>
      <c r="H13" s="20">
        <v>14.285714285714285</v>
      </c>
      <c r="I13" s="20">
        <v>0</v>
      </c>
      <c r="J13" s="20">
        <v>0</v>
      </c>
      <c r="K13" s="20">
        <v>0</v>
      </c>
      <c r="L13" s="20">
        <v>7.1428571428571423</v>
      </c>
      <c r="M13" s="44">
        <v>24.96</v>
      </c>
      <c r="N13" s="47">
        <v>83.34</v>
      </c>
    </row>
    <row r="14" spans="1:14" x14ac:dyDescent="0.3">
      <c r="A14" s="46">
        <v>42583</v>
      </c>
      <c r="B14" s="20">
        <v>9.0909090909090917</v>
      </c>
      <c r="C14" s="20">
        <v>18.181818181818183</v>
      </c>
      <c r="D14" s="20">
        <v>9.0909090909090917</v>
      </c>
      <c r="E14" s="20">
        <v>0</v>
      </c>
      <c r="F14" s="20">
        <v>9.0909090909090917</v>
      </c>
      <c r="G14" s="20">
        <v>9.0909090909090917</v>
      </c>
      <c r="H14" s="20">
        <v>9.0909090909090917</v>
      </c>
      <c r="I14" s="20">
        <v>9.0909090909090917</v>
      </c>
      <c r="J14" s="20">
        <v>27.27272727272727</v>
      </c>
      <c r="K14" s="20">
        <v>0</v>
      </c>
      <c r="L14" s="20">
        <v>0</v>
      </c>
      <c r="M14" s="44">
        <v>23.2</v>
      </c>
      <c r="N14" s="47">
        <v>81.91</v>
      </c>
    </row>
    <row r="15" spans="1:14" x14ac:dyDescent="0.3">
      <c r="A15" s="46">
        <v>42614</v>
      </c>
      <c r="B15" s="20">
        <v>31.25</v>
      </c>
      <c r="C15" s="20">
        <v>12.5</v>
      </c>
      <c r="D15" s="20">
        <v>31.25</v>
      </c>
      <c r="E15" s="20">
        <v>12.5</v>
      </c>
      <c r="F15" s="20">
        <v>50</v>
      </c>
      <c r="G15" s="20">
        <v>106.25</v>
      </c>
      <c r="H15" s="20">
        <v>31.25</v>
      </c>
      <c r="I15" s="20">
        <v>43.75</v>
      </c>
      <c r="J15" s="20">
        <v>18.75</v>
      </c>
      <c r="K15" s="20">
        <v>37.5</v>
      </c>
      <c r="L15" s="20">
        <v>56.25</v>
      </c>
      <c r="M15" s="44">
        <v>23.87</v>
      </c>
      <c r="N15" s="47">
        <v>87.17</v>
      </c>
    </row>
    <row r="16" spans="1:14" x14ac:dyDescent="0.3">
      <c r="A16" s="46">
        <v>42644</v>
      </c>
      <c r="B16" s="20">
        <v>66.666666666666657</v>
      </c>
      <c r="C16" s="20">
        <v>91.666666666666657</v>
      </c>
      <c r="D16" s="20">
        <v>191.66666666666669</v>
      </c>
      <c r="E16" s="20">
        <v>91.666666666666657</v>
      </c>
      <c r="F16" s="20">
        <v>75</v>
      </c>
      <c r="G16" s="20">
        <v>308.33333333333337</v>
      </c>
      <c r="H16" s="20">
        <v>116.66666666666667</v>
      </c>
      <c r="I16" s="20">
        <v>241.66666666666666</v>
      </c>
      <c r="J16" s="20">
        <v>125</v>
      </c>
      <c r="K16" s="20">
        <v>125</v>
      </c>
      <c r="L16" s="20">
        <v>100</v>
      </c>
      <c r="M16" s="44">
        <v>23.7</v>
      </c>
      <c r="N16" s="47">
        <v>87.18</v>
      </c>
    </row>
    <row r="17" spans="1:14" x14ac:dyDescent="0.3">
      <c r="A17" s="46">
        <v>42675</v>
      </c>
      <c r="B17" s="20">
        <v>9.5238095238095237</v>
      </c>
      <c r="C17" s="20">
        <v>5.3571428571428568</v>
      </c>
      <c r="D17" s="20">
        <v>6.5476190476190483</v>
      </c>
      <c r="E17" s="20">
        <v>6.5476190476190483</v>
      </c>
      <c r="F17" s="20">
        <v>4.1666666666666661</v>
      </c>
      <c r="G17" s="20">
        <v>10.119047619047619</v>
      </c>
      <c r="H17" s="20">
        <v>7.7380952380952381</v>
      </c>
      <c r="I17" s="20">
        <v>4.7619047619047619</v>
      </c>
      <c r="J17" s="20">
        <v>11.904761904761903</v>
      </c>
      <c r="K17" s="20">
        <v>10.714285714285714</v>
      </c>
      <c r="L17" s="20">
        <v>5.3571428571428568</v>
      </c>
      <c r="M17" s="44">
        <v>23.66</v>
      </c>
      <c r="N17" s="47">
        <v>60.25</v>
      </c>
    </row>
    <row r="18" spans="1:14" x14ac:dyDescent="0.3">
      <c r="A18" s="46">
        <v>42705</v>
      </c>
      <c r="B18" s="20">
        <v>8</v>
      </c>
      <c r="C18" s="20">
        <v>6</v>
      </c>
      <c r="D18" s="20">
        <v>6</v>
      </c>
      <c r="E18" s="20">
        <v>6</v>
      </c>
      <c r="F18" s="20">
        <v>8</v>
      </c>
      <c r="G18" s="20">
        <v>10</v>
      </c>
      <c r="H18" s="20">
        <v>4</v>
      </c>
      <c r="I18" s="20">
        <v>6</v>
      </c>
      <c r="J18" s="20">
        <v>6</v>
      </c>
      <c r="K18" s="20">
        <v>8</v>
      </c>
      <c r="L18" s="20">
        <v>6</v>
      </c>
      <c r="M18" s="44">
        <v>22.88</v>
      </c>
      <c r="N18" s="47">
        <v>60.04</v>
      </c>
    </row>
    <row r="19" spans="1:14" x14ac:dyDescent="0.3">
      <c r="A19" s="46">
        <v>42736</v>
      </c>
      <c r="B19" s="20">
        <v>4.1666666666666661</v>
      </c>
      <c r="C19" s="20">
        <v>4.1666666666666661</v>
      </c>
      <c r="D19" s="20">
        <v>8.3333333333333321</v>
      </c>
      <c r="E19" s="20">
        <v>8.3333333333333321</v>
      </c>
      <c r="F19" s="20">
        <v>4.1666666666666661</v>
      </c>
      <c r="G19" s="20">
        <v>12.5</v>
      </c>
      <c r="H19" s="20">
        <v>0</v>
      </c>
      <c r="I19" s="20">
        <v>8.3333333333333321</v>
      </c>
      <c r="J19" s="20">
        <v>4.1666666666666661</v>
      </c>
      <c r="K19" s="20">
        <v>0</v>
      </c>
      <c r="L19" s="20">
        <v>4.1666666666666661</v>
      </c>
      <c r="M19" s="45">
        <v>22.33</v>
      </c>
      <c r="N19" s="47">
        <v>55.33</v>
      </c>
    </row>
    <row r="20" spans="1:14" x14ac:dyDescent="0.3">
      <c r="A20" s="46">
        <v>42767</v>
      </c>
      <c r="B20" s="20">
        <v>22.222222222222221</v>
      </c>
      <c r="C20" s="20">
        <v>55.555555555555557</v>
      </c>
      <c r="D20" s="20">
        <v>66.666666666666657</v>
      </c>
      <c r="E20" s="20">
        <v>33.333333333333329</v>
      </c>
      <c r="F20" s="20">
        <v>33.333333333333329</v>
      </c>
      <c r="G20" s="20">
        <v>200</v>
      </c>
      <c r="H20" s="20">
        <v>66.666666666666657</v>
      </c>
      <c r="I20" s="20">
        <v>88.888888888888886</v>
      </c>
      <c r="J20" s="20">
        <v>122.22222222222223</v>
      </c>
      <c r="K20" s="20">
        <v>22.222222222222221</v>
      </c>
      <c r="L20" s="20">
        <v>22.222222222222221</v>
      </c>
      <c r="M20" s="45">
        <v>23.7</v>
      </c>
      <c r="N20" s="47">
        <v>83.99</v>
      </c>
    </row>
    <row r="21" spans="1:14" x14ac:dyDescent="0.3">
      <c r="A21" s="46">
        <v>42795</v>
      </c>
      <c r="B21" s="20">
        <v>8.5714285714285712</v>
      </c>
      <c r="C21" s="20">
        <v>2.8571428571428572</v>
      </c>
      <c r="D21" s="20">
        <v>22.857142857142858</v>
      </c>
      <c r="E21" s="20">
        <v>5.7142857142857144</v>
      </c>
      <c r="F21" s="20">
        <v>8.5714285714285712</v>
      </c>
      <c r="G21" s="20">
        <v>31.428571428571427</v>
      </c>
      <c r="H21" s="20">
        <v>5.7142857142857144</v>
      </c>
      <c r="I21" s="20">
        <v>0</v>
      </c>
      <c r="J21" s="20">
        <v>14.285714285714285</v>
      </c>
      <c r="K21" s="20">
        <v>0</v>
      </c>
      <c r="L21" s="20">
        <v>0</v>
      </c>
      <c r="M21" s="45">
        <v>23.29</v>
      </c>
      <c r="N21" s="47">
        <v>56.27</v>
      </c>
    </row>
    <row r="22" spans="1:14" x14ac:dyDescent="0.3">
      <c r="A22" s="46">
        <v>42826</v>
      </c>
      <c r="B22" s="20">
        <v>16.666666666666664</v>
      </c>
      <c r="C22" s="20">
        <v>25</v>
      </c>
      <c r="D22" s="20">
        <v>41.666666666666671</v>
      </c>
      <c r="E22" s="20">
        <v>16.666666666666664</v>
      </c>
      <c r="F22" s="20">
        <v>0</v>
      </c>
      <c r="G22" s="20">
        <v>83.333333333333343</v>
      </c>
      <c r="H22" s="20">
        <v>41.666666666666671</v>
      </c>
      <c r="I22" s="20">
        <v>8.3333333333333321</v>
      </c>
      <c r="J22" s="20">
        <v>25</v>
      </c>
      <c r="K22" s="20">
        <v>0</v>
      </c>
      <c r="L22" s="20">
        <v>16.666666666666664</v>
      </c>
      <c r="M22" s="45">
        <v>23.3</v>
      </c>
      <c r="N22" s="47">
        <v>80.16</v>
      </c>
    </row>
    <row r="23" spans="1:14" ht="15" thickBot="1" x14ac:dyDescent="0.35">
      <c r="A23" s="48">
        <v>42856</v>
      </c>
      <c r="B23" s="25">
        <v>0</v>
      </c>
      <c r="C23" s="25">
        <v>0</v>
      </c>
      <c r="D23" s="25">
        <v>3.5714285714285712</v>
      </c>
      <c r="E23" s="25">
        <v>0</v>
      </c>
      <c r="F23" s="25">
        <v>3.5714285714285712</v>
      </c>
      <c r="G23" s="25">
        <v>7.1428571428571423</v>
      </c>
      <c r="H23" s="25">
        <v>3.5714285714285712</v>
      </c>
      <c r="I23" s="25">
        <v>3.5714285714285712</v>
      </c>
      <c r="J23" s="25">
        <v>0</v>
      </c>
      <c r="K23" s="25">
        <v>0</v>
      </c>
      <c r="L23" s="25">
        <v>0</v>
      </c>
      <c r="M23" s="49">
        <v>29.68</v>
      </c>
      <c r="N23" s="50">
        <v>63.34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A3" sqref="A3"/>
    </sheetView>
  </sheetViews>
  <sheetFormatPr defaultColWidth="8.69921875" defaultRowHeight="14.4" x14ac:dyDescent="0.3"/>
  <cols>
    <col min="1" max="1" width="19" style="1" customWidth="1"/>
    <col min="2" max="3" width="21.5" style="1" bestFit="1" customWidth="1"/>
    <col min="4" max="4" width="25.5" style="1" bestFit="1" customWidth="1"/>
    <col min="5" max="5" width="22.69921875" style="1" bestFit="1" customWidth="1"/>
    <col min="6" max="6" width="14.5" style="1" bestFit="1" customWidth="1"/>
    <col min="7" max="16384" width="8.69921875" style="1"/>
  </cols>
  <sheetData>
    <row r="1" spans="1:4" x14ac:dyDescent="0.3">
      <c r="A1" s="61" t="s">
        <v>56</v>
      </c>
      <c r="B1" s="62"/>
      <c r="C1" s="62"/>
      <c r="D1" s="63"/>
    </row>
    <row r="2" spans="1:4" x14ac:dyDescent="0.3">
      <c r="B2" s="11" t="s">
        <v>55</v>
      </c>
      <c r="C2" s="11" t="s">
        <v>54</v>
      </c>
      <c r="D2" s="11" t="s">
        <v>53</v>
      </c>
    </row>
    <row r="3" spans="1:4" x14ac:dyDescent="0.3">
      <c r="A3" s="7" t="s">
        <v>6</v>
      </c>
      <c r="B3" s="6" t="s">
        <v>52</v>
      </c>
      <c r="C3" s="6" t="s">
        <v>51</v>
      </c>
      <c r="D3" s="5" t="s">
        <v>50</v>
      </c>
    </row>
    <row r="4" spans="1:4" x14ac:dyDescent="0.3">
      <c r="A4" s="7" t="s">
        <v>7</v>
      </c>
      <c r="B4" s="6" t="s">
        <v>49</v>
      </c>
      <c r="C4" s="10" t="s">
        <v>48</v>
      </c>
      <c r="D4" s="9" t="s">
        <v>47</v>
      </c>
    </row>
    <row r="5" spans="1:4" x14ac:dyDescent="0.3">
      <c r="A5" s="7" t="s">
        <v>8</v>
      </c>
      <c r="B5" s="6" t="s">
        <v>46</v>
      </c>
      <c r="C5" s="8" t="s">
        <v>45</v>
      </c>
      <c r="D5" s="5" t="s">
        <v>44</v>
      </c>
    </row>
    <row r="6" spans="1:4" x14ac:dyDescent="0.3">
      <c r="A6" s="7" t="s">
        <v>9</v>
      </c>
      <c r="B6" s="6" t="s">
        <v>43</v>
      </c>
      <c r="C6" s="6" t="s">
        <v>42</v>
      </c>
      <c r="D6" s="5" t="s">
        <v>41</v>
      </c>
    </row>
    <row r="7" spans="1:4" x14ac:dyDescent="0.3">
      <c r="A7" s="7" t="s">
        <v>10</v>
      </c>
      <c r="B7" s="6" t="s">
        <v>40</v>
      </c>
      <c r="C7" s="6" t="s">
        <v>39</v>
      </c>
      <c r="D7" s="5" t="s">
        <v>38</v>
      </c>
    </row>
    <row r="8" spans="1:4" x14ac:dyDescent="0.3">
      <c r="A8" s="7" t="s">
        <v>12</v>
      </c>
      <c r="B8" s="6" t="s">
        <v>37</v>
      </c>
      <c r="C8" s="6" t="s">
        <v>36</v>
      </c>
      <c r="D8" s="5" t="s">
        <v>35</v>
      </c>
    </row>
    <row r="10" spans="1:4" x14ac:dyDescent="0.3">
      <c r="B10" s="60">
        <f>856.8/5678.92</f>
        <v>0.15087375768632064</v>
      </c>
    </row>
    <row r="11" spans="1:4" x14ac:dyDescent="0.3">
      <c r="B11" s="1">
        <v>0.15</v>
      </c>
    </row>
    <row r="12" spans="1:4" x14ac:dyDescent="0.3">
      <c r="B12" s="1">
        <f>B10-B11</f>
        <v>8.7375768632064199E-4</v>
      </c>
      <c r="C12" s="1">
        <f>B12/B13</f>
        <v>0.18440334392619109</v>
      </c>
    </row>
    <row r="13" spans="1:4" x14ac:dyDescent="0.3">
      <c r="B13" s="1">
        <f>SQRT((0.15*0.85)/5678.92)</f>
        <v>4.7382963221663183E-3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App Usage Data</vt:lpstr>
      <vt:lpstr>Provkem1</vt:lpstr>
      <vt:lpstr>Problem -4</vt:lpstr>
      <vt:lpstr>Belagavi_weather</vt:lpstr>
      <vt:lpstr>Dharwad_weather</vt:lpstr>
      <vt:lpstr>Disease_index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Khanij Kumar S G</cp:lastModifiedBy>
  <dcterms:created xsi:type="dcterms:W3CDTF">2017-10-26T04:39:33Z</dcterms:created>
  <dcterms:modified xsi:type="dcterms:W3CDTF">2019-06-14T08:35:37Z</dcterms:modified>
</cp:coreProperties>
</file>