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.khan\Desktop\Git Demo\"/>
    </mc:Choice>
  </mc:AlternateContent>
  <xr:revisionPtr revIDLastSave="0" documentId="13_ncr:1_{1837EA3E-D610-479B-9AE9-3F83B8FB2586}" xr6:coauthVersionLast="36" xr6:coauthVersionMax="36" xr10:uidLastSave="{00000000-0000-0000-0000-000000000000}"/>
  <bookViews>
    <workbookView xWindow="0" yWindow="0" windowWidth="23040" windowHeight="8940" activeTab="1" xr2:uid="{63C2243D-7A5D-4A63-8FC7-5A927BD25FB3}"/>
  </bookViews>
  <sheets>
    <sheet name="Sheet1" sheetId="1" r:id="rId1"/>
    <sheet name="Plaster Estima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 l="1"/>
  <c r="G49" i="1" l="1"/>
  <c r="G45" i="1"/>
  <c r="E45" i="1"/>
  <c r="J45" i="1"/>
  <c r="F22" i="1"/>
  <c r="F21" i="1"/>
  <c r="F18" i="1"/>
  <c r="F13" i="1"/>
  <c r="F12" i="1"/>
  <c r="G5" i="1"/>
  <c r="G6" i="1"/>
  <c r="G7" i="1"/>
  <c r="G8" i="1"/>
  <c r="G9" i="1"/>
  <c r="G10" i="1"/>
  <c r="G11" i="1"/>
  <c r="G17" i="1"/>
  <c r="G20" i="1"/>
  <c r="G21" i="1"/>
  <c r="G24" i="1"/>
  <c r="G25" i="1"/>
  <c r="G29" i="1"/>
  <c r="G30" i="1"/>
  <c r="G34" i="1"/>
  <c r="G35" i="1"/>
  <c r="G3" i="1"/>
  <c r="F11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20" i="1"/>
  <c r="E21" i="1"/>
  <c r="E23" i="1"/>
  <c r="E24" i="1"/>
  <c r="E25" i="1"/>
  <c r="E26" i="1"/>
  <c r="E27" i="1"/>
  <c r="E29" i="1"/>
  <c r="E30" i="1"/>
  <c r="E31" i="1"/>
  <c r="E33" i="1"/>
  <c r="E34" i="1"/>
  <c r="E35" i="1"/>
  <c r="E36" i="1"/>
  <c r="E3" i="1"/>
  <c r="D4" i="1"/>
  <c r="G4" i="1" s="1"/>
  <c r="D5" i="1"/>
  <c r="D6" i="1"/>
  <c r="D7" i="1"/>
  <c r="D8" i="1"/>
  <c r="D9" i="1"/>
  <c r="D10" i="1"/>
  <c r="D11" i="1"/>
  <c r="D12" i="1"/>
  <c r="G12" i="1" s="1"/>
  <c r="D13" i="1"/>
  <c r="D14" i="1"/>
  <c r="G14" i="1" s="1"/>
  <c r="D15" i="1"/>
  <c r="G15" i="1" s="1"/>
  <c r="D16" i="1"/>
  <c r="D17" i="1"/>
  <c r="D20" i="1"/>
  <c r="D21" i="1"/>
  <c r="D24" i="1"/>
  <c r="D25" i="1"/>
  <c r="D26" i="1"/>
  <c r="G26" i="1" s="1"/>
  <c r="D29" i="1"/>
  <c r="D30" i="1"/>
  <c r="D34" i="1"/>
  <c r="D35" i="1"/>
  <c r="D3" i="1"/>
  <c r="B36" i="1"/>
  <c r="D36" i="1" s="1"/>
  <c r="G36" i="1" s="1"/>
  <c r="C16" i="1"/>
  <c r="E16" i="1" s="1"/>
  <c r="C18" i="1"/>
  <c r="E18" i="1" s="1"/>
  <c r="C21" i="1"/>
  <c r="C24" i="1"/>
  <c r="C31" i="1"/>
  <c r="C33" i="1"/>
  <c r="B35" i="1"/>
  <c r="B33" i="1"/>
  <c r="D33" i="1" s="1"/>
  <c r="G33" i="1" s="1"/>
  <c r="C32" i="1"/>
  <c r="E32" i="1" s="1"/>
  <c r="B32" i="1"/>
  <c r="D32" i="1" s="1"/>
  <c r="B31" i="1"/>
  <c r="D31" i="1" s="1"/>
  <c r="G31" i="1" s="1"/>
  <c r="C28" i="1"/>
  <c r="E28" i="1" s="1"/>
  <c r="B28" i="1"/>
  <c r="D28" i="1" s="1"/>
  <c r="G28" i="1" s="1"/>
  <c r="B27" i="1"/>
  <c r="D27" i="1" s="1"/>
  <c r="G27" i="1" s="1"/>
  <c r="C26" i="1"/>
  <c r="B26" i="1"/>
  <c r="C25" i="1"/>
  <c r="B25" i="1"/>
  <c r="B24" i="1"/>
  <c r="C23" i="1"/>
  <c r="B23" i="1"/>
  <c r="D23" i="1" s="1"/>
  <c r="G23" i="1" s="1"/>
  <c r="C22" i="1"/>
  <c r="E22" i="1" s="1"/>
  <c r="B22" i="1"/>
  <c r="D22" i="1" s="1"/>
  <c r="C19" i="1"/>
  <c r="E19" i="1" s="1"/>
  <c r="B19" i="1"/>
  <c r="D19" i="1" s="1"/>
  <c r="G19" i="1" s="1"/>
  <c r="B18" i="1"/>
  <c r="D18" i="1" s="1"/>
  <c r="G18" i="1" s="1"/>
  <c r="B21" i="1"/>
  <c r="B15" i="1"/>
  <c r="B14" i="1"/>
  <c r="B13" i="1"/>
  <c r="B12" i="1"/>
  <c r="G16" i="1" l="1"/>
  <c r="G32" i="1"/>
  <c r="G22" i="1"/>
  <c r="G13" i="1"/>
  <c r="G37" i="1"/>
</calcChain>
</file>

<file path=xl/sharedStrings.xml><?xml version="1.0" encoding="utf-8"?>
<sst xmlns="http://schemas.openxmlformats.org/spreadsheetml/2006/main" count="52" uniqueCount="49">
  <si>
    <t>Label</t>
  </si>
  <si>
    <t>Width</t>
  </si>
  <si>
    <t>Height</t>
  </si>
  <si>
    <t>Total</t>
  </si>
  <si>
    <t>OTS Side Small Wall</t>
  </si>
  <si>
    <t>Porch Above`</t>
  </si>
  <si>
    <t>R1 Back Side</t>
  </si>
  <si>
    <t>Pardee</t>
  </si>
  <si>
    <t>Front Shed</t>
  </si>
  <si>
    <t>Ali Side</t>
  </si>
  <si>
    <t>Back Side</t>
  </si>
  <si>
    <t>Small Arslan</t>
  </si>
  <si>
    <t>R1 Front</t>
  </si>
  <si>
    <t>Kitchen Front</t>
  </si>
  <si>
    <t>Mumty Front</t>
  </si>
  <si>
    <t>Mumty Shed Side</t>
  </si>
  <si>
    <t>Door</t>
  </si>
  <si>
    <t>Mumty Back</t>
  </si>
  <si>
    <t>Mumty Back small</t>
  </si>
  <si>
    <t>Kitchen Inner</t>
  </si>
  <si>
    <t>Kichen Inner Roof</t>
  </si>
  <si>
    <t>Room Walls</t>
  </si>
  <si>
    <t>Bath Front Roof</t>
  </si>
  <si>
    <t>Bath inner walls</t>
  </si>
  <si>
    <t>Bath front walls</t>
  </si>
  <si>
    <t>Bath roof</t>
  </si>
  <si>
    <t>Room Roof</t>
  </si>
  <si>
    <t>Store inner</t>
  </si>
  <si>
    <t>Store roof</t>
  </si>
  <si>
    <t>Mumty inner</t>
  </si>
  <si>
    <t>mumty roof</t>
  </si>
  <si>
    <t>mumty store</t>
  </si>
  <si>
    <t>Stair downside</t>
  </si>
  <si>
    <t>mumty wall below stair</t>
  </si>
  <si>
    <t>Rooms back</t>
  </si>
  <si>
    <t>Boundry outer</t>
  </si>
  <si>
    <t>Front</t>
  </si>
  <si>
    <t>Porch</t>
  </si>
  <si>
    <t>side</t>
  </si>
  <si>
    <t>back</t>
  </si>
  <si>
    <t>ear</t>
  </si>
  <si>
    <t>First Floor</t>
  </si>
  <si>
    <t>Back</t>
  </si>
  <si>
    <t>ears</t>
  </si>
  <si>
    <t>Lable</t>
  </si>
  <si>
    <t>W</t>
  </si>
  <si>
    <t>H</t>
  </si>
  <si>
    <t>2nd Story Boundry Wall</t>
  </si>
  <si>
    <t>Rooms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</si>
</sst>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2" fillId="0" borderId="0" xfId="1" applyNumberFormat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40C-A8B5-4E58-867D-77005C811EFA}">
  <dimension ref="A1:J49"/>
  <sheetViews>
    <sheetView topLeftCell="B28" workbookViewId="0">
      <selection activeCell="E41" sqref="E41"/>
    </sheetView>
  </sheetViews>
  <sheetFormatPr defaultRowHeight="14.4" x14ac:dyDescent="0.3"/>
  <cols>
    <col min="1" max="1" width="34.109375" customWidth="1"/>
    <col min="7" max="7" width="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16</v>
      </c>
      <c r="G1" t="s">
        <v>3</v>
      </c>
    </row>
    <row r="2" spans="1:7" x14ac:dyDescent="0.3">
      <c r="A2" t="s">
        <v>7</v>
      </c>
    </row>
    <row r="3" spans="1:7" x14ac:dyDescent="0.3">
      <c r="A3" t="s">
        <v>4</v>
      </c>
      <c r="B3">
        <v>39</v>
      </c>
      <c r="C3" s="2">
        <v>42</v>
      </c>
      <c r="D3" s="2">
        <f>B3/12</f>
        <v>3.25</v>
      </c>
      <c r="E3" s="2">
        <f>C3/12</f>
        <v>3.5</v>
      </c>
      <c r="F3" s="2"/>
      <c r="G3" s="2">
        <f>(D3*E3)-F3</f>
        <v>11.375</v>
      </c>
    </row>
    <row r="4" spans="1:7" x14ac:dyDescent="0.3">
      <c r="A4" t="s">
        <v>5</v>
      </c>
      <c r="B4">
        <v>144</v>
      </c>
      <c r="C4" s="2">
        <v>42</v>
      </c>
      <c r="D4" s="2">
        <f t="shared" ref="D4:D36" si="0">B4/12</f>
        <v>12</v>
      </c>
      <c r="E4" s="2">
        <f t="shared" ref="E4:E36" si="1">C4/12</f>
        <v>3.5</v>
      </c>
      <c r="F4" s="2"/>
      <c r="G4" s="2">
        <f t="shared" ref="G4:G36" si="2">(D4*E4)-F4</f>
        <v>42</v>
      </c>
    </row>
    <row r="5" spans="1:7" x14ac:dyDescent="0.3">
      <c r="A5" t="s">
        <v>8</v>
      </c>
      <c r="B5">
        <v>370</v>
      </c>
      <c r="C5" s="2">
        <v>42</v>
      </c>
      <c r="D5" s="2">
        <f t="shared" si="0"/>
        <v>30.833333333333332</v>
      </c>
      <c r="E5" s="2">
        <f t="shared" si="1"/>
        <v>3.5</v>
      </c>
      <c r="F5" s="2"/>
      <c r="G5" s="2">
        <f t="shared" si="2"/>
        <v>107.91666666666666</v>
      </c>
    </row>
    <row r="6" spans="1:7" x14ac:dyDescent="0.3">
      <c r="A6" t="s">
        <v>9</v>
      </c>
      <c r="B6">
        <v>678</v>
      </c>
      <c r="C6" s="2">
        <v>42</v>
      </c>
      <c r="D6" s="2">
        <f t="shared" si="0"/>
        <v>56.5</v>
      </c>
      <c r="E6" s="2">
        <f t="shared" si="1"/>
        <v>3.5</v>
      </c>
      <c r="F6" s="2"/>
      <c r="G6" s="2">
        <f t="shared" si="2"/>
        <v>197.75</v>
      </c>
    </row>
    <row r="7" spans="1:7" x14ac:dyDescent="0.3">
      <c r="A7" t="s">
        <v>10</v>
      </c>
      <c r="B7">
        <v>360</v>
      </c>
      <c r="C7" s="2">
        <v>42</v>
      </c>
      <c r="D7" s="2">
        <f t="shared" si="0"/>
        <v>30</v>
      </c>
      <c r="E7" s="2">
        <f t="shared" si="1"/>
        <v>3.5</v>
      </c>
      <c r="F7" s="2"/>
      <c r="G7" s="2">
        <f t="shared" si="2"/>
        <v>105</v>
      </c>
    </row>
    <row r="8" spans="1:7" x14ac:dyDescent="0.3">
      <c r="A8" t="s">
        <v>11</v>
      </c>
      <c r="B8">
        <v>36</v>
      </c>
      <c r="C8" s="2">
        <v>42</v>
      </c>
      <c r="D8" s="2">
        <f t="shared" si="0"/>
        <v>3</v>
      </c>
      <c r="E8" s="2">
        <f t="shared" si="1"/>
        <v>3.5</v>
      </c>
      <c r="F8" s="2"/>
      <c r="G8" s="2">
        <f t="shared" si="2"/>
        <v>10.5</v>
      </c>
    </row>
    <row r="9" spans="1:7" x14ac:dyDescent="0.3">
      <c r="C9" s="1"/>
      <c r="D9" s="2">
        <f t="shared" si="0"/>
        <v>0</v>
      </c>
      <c r="E9" s="2">
        <f t="shared" si="1"/>
        <v>0</v>
      </c>
      <c r="F9" s="2"/>
      <c r="G9" s="2">
        <f t="shared" si="2"/>
        <v>0</v>
      </c>
    </row>
    <row r="10" spans="1:7" x14ac:dyDescent="0.3">
      <c r="A10" t="s">
        <v>6</v>
      </c>
      <c r="B10">
        <v>169.3</v>
      </c>
      <c r="C10" s="2">
        <v>159</v>
      </c>
      <c r="D10" s="2">
        <f t="shared" si="0"/>
        <v>14.108333333333334</v>
      </c>
      <c r="E10" s="2">
        <f t="shared" si="1"/>
        <v>13.25</v>
      </c>
      <c r="F10" s="2"/>
      <c r="G10" s="2">
        <f t="shared" si="2"/>
        <v>186.93541666666667</v>
      </c>
    </row>
    <row r="11" spans="1:7" x14ac:dyDescent="0.3">
      <c r="A11" t="s">
        <v>12</v>
      </c>
      <c r="B11">
        <v>220.8</v>
      </c>
      <c r="C11" s="2">
        <v>159</v>
      </c>
      <c r="D11" s="2">
        <f t="shared" si="0"/>
        <v>18.400000000000002</v>
      </c>
      <c r="E11" s="2">
        <f t="shared" si="1"/>
        <v>13.25</v>
      </c>
      <c r="F11" s="2">
        <f>(3.5*7)</f>
        <v>24.5</v>
      </c>
      <c r="G11" s="2">
        <f t="shared" si="2"/>
        <v>219.30000000000004</v>
      </c>
    </row>
    <row r="12" spans="1:7" x14ac:dyDescent="0.3">
      <c r="A12" t="s">
        <v>13</v>
      </c>
      <c r="B12">
        <f>12*14.2</f>
        <v>170.39999999999998</v>
      </c>
      <c r="C12" s="2">
        <v>159</v>
      </c>
      <c r="D12" s="2">
        <f t="shared" si="0"/>
        <v>14.199999999999998</v>
      </c>
      <c r="E12" s="2">
        <f t="shared" si="1"/>
        <v>13.25</v>
      </c>
      <c r="F12" s="2">
        <f>(3.5*7)</f>
        <v>24.5</v>
      </c>
      <c r="G12" s="2">
        <f t="shared" si="2"/>
        <v>163.64999999999998</v>
      </c>
    </row>
    <row r="13" spans="1:7" x14ac:dyDescent="0.3">
      <c r="A13" t="s">
        <v>14</v>
      </c>
      <c r="B13">
        <f>12*11</f>
        <v>132</v>
      </c>
      <c r="C13" s="2">
        <v>159</v>
      </c>
      <c r="D13" s="2">
        <f t="shared" si="0"/>
        <v>11</v>
      </c>
      <c r="E13" s="2">
        <f t="shared" si="1"/>
        <v>13.25</v>
      </c>
      <c r="F13" s="2">
        <f>4.4*7</f>
        <v>30.800000000000004</v>
      </c>
      <c r="G13" s="2">
        <f t="shared" si="2"/>
        <v>114.94999999999999</v>
      </c>
    </row>
    <row r="14" spans="1:7" x14ac:dyDescent="0.3">
      <c r="A14" t="s">
        <v>15</v>
      </c>
      <c r="B14">
        <f>12*15</f>
        <v>180</v>
      </c>
      <c r="C14" s="2">
        <v>159</v>
      </c>
      <c r="D14" s="2">
        <f t="shared" si="0"/>
        <v>15</v>
      </c>
      <c r="E14" s="2">
        <f t="shared" si="1"/>
        <v>13.25</v>
      </c>
      <c r="F14" s="2"/>
      <c r="G14" s="2">
        <f t="shared" si="2"/>
        <v>198.75</v>
      </c>
    </row>
    <row r="15" spans="1:7" x14ac:dyDescent="0.3">
      <c r="A15" t="s">
        <v>17</v>
      </c>
      <c r="B15">
        <f>12.2*12</f>
        <v>146.39999999999998</v>
      </c>
      <c r="C15" s="2">
        <v>250</v>
      </c>
      <c r="D15" s="2">
        <f t="shared" si="0"/>
        <v>12.199999999999998</v>
      </c>
      <c r="E15" s="2">
        <f t="shared" si="1"/>
        <v>20.833333333333332</v>
      </c>
      <c r="F15" s="2"/>
      <c r="G15" s="2">
        <f t="shared" si="2"/>
        <v>254.1666666666666</v>
      </c>
    </row>
    <row r="16" spans="1:7" x14ac:dyDescent="0.3">
      <c r="A16" t="s">
        <v>18</v>
      </c>
      <c r="B16">
        <v>39</v>
      </c>
      <c r="C16" s="2">
        <f>42+84+7</f>
        <v>133</v>
      </c>
      <c r="D16" s="2">
        <f t="shared" si="0"/>
        <v>3.25</v>
      </c>
      <c r="E16" s="2">
        <f t="shared" si="1"/>
        <v>11.083333333333334</v>
      </c>
      <c r="F16" s="2"/>
      <c r="G16" s="2">
        <f t="shared" si="2"/>
        <v>36.020833333333336</v>
      </c>
    </row>
    <row r="17" spans="1:7" x14ac:dyDescent="0.3">
      <c r="C17" s="2"/>
      <c r="D17" s="2">
        <f t="shared" si="0"/>
        <v>0</v>
      </c>
      <c r="E17" s="2">
        <f t="shared" si="1"/>
        <v>0</v>
      </c>
      <c r="F17" s="2"/>
      <c r="G17" s="2">
        <f t="shared" si="2"/>
        <v>0</v>
      </c>
    </row>
    <row r="18" spans="1:7" x14ac:dyDescent="0.3">
      <c r="A18" t="s">
        <v>19</v>
      </c>
      <c r="B18">
        <f>12*((12.9*2)+(13.8*2))</f>
        <v>640.80000000000007</v>
      </c>
      <c r="C18">
        <f>12*9.5</f>
        <v>114</v>
      </c>
      <c r="D18" s="2">
        <f t="shared" si="0"/>
        <v>53.400000000000006</v>
      </c>
      <c r="E18" s="2">
        <f t="shared" si="1"/>
        <v>9.5</v>
      </c>
      <c r="F18" s="2">
        <f>(3.5*7)</f>
        <v>24.5</v>
      </c>
      <c r="G18" s="2">
        <f t="shared" si="2"/>
        <v>482.80000000000007</v>
      </c>
    </row>
    <row r="19" spans="1:7" x14ac:dyDescent="0.3">
      <c r="A19" t="s">
        <v>20</v>
      </c>
      <c r="B19">
        <f>12*(12.9)</f>
        <v>154.80000000000001</v>
      </c>
      <c r="C19" s="2">
        <f>12*(13.8)</f>
        <v>165.60000000000002</v>
      </c>
      <c r="D19" s="2">
        <f t="shared" si="0"/>
        <v>12.9</v>
      </c>
      <c r="E19" s="2">
        <f t="shared" si="1"/>
        <v>13.800000000000002</v>
      </c>
      <c r="F19" s="2"/>
      <c r="G19" s="2">
        <f t="shared" si="2"/>
        <v>178.02000000000004</v>
      </c>
    </row>
    <row r="20" spans="1:7" x14ac:dyDescent="0.3">
      <c r="C20" s="2"/>
      <c r="D20" s="2">
        <f t="shared" si="0"/>
        <v>0</v>
      </c>
      <c r="E20" s="2">
        <f t="shared" si="1"/>
        <v>0</v>
      </c>
      <c r="F20" s="2"/>
      <c r="G20" s="2">
        <f t="shared" si="2"/>
        <v>0</v>
      </c>
    </row>
    <row r="21" spans="1:7" x14ac:dyDescent="0.3">
      <c r="A21" t="s">
        <v>21</v>
      </c>
      <c r="B21">
        <f>12*(7.5+11.11+13.8+11.11)</f>
        <v>522.24</v>
      </c>
      <c r="C21">
        <f>12*9.5</f>
        <v>114</v>
      </c>
      <c r="D21" s="2">
        <f t="shared" si="0"/>
        <v>43.52</v>
      </c>
      <c r="E21" s="2">
        <f t="shared" si="1"/>
        <v>9.5</v>
      </c>
      <c r="F21" s="2">
        <f>(3.5*7)</f>
        <v>24.5</v>
      </c>
      <c r="G21" s="2">
        <f t="shared" si="2"/>
        <v>388.94000000000005</v>
      </c>
    </row>
    <row r="22" spans="1:7" x14ac:dyDescent="0.3">
      <c r="A22" t="s">
        <v>24</v>
      </c>
      <c r="B22">
        <f>12*((6*2)+6.2)</f>
        <v>218.39999999999998</v>
      </c>
      <c r="C22" s="2">
        <f>12*(7.3)</f>
        <v>87.6</v>
      </c>
      <c r="D22" s="2">
        <f t="shared" si="0"/>
        <v>18.2</v>
      </c>
      <c r="E22" s="2">
        <f t="shared" si="1"/>
        <v>7.3</v>
      </c>
      <c r="F22" s="2">
        <f>2.5*7</f>
        <v>17.5</v>
      </c>
      <c r="G22" s="2">
        <f t="shared" si="2"/>
        <v>115.35999999999999</v>
      </c>
    </row>
    <row r="23" spans="1:7" x14ac:dyDescent="0.3">
      <c r="A23" t="s">
        <v>22</v>
      </c>
      <c r="B23">
        <f>12*(6)</f>
        <v>72</v>
      </c>
      <c r="C23" s="2">
        <f>12*6.2</f>
        <v>74.400000000000006</v>
      </c>
      <c r="D23" s="2">
        <f t="shared" si="0"/>
        <v>6</v>
      </c>
      <c r="E23" s="2">
        <f t="shared" si="1"/>
        <v>6.2</v>
      </c>
      <c r="F23" s="2"/>
      <c r="G23" s="2">
        <f t="shared" si="2"/>
        <v>37.200000000000003</v>
      </c>
    </row>
    <row r="24" spans="1:7" x14ac:dyDescent="0.3">
      <c r="A24" t="s">
        <v>23</v>
      </c>
      <c r="B24">
        <f>12*((7*2)+(5.4*2))</f>
        <v>297.60000000000002</v>
      </c>
      <c r="C24">
        <f>12*9.5</f>
        <v>114</v>
      </c>
      <c r="D24" s="2">
        <f t="shared" si="0"/>
        <v>24.8</v>
      </c>
      <c r="E24" s="2">
        <f t="shared" si="1"/>
        <v>9.5</v>
      </c>
      <c r="F24" s="2"/>
      <c r="G24" s="2">
        <f t="shared" si="2"/>
        <v>235.6</v>
      </c>
    </row>
    <row r="25" spans="1:7" x14ac:dyDescent="0.3">
      <c r="A25" t="s">
        <v>25</v>
      </c>
      <c r="B25">
        <f>12*7</f>
        <v>84</v>
      </c>
      <c r="C25" s="2">
        <f>12*5.4</f>
        <v>64.800000000000011</v>
      </c>
      <c r="D25" s="2">
        <f t="shared" si="0"/>
        <v>7</v>
      </c>
      <c r="E25" s="2">
        <f t="shared" si="1"/>
        <v>5.4000000000000012</v>
      </c>
      <c r="F25" s="2"/>
      <c r="G25" s="2">
        <f t="shared" si="2"/>
        <v>37.800000000000011</v>
      </c>
    </row>
    <row r="26" spans="1:7" x14ac:dyDescent="0.3">
      <c r="A26" t="s">
        <v>26</v>
      </c>
      <c r="B26">
        <f>12*13.8</f>
        <v>165.60000000000002</v>
      </c>
      <c r="C26" s="2">
        <f>12*11.11</f>
        <v>133.32</v>
      </c>
      <c r="D26" s="2">
        <f t="shared" si="0"/>
        <v>13.800000000000002</v>
      </c>
      <c r="E26" s="2">
        <f t="shared" si="1"/>
        <v>11.11</v>
      </c>
      <c r="F26" s="2"/>
      <c r="G26" s="2">
        <f t="shared" si="2"/>
        <v>153.31800000000001</v>
      </c>
    </row>
    <row r="27" spans="1:7" x14ac:dyDescent="0.3">
      <c r="A27" t="s">
        <v>27</v>
      </c>
      <c r="B27">
        <f>12*(6+6+6.2+3.8+3.8)</f>
        <v>309.60000000000002</v>
      </c>
      <c r="C27" s="2">
        <v>24</v>
      </c>
      <c r="D27" s="2">
        <f t="shared" si="0"/>
        <v>25.8</v>
      </c>
      <c r="E27" s="2">
        <f t="shared" si="1"/>
        <v>2</v>
      </c>
      <c r="F27" s="2"/>
      <c r="G27" s="2">
        <f t="shared" si="2"/>
        <v>51.6</v>
      </c>
    </row>
    <row r="28" spans="1:7" x14ac:dyDescent="0.3">
      <c r="A28" t="s">
        <v>28</v>
      </c>
      <c r="B28">
        <f>12*6</f>
        <v>72</v>
      </c>
      <c r="C28">
        <f>12*6.2</f>
        <v>74.400000000000006</v>
      </c>
      <c r="D28" s="2">
        <f t="shared" si="0"/>
        <v>6</v>
      </c>
      <c r="E28" s="2">
        <f t="shared" si="1"/>
        <v>6.2</v>
      </c>
      <c r="F28" s="2"/>
      <c r="G28" s="2">
        <f t="shared" si="2"/>
        <v>37.200000000000003</v>
      </c>
    </row>
    <row r="29" spans="1:7" x14ac:dyDescent="0.3">
      <c r="D29" s="2">
        <f t="shared" si="0"/>
        <v>0</v>
      </c>
      <c r="E29" s="2">
        <f t="shared" si="1"/>
        <v>0</v>
      </c>
      <c r="F29" s="2"/>
      <c r="G29" s="2">
        <f t="shared" si="2"/>
        <v>0</v>
      </c>
    </row>
    <row r="30" spans="1:7" x14ac:dyDescent="0.3">
      <c r="D30" s="2">
        <f t="shared" si="0"/>
        <v>0</v>
      </c>
      <c r="E30" s="2">
        <f t="shared" si="1"/>
        <v>0</v>
      </c>
      <c r="F30" s="2"/>
      <c r="G30" s="2">
        <f t="shared" si="2"/>
        <v>0</v>
      </c>
    </row>
    <row r="31" spans="1:7" x14ac:dyDescent="0.3">
      <c r="A31" t="s">
        <v>29</v>
      </c>
      <c r="B31">
        <f>12*(7+7+13.9+13.9)</f>
        <v>501.59999999999997</v>
      </c>
      <c r="C31">
        <f>12*9.5</f>
        <v>114</v>
      </c>
      <c r="D31" s="2">
        <f t="shared" si="0"/>
        <v>41.8</v>
      </c>
      <c r="E31" s="2">
        <f t="shared" si="1"/>
        <v>9.5</v>
      </c>
      <c r="F31" s="2"/>
      <c r="G31" s="2">
        <f t="shared" si="2"/>
        <v>397.09999999999997</v>
      </c>
    </row>
    <row r="32" spans="1:7" x14ac:dyDescent="0.3">
      <c r="A32" t="s">
        <v>30</v>
      </c>
      <c r="B32">
        <f>12*7</f>
        <v>84</v>
      </c>
      <c r="C32">
        <f>12*13.9</f>
        <v>166.8</v>
      </c>
      <c r="D32" s="2">
        <f t="shared" si="0"/>
        <v>7</v>
      </c>
      <c r="E32" s="2">
        <f t="shared" si="1"/>
        <v>13.9</v>
      </c>
      <c r="F32" s="2"/>
      <c r="G32" s="2">
        <f t="shared" si="2"/>
        <v>97.3</v>
      </c>
    </row>
    <row r="33" spans="1:10" x14ac:dyDescent="0.3">
      <c r="A33" t="s">
        <v>31</v>
      </c>
      <c r="B33">
        <f>12*8</f>
        <v>96</v>
      </c>
      <c r="C33">
        <f>12*4</f>
        <v>48</v>
      </c>
      <c r="D33" s="2">
        <f t="shared" si="0"/>
        <v>8</v>
      </c>
      <c r="E33" s="2">
        <f t="shared" si="1"/>
        <v>4</v>
      </c>
      <c r="F33" s="2"/>
      <c r="G33" s="2">
        <f t="shared" si="2"/>
        <v>32</v>
      </c>
    </row>
    <row r="34" spans="1:10" x14ac:dyDescent="0.3">
      <c r="D34" s="2">
        <f t="shared" si="0"/>
        <v>0</v>
      </c>
      <c r="E34" s="2">
        <f t="shared" si="1"/>
        <v>0</v>
      </c>
      <c r="F34" s="2"/>
      <c r="G34" s="2">
        <f t="shared" si="2"/>
        <v>0</v>
      </c>
    </row>
    <row r="35" spans="1:10" x14ac:dyDescent="0.3">
      <c r="A35" t="s">
        <v>32</v>
      </c>
      <c r="B35">
        <f>12*(15)</f>
        <v>180</v>
      </c>
      <c r="C35">
        <v>42</v>
      </c>
      <c r="D35" s="2">
        <f t="shared" si="0"/>
        <v>15</v>
      </c>
      <c r="E35" s="2">
        <f t="shared" si="1"/>
        <v>3.5</v>
      </c>
      <c r="F35" s="2"/>
      <c r="G35" s="2">
        <f t="shared" si="2"/>
        <v>52.5</v>
      </c>
    </row>
    <row r="36" spans="1:10" x14ac:dyDescent="0.3">
      <c r="A36" t="s">
        <v>33</v>
      </c>
      <c r="B36">
        <f>12*25</f>
        <v>300</v>
      </c>
      <c r="C36">
        <v>72</v>
      </c>
      <c r="D36" s="2">
        <f t="shared" si="0"/>
        <v>25</v>
      </c>
      <c r="E36" s="2">
        <f t="shared" si="1"/>
        <v>6</v>
      </c>
      <c r="F36" s="2"/>
      <c r="G36" s="2">
        <f t="shared" si="2"/>
        <v>150</v>
      </c>
    </row>
    <row r="37" spans="1:10" x14ac:dyDescent="0.3">
      <c r="G37" s="4">
        <f>SUM(G3:G36)</f>
        <v>4095.0525833333336</v>
      </c>
    </row>
    <row r="39" spans="1:10" x14ac:dyDescent="0.3">
      <c r="A39" t="s">
        <v>35</v>
      </c>
    </row>
    <row r="40" spans="1:10" x14ac:dyDescent="0.3">
      <c r="A40" t="s">
        <v>36</v>
      </c>
      <c r="D40">
        <v>30</v>
      </c>
      <c r="E40">
        <v>4</v>
      </c>
    </row>
    <row r="41" spans="1:10" x14ac:dyDescent="0.3">
      <c r="A41" t="s">
        <v>37</v>
      </c>
      <c r="D41">
        <v>12</v>
      </c>
      <c r="E41">
        <v>4</v>
      </c>
    </row>
    <row r="42" spans="1:10" x14ac:dyDescent="0.3">
      <c r="A42" t="s">
        <v>38</v>
      </c>
      <c r="D42">
        <v>56</v>
      </c>
      <c r="E42">
        <v>4</v>
      </c>
    </row>
    <row r="43" spans="1:10" x14ac:dyDescent="0.3">
      <c r="A43" t="s">
        <v>39</v>
      </c>
      <c r="D43">
        <v>30</v>
      </c>
      <c r="E43">
        <v>4</v>
      </c>
    </row>
    <row r="44" spans="1:10" x14ac:dyDescent="0.3">
      <c r="A44" t="s">
        <v>40</v>
      </c>
      <c r="D44">
        <v>3.3</v>
      </c>
      <c r="E44">
        <v>4</v>
      </c>
    </row>
    <row r="45" spans="1:10" x14ac:dyDescent="0.3">
      <c r="A45" t="s">
        <v>34</v>
      </c>
      <c r="D45">
        <v>32</v>
      </c>
      <c r="E45" s="3">
        <f>9.5+3.5</f>
        <v>13</v>
      </c>
      <c r="G45">
        <f>D45*E45</f>
        <v>416</v>
      </c>
      <c r="J45">
        <f>I45/12</f>
        <v>0</v>
      </c>
    </row>
    <row r="47" spans="1:10" x14ac:dyDescent="0.3">
      <c r="A47" t="s">
        <v>41</v>
      </c>
    </row>
    <row r="48" spans="1:10" x14ac:dyDescent="0.3">
      <c r="A48" t="s">
        <v>42</v>
      </c>
      <c r="D48">
        <v>30</v>
      </c>
      <c r="E48">
        <v>14</v>
      </c>
    </row>
    <row r="49" spans="1:7" x14ac:dyDescent="0.3">
      <c r="A49" t="s">
        <v>43</v>
      </c>
      <c r="D49">
        <v>3</v>
      </c>
      <c r="E49">
        <v>3.5</v>
      </c>
      <c r="G49">
        <f>(D49*E49)*2</f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33BD-7697-4AE9-BF4A-50F83E28C1A7}">
  <dimension ref="A1:D3"/>
  <sheetViews>
    <sheetView tabSelected="1" workbookViewId="0">
      <selection activeCell="C9" sqref="C9"/>
    </sheetView>
  </sheetViews>
  <sheetFormatPr defaultRowHeight="14.4" x14ac:dyDescent="0.3"/>
  <cols>
    <col min="1" max="1" width="42.88671875" customWidth="1"/>
  </cols>
  <sheetData>
    <row r="1" spans="1:4" x14ac:dyDescent="0.3">
      <c r="A1" s="5" t="s">
        <v>44</v>
      </c>
      <c r="B1" s="5" t="s">
        <v>45</v>
      </c>
      <c r="C1" s="5" t="s">
        <v>46</v>
      </c>
      <c r="D1" s="5" t="s">
        <v>3</v>
      </c>
    </row>
    <row r="2" spans="1:4" x14ac:dyDescent="0.3">
      <c r="A2" t="s">
        <v>47</v>
      </c>
      <c r="B2">
        <v>100</v>
      </c>
      <c r="C2">
        <v>3.5</v>
      </c>
      <c r="D2">
        <f>B2*C2</f>
        <v>350</v>
      </c>
    </row>
    <row r="3" spans="1:4" x14ac:dyDescent="0.3">
      <c r="A3" t="s">
        <v>48</v>
      </c>
      <c r="B3">
        <v>41</v>
      </c>
      <c r="C3">
        <v>9.5</v>
      </c>
      <c r="D3">
        <f>B3*C3</f>
        <v>389.5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Plaster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 (Khan Imran)</dc:creator>
  <cp:lastModifiedBy>Imran Khan (Khan Imran)</cp:lastModifiedBy>
  <dcterms:created xsi:type="dcterms:W3CDTF">2024-08-12T12:27:22Z</dcterms:created>
  <dcterms:modified xsi:type="dcterms:W3CDTF">2024-09-02T08:54:04Z</dcterms:modified>
</cp:coreProperties>
</file>