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530" tabRatio="957"/>
  </bookViews>
  <sheets>
    <sheet name="Cost schedule" sheetId="13" r:id="rId1"/>
    <sheet name="SILA HK &amp; TECH Wage Breakup" sheetId="1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Order1" hidden="1">255</definedName>
    <definedName name="_Order2" hidden="1">255</definedName>
    <definedName name="Approvalcosts">[1]!Table8[ApprovalCosts]</definedName>
    <definedName name="B_C_CHECK" localSheetId="0">#REF!</definedName>
    <definedName name="B_C_CHECK" localSheetId="1">#REF!</definedName>
    <definedName name="B_C_CHECK">#REF!</definedName>
    <definedName name="Beg_Bal" localSheetId="0">#REF!</definedName>
    <definedName name="Beg_Bal" localSheetId="1">#REF!</definedName>
    <definedName name="Beg_Bal">#REF!</definedName>
    <definedName name="Block" localSheetId="0">#REF!</definedName>
    <definedName name="Block" localSheetId="1">#REF!</definedName>
    <definedName name="Block">#REF!</definedName>
    <definedName name="Buildingmaintenance">[1]!Table7[BuildingMaintenance]</definedName>
    <definedName name="Cam" localSheetId="0">#REF!</definedName>
    <definedName name="Cam" localSheetId="1">#REF!</definedName>
    <definedName name="Cam">#REF!</definedName>
    <definedName name="cap" localSheetId="0">#REF!</definedName>
    <definedName name="cap" localSheetId="1">#REF!</definedName>
    <definedName name="cap">#REF!</definedName>
    <definedName name="Capex2017">[2]!Table12104[Capex 2017]</definedName>
    <definedName name="Capex2017ACMV">[2]!Table175174[ACMV]</definedName>
    <definedName name="Capex2017Additionalapprovedbudget">[2]!Table12184[Additional approved budget]</definedName>
    <definedName name="Capex2017Additionalworks">[2]!Table255982[Additional works]</definedName>
    <definedName name="Capex2017CF">[2]!Table1210[Capex 2017 CF]</definedName>
    <definedName name="Capex2017CF_19">[2]!Table121065[Capex 2017 CF_19]</definedName>
    <definedName name="Capex2017CF_19ACMV">[2]!Table175170[ACMV]</definedName>
    <definedName name="Capex2017CF_19Additionalapprovedbudget">[2]!Table12180[Additional approved budget]</definedName>
    <definedName name="Capex2017CF_19Additionalworks">[2]!Table255978[Additional works]</definedName>
    <definedName name="Capex2017CF_19CivilPaintingCarpentry">[2]!Table195372[Civil Painting Carpentry]</definedName>
    <definedName name="Capex2017CF_19Electricalsystem">[2]!Table154768[Electrical system]</definedName>
    <definedName name="Capex2017CF_19ExternalDevelopment">[2]!Table266079[External Development]</definedName>
    <definedName name="Capex2017CF_19Facade">[2]!Table235776[Facade]</definedName>
    <definedName name="Capex2017CF_19FireSystem">[2]!Table134566[Fire System]</definedName>
    <definedName name="Capex2017CF_19HSD">[2]!Table165069[HSD]</definedName>
    <definedName name="Capex2017CF_19Landscape">[2]!Table225675[Landscape]</definedName>
    <definedName name="Capex2017CF_19Lift">[2]!Table185271[Lift]</definedName>
    <definedName name="Capex2017CF_19Others">[2]!Table245877[Others]</definedName>
    <definedName name="Capex2017CF_19Plumbing">[2]!Table205473[Plumbing]</definedName>
    <definedName name="Capex2017CF_19SafetyandSecurity">[2]!Table215574[Safety and Security]</definedName>
    <definedName name="Capex2017CF_19TreatmentPlant">[2]!Table144667[Treatment Plant]</definedName>
    <definedName name="Capex2017CF_20">[3]!Table1210[Capex 2017 CF_20]</definedName>
    <definedName name="Capex2017CF_20ACMV">[3]!Table1751[ACMV]</definedName>
    <definedName name="Capex2017CF_20Additionalapprovedbudget">[3]!Table121[Additional approved budget]</definedName>
    <definedName name="Capex2017CF_20Additionalworks">[3]!Table2559[Additional works]</definedName>
    <definedName name="Capex2017CF_20CivilPaintingCarpentry">[3]!Table1953[Civil Painting Carpentry]</definedName>
    <definedName name="Capex2017CF_20ElectricalSystem">[3]!Table1547[Electrical system]</definedName>
    <definedName name="Capex2017CF_20ExternalDevelopment">[3]!Table2660[External Development]</definedName>
    <definedName name="Capex2017CF_20Facade">[3]!Table2357[Facade]</definedName>
    <definedName name="Capex2017CF_20FireSystem">[3]!Table1345[Fire System]</definedName>
    <definedName name="Capex2017CF_20HSD">[3]!Table1650[HSD]</definedName>
    <definedName name="Capex2017CF_20Landscape">[3]!Table2256[Landscape]</definedName>
    <definedName name="Capex2017CF_20Lift">[3]!Table1852[Lift]</definedName>
    <definedName name="Capex2017CF_20Others">[3]!Table2458[Others]</definedName>
    <definedName name="Capex2017CF_20Plumbing">[3]!Table2054[Plumbing]</definedName>
    <definedName name="Capex2017CF_20SafetyandSecurity">[3]!Table2155[Safety and Security]</definedName>
    <definedName name="Capex2017CF_20TreatmentPlant">[3]!Table1446[Treatment Plant]</definedName>
    <definedName name="Capex2017CFACMV">[2]!Table1751[ACMV]</definedName>
    <definedName name="Capex2017CFAdditionalapprovedbudget">[2]!Table121[Additional approved budget]</definedName>
    <definedName name="Capex2017CFAdditionalworks">[2]!Table2559[Additional works]</definedName>
    <definedName name="Capex2017CFCivilPaintingCarpentry">[2]!Table1953[Civil Painting Carpentry]</definedName>
    <definedName name="Capex2017CFElectricalSystem">[2]!Table1547[Electrical system]</definedName>
    <definedName name="Capex2017CFExternalDevelopment">[2]!Table2660[External Development]</definedName>
    <definedName name="Capex2017CFFacade">[2]!Table2357[Facade]</definedName>
    <definedName name="Capex2017CFFireSystem">[2]!Table1345[Fire System]</definedName>
    <definedName name="Capex2017CFHSD">[2]!Table1650[HSD]</definedName>
    <definedName name="Capex2017CFLandscape">[2]!Table2256[Landscape]</definedName>
    <definedName name="Capex2017CFLift">[2]!Table1852[Lift]</definedName>
    <definedName name="Capex2017CFOthers">[2]!Table2458[Others]</definedName>
    <definedName name="Capex2017CFPlumbing">[2]!Table2054[Plumbing]</definedName>
    <definedName name="Capex2017CFSafetyandSecurity">[2]!Table2155[Safety and Security]</definedName>
    <definedName name="Capex2017CFTreatmentPlant">[2]!Table1446[Treatment Plant]</definedName>
    <definedName name="Capex2017CivilPaintingCarpentry">[2]!Table195376[Civil Painting Carpentry]</definedName>
    <definedName name="Capex2017CIVILWORKS">[1]!Table49[CIVIL WORKS]</definedName>
    <definedName name="Capex2017ElectricalSystem">[2]!Table15477[Electrical system]</definedName>
    <definedName name="Capex2017ELECTRICALWORK">[1]!Table52[ELECTRICAL WORK]</definedName>
    <definedName name="Capex2017ExternalDevelopment">[2]!Table266083[External Development]</definedName>
    <definedName name="Capex2017Facade">[2]!Table235780[Facade]</definedName>
    <definedName name="Capex2017FireSystem">[2]!Table13455[Fire System]</definedName>
    <definedName name="Capex2017HKCAFÉLANDSCAPINGEQUIPEMENTMACHINERY">[1]!Table55[HK CAFÉ LANDSCAPING EQUIPEMENT MACHINERY]</definedName>
    <definedName name="Capex2017HSD">[2]!Table165053[HSD]</definedName>
    <definedName name="Capex2017HVAC">[1]!Table54[HVAC]</definedName>
    <definedName name="Capex2017Landscape">[2]!Table225679[Landscape]</definedName>
    <definedName name="Capex2017Lift">[2]!Table185275[Lift]</definedName>
    <definedName name="Capex2017OFFICE">[1]!Table56[OFFICE]</definedName>
    <definedName name="Capex2017Others">[2]!Table245881[Others]</definedName>
    <definedName name="Capex2017Plumbing">[2]!Table205477[Plumbing]</definedName>
    <definedName name="Capex2017PLUMBINGWORKandMECHANICAL">[1]!Table53[PLUMBING WORK and MECHANICAL]</definedName>
    <definedName name="Capex2017SafetyandSecurity">[2]!Table215578[Safety and Security]</definedName>
    <definedName name="Capex2017SECURITYSYSTEMS">[1]!Table51[SECURITY SYSTEMS]</definedName>
    <definedName name="Capex2017SIGNAGES">[1]!Table50[SIGNAGES]</definedName>
    <definedName name="Capex2017TreatmentPlant">[2]!Table14466[Treatment Plant]</definedName>
    <definedName name="Capex2018">[2]!Table27[Capex 2018]</definedName>
    <definedName name="Capex2018ACMV">[2]!Table29[ACMV]</definedName>
    <definedName name="Capex2018CIVILWORKS">[1]!Table15[Civil works]</definedName>
    <definedName name="Capex2018Electricalwork">[1]!Table19[ELECTRICAL WORK]</definedName>
    <definedName name="Capex2018Facadeglass">[1]!Table22[FAÇADE GLASS]</definedName>
    <definedName name="Capex2018FAÇADEGLASS">[1]!Table22[FAÇADE GLASS]</definedName>
    <definedName name="Capex2018HKCAFÉLANDSCAPINGEQUIPEMENTMACHINERY">[1]!Table23[HK /CAFÉ / LANDSCAPING EQUIPEMENT MACHINERY]</definedName>
    <definedName name="Capex2018HVAC">[1]!Table21[HVAC]</definedName>
    <definedName name="Capex2018Office">[1]!Table24[OFFICE]</definedName>
    <definedName name="Capex2018PLUMBINGWORKandMECHANICAL">[4]!Table53[PLUMBING WORK and MECHANICAL]</definedName>
    <definedName name="Capex2018PlumbingworkMachanical">[1]!Table20[PLUMBING WORK MECHANICAL]</definedName>
    <definedName name="Capex2018PlumbingworkMechanical">[1]!Table20[PLUMBING WORK MECHANICAL]</definedName>
    <definedName name="Capex2018SafetyandSecurity">[2]!Table30[Safety and Security]</definedName>
    <definedName name="Capex2018Securitysystem">[1]!Table18[SECURITY SYSTEMS]</definedName>
    <definedName name="Capex2018Securitysystems">[1]!Table18[SECURITY SYSTEMS]</definedName>
    <definedName name="Capex2018Signages">[1]!Table17[Signages]</definedName>
    <definedName name="Capex2018ToolsandMachinery">[2]!Table32[Tools and Machinery]</definedName>
    <definedName name="Capex2018TreatmentPlant">[2]!Table28[Treatment Plant]</definedName>
    <definedName name="Capex2019">[2]!Table12[Capex 2019]</definedName>
    <definedName name="Capex2019CIVILWORKS">[4]!Table15[Civil works]</definedName>
    <definedName name="Capex2019Electricalwork">[4]!Table19[ELECTRICAL WORK]</definedName>
    <definedName name="Capex2019Facadeglass">[4]!Table22[FAÇADE GLASS]</definedName>
    <definedName name="Capex2019FAÇADEGLASS">[4]!Table22[FAÇADE GLASS]</definedName>
    <definedName name="Capex2019FIRESAFETY">[4]!Table18[FIRE SAFETY]</definedName>
    <definedName name="Capex2019HKCAFÉLANDSCAPINGEQUIPEMENTMACHINERY">[4]!Table23[HK /CAFÉ / LANDSCAPING EQUIPEMENT MACHINERY]</definedName>
    <definedName name="Capex2019HVAC">[4]!Table21[HVAC]</definedName>
    <definedName name="Capex2019MechanicalElectricalPlumbing">[2]!Table13[Mechanical Electrical Plumbing]</definedName>
    <definedName name="Capex2019Office" localSheetId="0">#REF!</definedName>
    <definedName name="Capex2019Office" localSheetId="1">#REF!</definedName>
    <definedName name="Capex2019Office">#REF!</definedName>
    <definedName name="Capex2019Others">[2]!Table16[Others]</definedName>
    <definedName name="Capex2019PlumbingworkMachanical">[4]!Table20[PLUMBING WORK MECHANICAL]</definedName>
    <definedName name="Capex2019PlumbingworkMechanical">[4]!Table20[PLUMBING WORK MECHANICAL]</definedName>
    <definedName name="Capex2019SafetyandSecurity">[2]!Table14[Safety and Security]</definedName>
    <definedName name="Capex2019Securitysystem" localSheetId="0">#REF!</definedName>
    <definedName name="Capex2019Securitysystem" localSheetId="1">#REF!</definedName>
    <definedName name="Capex2019Securitysystem">#REF!</definedName>
    <definedName name="Capex2019Securitysystems" localSheetId="0">#REF!</definedName>
    <definedName name="Capex2019Securitysystems" localSheetId="1">#REF!</definedName>
    <definedName name="Capex2019Securitysystems">#REF!</definedName>
    <definedName name="Capex2019Signages">[4]!Table17[Signages]</definedName>
    <definedName name="Capex2019TowerArefurbishment">[5]!Table72[Tower A refurbishment]</definedName>
    <definedName name="Capex2020">[3]!Table1274[Capex 2020]</definedName>
    <definedName name="Capex2020BuildingRefurbishment">[3]!Table98[Building Refurbishment]</definedName>
    <definedName name="Capex2020BuildingRefurbisment">[6]!Table98[Building Refurbishment]</definedName>
    <definedName name="Capex2020CIVILWORKS">[7]!Table15[BUILDING REFURBISHMENT]</definedName>
    <definedName name="Capex2020ELECTRICALWORK">[7]!Table19[ELECTRICAL WORK]</definedName>
    <definedName name="Capex2020FAÇADEGLASS">[7]!Table22[FAÇADE GLASS]</definedName>
    <definedName name="Capex2020FIRESAFETY">[7]!Table18[FIRE SAFETY SECURITY]</definedName>
    <definedName name="Capex2020FIRESAFETYSECURITY">[7]!Table18[FIRE SAFETY SECURITY]</definedName>
    <definedName name="Capex2020HKCAFÉLANDSCAPINGEQUIPEMENTMACHINERY">[7]!Table23[HK CAFÉ LANDSCAPING EQUIPEMENT MACHINERY]</definedName>
    <definedName name="Capex2020HVAC">[7]!Table21[HVAC]</definedName>
    <definedName name="Capex2020MechanicalElectricalPlumbing">[3]!Table1375[Mechanical Electrical Plumbing]</definedName>
    <definedName name="Capex2020Others">[3]!Table1693[Others]</definedName>
    <definedName name="Capex2020PLUMBINGWORKMECHANICAL">[7]!Table20[PLUMBING WORK MECHANICAL]</definedName>
    <definedName name="Capex2020SafetyandSecurity">[3]!Table1492[Safety and Security]</definedName>
    <definedName name="Capex2020SIGNAGES">[7]!Table17[Signages]</definedName>
    <definedName name="capl" localSheetId="0">#REF!</definedName>
    <definedName name="capl" localSheetId="1">#REF!</definedName>
    <definedName name="capl">#REF!</definedName>
    <definedName name="Chiller_AMC__DG_AMC" comment="Click" localSheetId="0">'[2]AMC Break-up'!#REF!</definedName>
    <definedName name="Chiller_AMC__DG_AMC" comment="Click" localSheetId="1">'[2]AMC Break-up'!#REF!</definedName>
    <definedName name="Chiller_AMC__DG_AMC" comment="Click">'[2]AMC Break-up'!#REF!</definedName>
    <definedName name="Civil_works">[1]!Table26[Civil works]</definedName>
    <definedName name="Civilworks">[1]!Table15[Civil works]</definedName>
    <definedName name="Click_AMC__DG_AMC" localSheetId="0">'[2]AMC Break-up'!#REF!</definedName>
    <definedName name="Click_AMC__DG_AMC" localSheetId="1">'[2]AMC Break-up'!#REF!</definedName>
    <definedName name="Click_AMC__DG_AMC">'[2]AMC Break-up'!#REF!</definedName>
    <definedName name="Construction">[2]!Table2843492[Construction]</definedName>
    <definedName name="Construction2019">[2]!Table80[Construction 2019]</definedName>
    <definedName name="Construction2019ConsultancyServices">[2]!Table82[Consultancy Services]</definedName>
    <definedName name="Construction2019GatewayPayroll">[2]!Table81[Gateway Payroll]</definedName>
    <definedName name="Construction2019Others">[2]!Table83[Others]</definedName>
    <definedName name="ConstructionConstruction">[2]!Table2944483[Construction]</definedName>
    <definedName name="ConstructionDM">[3]!Table2843492[Construction DM]</definedName>
    <definedName name="ConstructionDMConstruction">[3]!Table2944483[Construction]</definedName>
    <definedName name="ConstructionGOP">[3]!Table8[Construction GOP]</definedName>
    <definedName name="ConstructionGOPConsultancyServices">[3]!Table15[Consultancy Services]</definedName>
    <definedName name="ConstructionGOPGatewayPayroll">[3]!Table9[Gateway Payroll]</definedName>
    <definedName name="ConstructionGOPOthers">[3]!Table17[Others]</definedName>
    <definedName name="Contingency" localSheetId="0">#REF!</definedName>
    <definedName name="Contingency" localSheetId="1">#REF!</definedName>
    <definedName name="Contingency">#REF!</definedName>
    <definedName name="Cpaex2017CFFireSystem">[2]!Table1345[Fire System]</definedName>
    <definedName name="Cum_Int" localSheetId="0">#REF!</definedName>
    <definedName name="Cum_Int" localSheetId="1">#REF!</definedName>
    <definedName name="Cum_Int">#REF!</definedName>
    <definedName name="CycloneExp">[1]!Table36[Cyclone Exp]</definedName>
    <definedName name="Data" localSheetId="0">#REF!</definedName>
    <definedName name="Data" localSheetId="1">#REF!</definedName>
    <definedName name="Data">#REF!</definedName>
    <definedName name="DG" localSheetId="0">#REF!</definedName>
    <definedName name="DG" localSheetId="1">#REF!</definedName>
    <definedName name="DG">#REF!</definedName>
    <definedName name="DG_Sync_Panel_AMC" localSheetId="0">#REF!</definedName>
    <definedName name="DG_Sync_Panel_AMC" localSheetId="1">#REF!</definedName>
    <definedName name="DG_Sync_Panel_AMC">#REF!</definedName>
    <definedName name="DG_Tax">[1]!Table3236[DG Tax]</definedName>
    <definedName name="Diesel_Supply">[1]!Table3135[Diesel Supply]</definedName>
    <definedName name="eee" localSheetId="0">#REF!</definedName>
    <definedName name="eee" localSheetId="1">#REF!</definedName>
    <definedName name="eee">#REF!</definedName>
    <definedName name="ELECTRICALWORK">[1]!Table19[ELECTRICAL WORK]</definedName>
    <definedName name="End_Bal" localSheetId="0">#REF!</definedName>
    <definedName name="End_Bal" localSheetId="1">#REF!</definedName>
    <definedName name="End_Bal">#REF!</definedName>
    <definedName name="Entertainment" localSheetId="0">#REF!</definedName>
    <definedName name="Entertainment" localSheetId="1">#REF!</definedName>
    <definedName name="Entertainment">#REF!</definedName>
    <definedName name="Extra_Pay" localSheetId="0">#REF!</definedName>
    <definedName name="Extra_Pay" localSheetId="1">#REF!</definedName>
    <definedName name="Extra_Pay">#REF!</definedName>
    <definedName name="FAÇADEGLASS">[1]!Table22[FAÇADE GLASS]</definedName>
    <definedName name="Fire_Alarm_AMC" localSheetId="0">#REF!</definedName>
    <definedName name="Fire_Alarm_AMC" localSheetId="1">#REF!</definedName>
    <definedName name="Fire_Alarm_AMC">#REF!</definedName>
    <definedName name="FloodExp">[1]!Table16[Flood Exp]</definedName>
    <definedName name="FloodExpcivilworks">[1]!Table26[Civil works]</definedName>
    <definedName name="FloodExpPaintingwaterproofing">[1]!Table27[Painting water proofing]</definedName>
    <definedName name="FoodBox2019">[2]!Table2[Food Box 2019]</definedName>
    <definedName name="FoodBox2019FoodBox">[2]!Table6374228[Food Box]</definedName>
    <definedName name="FoodBox2019UtilityCost">[8]!Table4[[#All],[Utility Cost]]</definedName>
    <definedName name="FoodBox2020">[3]!Table18[Food Box 2020]</definedName>
    <definedName name="FoodBox2020FoodBox">[3]!Table19[Food Box]</definedName>
    <definedName name="ftplD" localSheetId="0">#REF!</definedName>
    <definedName name="ftplD" localSheetId="1">#REF!</definedName>
    <definedName name="ftplD">#REF!</definedName>
    <definedName name="Full_Print" localSheetId="0">#REF!</definedName>
    <definedName name="Full_Print" localSheetId="1">#REF!</definedName>
    <definedName name="Full_Print">#REF!</definedName>
    <definedName name="GreenFruit" localSheetId="0">#REF!</definedName>
    <definedName name="GreenFruit" localSheetId="1">#REF!</definedName>
    <definedName name="GreenFruit">#REF!</definedName>
    <definedName name="Header_Row" localSheetId="0">ROW(#REF!)</definedName>
    <definedName name="Header_Row" localSheetId="1">ROW(#REF!)</definedName>
    <definedName name="Header_Row">ROW(#REF!)</definedName>
    <definedName name="HKCAFÉLANDSCAPINGEQUIPEMENTMACHINERY">[1]!Table23[HK /CAFÉ / LANDSCAPING EQUIPEMENT MACHINERY]</definedName>
    <definedName name="HVAC">[1]!Table21[HVAC]</definedName>
    <definedName name="HVAC_AMC" localSheetId="0">#REF!</definedName>
    <definedName name="HVAC_AMC" localSheetId="1">#REF!</definedName>
    <definedName name="HVAC_AMC">#REF!</definedName>
    <definedName name="Int" localSheetId="0">#REF!</definedName>
    <definedName name="Int" localSheetId="1">#REF!</definedName>
    <definedName name="Int">#REF!</definedName>
    <definedName name="Interest_Rate" localSheetId="0">#REF!</definedName>
    <definedName name="Interest_Rate" localSheetId="1">#REF!</definedName>
    <definedName name="Interest_Rate">#REF!</definedName>
    <definedName name="Last_Row" localSheetId="0">IF('Cost schedule'!Values_Entered,'Cost schedule'!Header_Row+'Cost schedule'!Number_of_Payments,'Cost schedule'!Header_Row)</definedName>
    <definedName name="Last_Row" localSheetId="1">IF('SILA HK &amp; TECH Wage Breakup'!Values_Entered,'SILA HK &amp; TECH Wage Breakup'!Header_Row+'SILA HK &amp; TECH Wage Breakup'!Number_of_Payments,'SILA HK &amp; TECH Wage Breakup'!Header_Row)</definedName>
    <definedName name="Last_Row">IF(Values_Entered,Header_Row+Number_of_Payments,Header_Row)</definedName>
    <definedName name="LIFT_AMC" localSheetId="0">'[9]LIFT AMC'!#REF!</definedName>
    <definedName name="LIFT_AMC" localSheetId="1">'[9]LIFT AMC'!#REF!</definedName>
    <definedName name="LIFT_AMC">'[9]LIFT AMC'!#REF!</definedName>
    <definedName name="Loan_Amount" localSheetId="0">#REF!</definedName>
    <definedName name="Loan_Amount" localSheetId="1">#REF!</definedName>
    <definedName name="Loan_Amount">#REF!</definedName>
    <definedName name="Loan_Start" localSheetId="0">#REF!</definedName>
    <definedName name="Loan_Start" localSheetId="1">#REF!</definedName>
    <definedName name="Loan_Start">#REF!</definedName>
    <definedName name="Loan_Years" localSheetId="0">#REF!</definedName>
    <definedName name="Loan_Years" localSheetId="1">#REF!</definedName>
    <definedName name="Loan_Years">#REF!</definedName>
    <definedName name="M_E_Services" localSheetId="0">#REF!</definedName>
    <definedName name="M_E_Services" localSheetId="1">#REF!</definedName>
    <definedName name="M_E_Services">#REF!</definedName>
    <definedName name="MachinaryMaintenance">[1]!Table6[Machinery Maintenance]</definedName>
    <definedName name="MachineryMaintenance">[1]!Table6[Machinery Maintenance]</definedName>
    <definedName name="Main_Head" localSheetId="0">#REF!</definedName>
    <definedName name="Main_Head" localSheetId="1">#REF!</definedName>
    <definedName name="Main_Head">#REF!</definedName>
    <definedName name="MainHead" localSheetId="0">#REF!,#REF!,#REF!</definedName>
    <definedName name="MainHead" localSheetId="1">#REF!,#REF!,#REF!</definedName>
    <definedName name="MainHead">#REF!,#REF!,#REF!</definedName>
    <definedName name="MainHeader" localSheetId="0">#REF!</definedName>
    <definedName name="MainHeader" localSheetId="1">#REF!</definedName>
    <definedName name="MainHeader">#REF!</definedName>
    <definedName name="Maintenance">[10]!Table4[Maintenance 2017]</definedName>
    <definedName name="Maintenance2017">[11]!Table4[Maintenance 2017]</definedName>
    <definedName name="Maintenance2017ApprovalCosts">[11]!Table8[Approval Costs]</definedName>
    <definedName name="Maintenance2017BuildingMaintenance">[11]!Table7[Building Maintenance]</definedName>
    <definedName name="Maintenance2017MachineryMaintenance">[11]!Table6[Machinery Maintenance]</definedName>
    <definedName name="Maintenance2017PropertyManagement">[11]!Table5[[Property Management ]]</definedName>
    <definedName name="Maintenance2018">[2]!Table432[Maintenance 2018]</definedName>
    <definedName name="Maintenance2018ApprovalCosts">[2]!Table838[Approval Costs]</definedName>
    <definedName name="Maintenance2018BuildingMaintenance">[2]!Table737[Building Maintenance]</definedName>
    <definedName name="Maintenance2018CafeandOtherAmenitiesMaintenance">[2]!Table939[Cafe and Other Amenities Maintenance]</definedName>
    <definedName name="Maintenance2018MachineryMaintenance">[2]!Table636[Machinery Maintenance]</definedName>
    <definedName name="Maintenance2018Propertymaintenance">[1]!Table61[[Property Management ]]</definedName>
    <definedName name="Maintenance2018PropertyManagement">[2]!Table535[[Property Management ]]</definedName>
    <definedName name="Maintenance2018SEZCosts">[2]!Table60121[SEZ Costs]</definedName>
    <definedName name="Maintenance2019">[2]!Table4222[Maintenance 2019]</definedName>
    <definedName name="Maintenance2019ApprovalCosts">[2]!Table8226[Approval Costs]</definedName>
    <definedName name="Maintenance2019Buildingmaintenance">[2]!Table7225[Building Maintenance]</definedName>
    <definedName name="Maintenance2019FoodBox">[12]!Table6374228[Food Box]</definedName>
    <definedName name="Maintenance2019Machinerymaintenance">[2]!Table6224[Machinery Maintenance]</definedName>
    <definedName name="Maintenance2019Propertymaintenance">[4]!Table61[[Property Management ]]</definedName>
    <definedName name="Maintenance2019PropertyManagement">[2]!Table5223[[Property Management ]]</definedName>
    <definedName name="Maintenance2019SEZCosts">[2]!Table63227[SEZ Costs]</definedName>
    <definedName name="Maintenance2020">[3]!Table432[Maintenance 2020]</definedName>
    <definedName name="Maintenance2020ApprovalCosts">[3]!Table838[Approval Costs]</definedName>
    <definedName name="Maintenance2020BuildingMaintenance">[3]!Table737[Building Maintenance]</definedName>
    <definedName name="Maintenance2020MachineryMaintenance">[3]!Table636[Machinery Maintenance]</definedName>
    <definedName name="Maintenance2020PropertyManagement">[3]!Table535[[Property Management ]]</definedName>
    <definedName name="Maintenance2020SEZCosts">[3]!Table60121[SEZ Costs]</definedName>
    <definedName name="MaintenanceApprovalCosts">[11]!Table8[Approval Costs]</definedName>
    <definedName name="MaintenanceBuildingMaintenance">[11]!Table7[Building Maintenance]</definedName>
    <definedName name="MaintenanceCafeandOtherAmenitiesMaintenance" localSheetId="0">#REF!</definedName>
    <definedName name="MaintenanceCafeandOtherAmenitiesMaintenance" localSheetId="1">#REF!</definedName>
    <definedName name="MaintenanceCafeandOtherAmenitiesMaintenance">#REF!</definedName>
    <definedName name="MaintenanceMachineryMaintenance">[11]!Table6[Machinery Maintenance]</definedName>
    <definedName name="MaintenancePropertyManagement">[11]!Table5[[Property Management ]]</definedName>
    <definedName name="MECHANISM_PARTS_PURCHASE" localSheetId="0">#REF!</definedName>
    <definedName name="MECHANISM_PARTS_PURCHASE" localSheetId="1">#REF!</definedName>
    <definedName name="MECHANISM_PARTS_PURCHASE">#REF!</definedName>
    <definedName name="Multiplex" localSheetId="0">#REF!</definedName>
    <definedName name="Multiplex" localSheetId="1">#REF!</definedName>
    <definedName name="Multiplex">#REF!</definedName>
    <definedName name="Natureofexpensesnonoperatingexpenditure2018">[1]!Table12[Non Operating Expenditure 2018]</definedName>
    <definedName name="Newdevelopment">[1]!Table58[New Development]</definedName>
    <definedName name="NewDevelopmentApproval">[4]!Table65[Approval]</definedName>
    <definedName name="NewDevelopmentConstruction">[1]!Table59[Construction]</definedName>
    <definedName name="NewDevelopmentConsultancy">[4]!Table48[Consultancy]</definedName>
    <definedName name="NOE">[10]!Table3[Nature of Expenses]</definedName>
    <definedName name="NONAllottedbudget">[1]!Table10[NON Allotted Budget 2017]</definedName>
    <definedName name="NONallottedbudget2017">[1]!Table10[NON Allotted Budget 2017]</definedName>
    <definedName name="NONAllottedBudget2017InvestorVisitExp">[1]!Table57[Investor Visit Exp]</definedName>
    <definedName name="NONallottedbudget2018">[4]!Table10[NON Allotted Budget 2018]</definedName>
    <definedName name="NONAllottedBudget2018InvestorVisitExp">[4]!Table57[Investor Visit Exp]</definedName>
    <definedName name="NONAllottedBudget2019">[4]!Table71[NON Allotted Budget 2019]</definedName>
    <definedName name="NONAllottedBudget2019Fitoutdemolishwork">[4]!Table73[Fit out demolish work]</definedName>
    <definedName name="NONAllottedBudget2020">[7]!Table71[NON Allotted Budget 2020]</definedName>
    <definedName name="NONAllottedBudget2020Fitoutdemolishwork">[7]!Table73[Fit out demolish work]</definedName>
    <definedName name="NonOpearational">[11]!Table10[Non Operational 2017]</definedName>
    <definedName name="NonOperatingExpenditure2017">[1]!Table25[Non Operating Expenditure 2017]</definedName>
    <definedName name="NonOperatingExpenditure2017ArchitectFees">[1]!Table45[Architect Fees]</definedName>
    <definedName name="NonOperatingExpenditure2017InternalAudit">[1]!Table43[Internal Audit]</definedName>
    <definedName name="NonOperatingExpenditure2017LeasingFeestoIPCs">[1]!Table39[Leasing Fees to IPCs]</definedName>
    <definedName name="NonOperatingExpenditure2017NewDevelopment">[1]!Table48[New Development]</definedName>
    <definedName name="NonOperatingExpenditure2017ProfessionalFeestoConsultants">[1]!Table40[Professional Fees to Consultants]</definedName>
    <definedName name="NonOperatingExpenditure2017Statutoryaudit">[1]!Table44[Statutory audit]</definedName>
    <definedName name="NonOperatingExpenditure2017TDSonNCD">[1]!Table42[TDS on NCD]</definedName>
    <definedName name="NonOperatingExpenditure2018">[1]!Table12[Non Operating Expenditure 2018]</definedName>
    <definedName name="NonOperatingExpenditure2018architectfees">[1]!Table45[Architect Fees]</definedName>
    <definedName name="NonOperatingExpenditure2018Internalaudit">[1]!Table43[Internal Audit]</definedName>
    <definedName name="NonOperatingExpenditure2018LeaseingfeestoIPCs">[1]!Table39[Leasing Fees to IPCs]</definedName>
    <definedName name="NonOperatingExpenditure2018LeasingfeestoIPCs">[1]!Table39[Leasing Fees to IPCs]</definedName>
    <definedName name="NonOperatingExpenditure2018LoanProcessingchrages">[1]!Table62[Loan Processing chrages]</definedName>
    <definedName name="NonOperatingExpenditure2018NewDevelopment" localSheetId="0">[13]Headers!#REF!</definedName>
    <definedName name="NonOperatingExpenditure2018NewDevelopment" localSheetId="1">[13]Headers!#REF!</definedName>
    <definedName name="NonOperatingExpenditure2018NewDevelopment">[13]Headers!#REF!</definedName>
    <definedName name="NonOperatingExpenditure2018Professionalfeestoconsultants">[1]!Table40[Professional Fees to Consultants]</definedName>
    <definedName name="NonOperatingExpenditure2018statutoryaodit">[1]!Table44[Statutory audit]</definedName>
    <definedName name="NonOperatingExpenditure2018statutoryaudit">[1]!Table44[Statutory audit]</definedName>
    <definedName name="NonOperatingExpenditure2018TDSonNCD">[1]!Table42[TDS on NCD]</definedName>
    <definedName name="NonOperatingExpenditure2018valuations">[1]!Table41[Valuations]</definedName>
    <definedName name="NonOperatingExpenditure2019">[4]!Table12[Non Operating Expenditure 2019]</definedName>
    <definedName name="NonOperatingExpenditure2019architectfees">[4]!Table45[Architect Fees]</definedName>
    <definedName name="NonOperatingExpenditure2019CSRactivities">[4]!Table64[CSR activities]</definedName>
    <definedName name="NonOperatingExpenditure2019Internalaudit">[4]!Table43[Internal Audit]</definedName>
    <definedName name="NonOperatingExpenditure2019JLLREIS">[4]!Table63[JLL REIS]</definedName>
    <definedName name="NonOperatingExpenditure2019LeaseingfeestoIPCs">[4]!Table39[Leasing Fees to IPCs]</definedName>
    <definedName name="NonOperatingExpenditure2019LeasingfeestoIPCs">[4]!Table39[Leasing Fees to IPCs]</definedName>
    <definedName name="NonOperatingExpenditure2019LoanProcessingchrages">[4]!Table62[Loan Processing chrages]</definedName>
    <definedName name="NonOperatingExpenditure2019Professionalfeestoconsultants">[4]!Table40[Professional Fees to Consultants]</definedName>
    <definedName name="NonOperatingExpenditure2019statutoryaodit">[4]!Table44[Statutory audit]</definedName>
    <definedName name="NonOperatingExpenditure2019statutoryaudit">[4]!Table44[Statutory audit]</definedName>
    <definedName name="NonOperatingExpenditure2019TDSonNCD">[4]!Table42[TDS on NCD]</definedName>
    <definedName name="NonOperatingExpenditure2019valuations">[4]!Table41[Valuations]</definedName>
    <definedName name="NonOperatingExpenditure2019WindEnergy">[5]!Table76[Wind Energy]</definedName>
    <definedName name="NonOperatingExpenditure2020">[7]!Table12[Non Operating Expenditure 2020]</definedName>
    <definedName name="NonOperatingExpenditure2020ArchitectFees">[7]!Table45[Architect Fees]</definedName>
    <definedName name="NonOperatingExpenditure2020CSRactivities">[7]!Table64[CSR activities]</definedName>
    <definedName name="NonOperatingExpenditure2020InternalAudit">[7]!Table43[Internal Audit]</definedName>
    <definedName name="NonOperatingExpenditure2020JLLREIS">[7]!Table63[JLL REIS]</definedName>
    <definedName name="NonOperatingExpenditure2020LeasingFeestoIPCs">[7]!Table39[Leasing Fees to IPCs]</definedName>
    <definedName name="NonOperatingExpenditure2020LoanProcessingchrages">[7]!Table62[Loan Processing chrages]</definedName>
    <definedName name="NonOperatingExpenditure2020ProfessionalFeestoConsultants">[7]!Table40[Professional Fees to Consultants]</definedName>
    <definedName name="NonOperatingExpenditure2020Statutoryaudit">[7]!Table44[Statutory audit]</definedName>
    <definedName name="NonOperatingExpenditure2020TDSonNCD">[7]!Table42[TDS on NCD]</definedName>
    <definedName name="NonOperatingExpenditure2020Valuations">[7]!Table41[Valuations]</definedName>
    <definedName name="NonOperatingExpenditure2020WindEnergy">[7]!Table76[Wind Energy]</definedName>
    <definedName name="NonOperational">[11]!Table10[Non Operational 2017]</definedName>
    <definedName name="NonOperational2017">[11]!Table10[Non Operational 2017]</definedName>
    <definedName name="NonOperational2017NonOperationalExpenditure">[11]!Table11[Non Operational Expenditure]</definedName>
    <definedName name="NonOperational2018">[2]!Table1040[Non Operational 2018]</definedName>
    <definedName name="NonOperational2018NonOperationalExpenditure">[2]!Table1141[Non Operational Expenditure]</definedName>
    <definedName name="NonOperational2019">[2]!Table10[Non Operational 2019]</definedName>
    <definedName name="NonOperational2019NonOperationalExpenditure">[2]!Table11[Non Operational Expenditure]</definedName>
    <definedName name="NonOperational2020">[3]!Table1040[Non Operational 2020]</definedName>
    <definedName name="NonOperational2020NonOperationalExpenditure">[3]!Table1141[Non Operational Expenditure]</definedName>
    <definedName name="NonOperationalNonOperationalExpenditure">[10]!Table11[Non Operational Expenditure]</definedName>
    <definedName name="Num_Pmt_Per_Year" localSheetId="0">#REF!</definedName>
    <definedName name="Num_Pmt_Per_Year" localSheetId="1">#REF!</definedName>
    <definedName name="Num_Pmt_Per_Year">#REF!</definedName>
    <definedName name="Number_of_Payments" localSheetId="0">MATCH(0.01,'Cost schedule'!End_Bal,-1)+1</definedName>
    <definedName name="Number_of_Payments" localSheetId="1">MATCH(0.01,'SILA HK &amp; TECH Wage Breakup'!End_Bal,-1)+1</definedName>
    <definedName name="Number_of_Payments">MATCH(0.01,End_Bal,-1)+1</definedName>
    <definedName name="Office" localSheetId="0">#REF!</definedName>
    <definedName name="Office" localSheetId="1">#REF!</definedName>
    <definedName name="Office">#REF!</definedName>
    <definedName name="OfficeA" localSheetId="0">#REF!</definedName>
    <definedName name="OfficeA" localSheetId="1">#REF!</definedName>
    <definedName name="OfficeA">#REF!</definedName>
    <definedName name="OfficeB" localSheetId="0">#REF!</definedName>
    <definedName name="OfficeB" localSheetId="1">#REF!</definedName>
    <definedName name="OfficeB">#REF!</definedName>
    <definedName name="OfficeC" localSheetId="0">#REF!</definedName>
    <definedName name="OfficeC" localSheetId="1">#REF!</definedName>
    <definedName name="OfficeC">#REF!</definedName>
    <definedName name="OfficeD" localSheetId="0">#REF!</definedName>
    <definedName name="OfficeD" localSheetId="1">#REF!</definedName>
    <definedName name="OfficeD">#REF!</definedName>
    <definedName name="OfficeE" localSheetId="0">#REF!</definedName>
    <definedName name="OfficeE" localSheetId="1">#REF!</definedName>
    <definedName name="OfficeE">#REF!</definedName>
    <definedName name="open" localSheetId="0">#REF!</definedName>
    <definedName name="open" localSheetId="1">#REF!</definedName>
    <definedName name="open">#REF!</definedName>
    <definedName name="Painting_water_proofing">[1]!Table27[Painting water proofing]</definedName>
    <definedName name="Pay_Date" localSheetId="0">#REF!</definedName>
    <definedName name="Pay_Date" localSheetId="1">#REF!</definedName>
    <definedName name="Pay_Date">#REF!</definedName>
    <definedName name="Pay_Num" localSheetId="0">#REF!</definedName>
    <definedName name="Pay_Num" localSheetId="1">#REF!</definedName>
    <definedName name="Pay_Num">#REF!</definedName>
    <definedName name="Payment_Date" localSheetId="0">DATE(YEAR('Cost schedule'!Loan_Start),MONTH('Cost schedule'!Loan_Start)+Payment_Number,DAY('Cost schedule'!Loan_Start))</definedName>
    <definedName name="Payment_Date" localSheetId="1">DATE(YEAR('SILA HK &amp; TECH Wage Breakup'!Loan_Start),MONTH('SILA HK &amp; TECH Wage Breakup'!Loan_Start)+Payment_Number,DAY('SILA HK &amp; TECH Wage Breakup'!Loan_Start))</definedName>
    <definedName name="Payment_Date">DATE(YEAR(Loan_Start),MONTH(Loan_Start)+Payment_Number,DAY(Loan_Start))</definedName>
    <definedName name="Pettycashdeposit">[1]!Table46[Petty cash deposit]</definedName>
    <definedName name="Pettycashdepositpettycash">[1]!Table47[Petty cash]</definedName>
    <definedName name="PLUMBINGWORKMECHANICAL">[1]!Table20[PLUMBING WORK MECHANICAL]</definedName>
    <definedName name="Princ" localSheetId="0">#REF!</definedName>
    <definedName name="Princ" localSheetId="1">#REF!</definedName>
    <definedName name="Princ">#REF!</definedName>
    <definedName name="_xlnm.Print_Area" localSheetId="0">'Cost schedule'!#REF!</definedName>
    <definedName name="Print_Area_Reset" localSheetId="0">OFFSET('Cost schedule'!Full_Print,0,0,'Cost schedule'!Last_Row)</definedName>
    <definedName name="Print_Area_Reset" localSheetId="1">OFFSET('SILA HK &amp; TECH Wage Breakup'!Full_Print,0,0,'SILA HK &amp; TECH Wage Breakup'!Last_Row)</definedName>
    <definedName name="Print_Area_Reset">OFFSET(Full_Print,0,0,Last_Row)</definedName>
    <definedName name="Property_Management" localSheetId="0">#REF!</definedName>
    <definedName name="Property_Management" localSheetId="1">#REF!</definedName>
    <definedName name="Property_Management">#REF!</definedName>
    <definedName name="PropertyManagement">[1]!Table5[[Property Management ]]</definedName>
    <definedName name="RedFruit" localSheetId="0">#REF!</definedName>
    <definedName name="RedFruit" localSheetId="1">#REF!</definedName>
    <definedName name="RedFruit">#REF!</definedName>
    <definedName name="Retail" localSheetId="0">#REF!</definedName>
    <definedName name="Retail" localSheetId="1">#REF!</definedName>
    <definedName name="Retail">#REF!</definedName>
    <definedName name="RRM">[1]!Table11[RRM]</definedName>
    <definedName name="RRM1stfloor">[1]!Table38[1st Floor]</definedName>
    <definedName name="RRM4thfloor">[1]!Table37[4th Floor]</definedName>
    <definedName name="RSF" localSheetId="0">#REF!</definedName>
    <definedName name="RSF" localSheetId="1">#REF!</definedName>
    <definedName name="RSF">#REF!</definedName>
    <definedName name="Sched_Pay" localSheetId="0">#REF!</definedName>
    <definedName name="Sched_Pay" localSheetId="1">#REF!</definedName>
    <definedName name="Sched_Pay">#REF!</definedName>
    <definedName name="Scheduled_Extra_Payments" localSheetId="0">#REF!</definedName>
    <definedName name="Scheduled_Extra_Payments" localSheetId="1">#REF!</definedName>
    <definedName name="Scheduled_Extra_Payments">#REF!</definedName>
    <definedName name="Scheduled_Interest_Rate" localSheetId="0">#REF!</definedName>
    <definedName name="Scheduled_Interest_Rate" localSheetId="1">#REF!</definedName>
    <definedName name="Scheduled_Interest_Rate">#REF!</definedName>
    <definedName name="Scheduled_Monthly_Payment" localSheetId="0">#REF!</definedName>
    <definedName name="Scheduled_Monthly_Payment" localSheetId="1">#REF!</definedName>
    <definedName name="Scheduled_Monthly_Payment">#REF!</definedName>
    <definedName name="sd" localSheetId="0">#REF!</definedName>
    <definedName name="sd" localSheetId="1">#REF!</definedName>
    <definedName name="sd">#REF!</definedName>
    <definedName name="Security_Services" localSheetId="0">#REF!</definedName>
    <definedName name="Security_Services" localSheetId="1">#REF!</definedName>
    <definedName name="Security_Services">#REF!</definedName>
    <definedName name="Securitysystems">[1]!Table18[SECURITY SYSTEMS]</definedName>
    <definedName name="Signages">[1]!Table17[Signages]</definedName>
    <definedName name="Soft_Services" localSheetId="0">#REF!</definedName>
    <definedName name="Soft_Services" localSheetId="1">#REF!</definedName>
    <definedName name="Soft_Services">#REF!</definedName>
    <definedName name="SubHeader1" localSheetId="0">#REF!</definedName>
    <definedName name="SubHeader1" localSheetId="1">#REF!</definedName>
    <definedName name="SubHeader1">#REF!</definedName>
    <definedName name="SubHeader2" localSheetId="0">#REF!</definedName>
    <definedName name="SubHeader2" localSheetId="1">#REF!</definedName>
    <definedName name="SubHeader2">#REF!</definedName>
    <definedName name="Summary" localSheetId="0">#REF!</definedName>
    <definedName name="Summary" localSheetId="1">#REF!</definedName>
    <definedName name="Summary">#REF!</definedName>
    <definedName name="TNEB">[1]!Table2830[TNEB]</definedName>
    <definedName name="Total_Interest" localSheetId="0">#REF!</definedName>
    <definedName name="Total_Interest" localSheetId="1">#REF!</definedName>
    <definedName name="Total_Interest">#REF!</definedName>
    <definedName name="Total_Pay" localSheetId="0">#REF!</definedName>
    <definedName name="Total_Pay" localSheetId="1">#REF!</definedName>
    <definedName name="Total_Pay">#REF!</definedName>
    <definedName name="UPS_Battery_AMC" localSheetId="0">#REF!</definedName>
    <definedName name="UPS_Battery_AMC" localSheetId="1">#REF!</definedName>
    <definedName name="UPS_Battery_AMC">#REF!</definedName>
    <definedName name="Utility2017">[11]!Table2742[Utility 2017]</definedName>
    <definedName name="Utility2017DGtax">[1]!Table32[DG Tax]</definedName>
    <definedName name="Utility2017Dieselsupply">[1]!Table31[Diesel Supply]</definedName>
    <definedName name="Utility2017TNEB">[1]!Table28[TNEB]</definedName>
    <definedName name="Utility2017Utility">[11]!Table2944[Utility]</definedName>
    <definedName name="Utility2017watersupply">[1]!Table30[Water Supply]</definedName>
    <definedName name="Utility2018">[2]!Table2843[Utility 2018]</definedName>
    <definedName name="Utility2018DGtax">[1]!Table3236[DG Tax]</definedName>
    <definedName name="Utility2018Dieselsupply">[1]!Table3135[Diesel Supply]</definedName>
    <definedName name="Utility2018TNEB">[1]!Table2830[TNEB]</definedName>
    <definedName name="Utility2018Utility">[2]!Table2944[Utility]</definedName>
    <definedName name="Utility2018watersupply">[1]!Table3034[Water Supply]</definedName>
    <definedName name="Utility2019">[2]!Table2742[Utility 2019]</definedName>
    <definedName name="Utility2019DGtax">[4]!Table3236[DG Tax]</definedName>
    <definedName name="Utility2019Dieselsupply">[4]!Table3135[Diesel Supply]</definedName>
    <definedName name="Utility2019TNEB">[4]!Table2830[TNEB]</definedName>
    <definedName name="Utility2019Utility">[2]!Table294448[Utility]</definedName>
    <definedName name="Utility2019watersupply">[4]!Table3034[Water Supply]</definedName>
    <definedName name="Utility2020">[3]!Table2843[Utility 2020]</definedName>
    <definedName name="Utility2020dgtax">[7]!Table3236[DG Tax]</definedName>
    <definedName name="Utility2020powersupply">[7]!Table2830[Power Supply]</definedName>
    <definedName name="Utility2020Utility">[3]!Table294448[Utility]</definedName>
    <definedName name="Values_Entered" localSheetId="0">IF('Cost schedule'!Loan_Amount*'Cost schedule'!Interest_Rate*'Cost schedule'!Loan_Years*'Cost schedule'!Loan_Start&gt;0,1,0)</definedName>
    <definedName name="Values_Entered" localSheetId="1">IF('SILA HK &amp; TECH Wage Breakup'!Loan_Amount*'SILA HK &amp; TECH Wage Breakup'!Interest_Rate*'SILA HK &amp; TECH Wage Breakup'!Loan_Years*'SILA HK &amp; TECH Wage Breakup'!Loan_Start&gt;0,1,0)</definedName>
    <definedName name="Values_Entered">IF(Loan_Amount*Interest_Rate*Loan_Years*Loan_Start&gt;0,1,0)</definedName>
    <definedName name="w" localSheetId="0">#REF!</definedName>
    <definedName name="w" localSheetId="1">#REF!</definedName>
    <definedName name="w">#REF!</definedName>
    <definedName name="Water_Supply">[1]!Table3034[Water Supply]</definedName>
    <definedName name="www" localSheetId="0">#REF!</definedName>
    <definedName name="www" localSheetId="1">#REF!</definedName>
    <definedName name="www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3" l="1"/>
  <c r="D7" i="13"/>
  <c r="D6" i="13"/>
  <c r="F26" i="11"/>
  <c r="E11" i="13" l="1"/>
  <c r="F7" i="11" l="1"/>
  <c r="F25" i="11" s="1"/>
  <c r="F9" i="11" l="1"/>
  <c r="F12" i="11"/>
  <c r="F15" i="11"/>
  <c r="F13" i="11"/>
  <c r="F23" i="11" l="1"/>
  <c r="F16" i="11"/>
  <c r="F24" i="11"/>
  <c r="F18" i="11"/>
  <c r="F27" i="11" l="1"/>
  <c r="F28" i="11" s="1"/>
  <c r="F19" i="11"/>
  <c r="F21" i="11" s="1"/>
  <c r="E8" i="13" l="1"/>
  <c r="D7" i="11"/>
  <c r="D9" i="11"/>
  <c r="D12" i="11"/>
  <c r="D15" i="11"/>
  <c r="D25" i="11"/>
  <c r="E13" i="13" l="1"/>
  <c r="E12" i="13"/>
  <c r="E14" i="13" l="1"/>
  <c r="C10" i="11" l="1"/>
  <c r="E7" i="11"/>
  <c r="E25" i="11" s="1"/>
  <c r="D10" i="11" l="1"/>
  <c r="D13" i="11" s="1"/>
  <c r="E10" i="11"/>
  <c r="E9" i="11"/>
  <c r="E12" i="11"/>
  <c r="E15" i="11"/>
  <c r="D16" i="11" l="1"/>
  <c r="D23" i="11"/>
  <c r="D18" i="11"/>
  <c r="D24" i="11"/>
  <c r="E13" i="11"/>
  <c r="E16" i="11" s="1"/>
  <c r="D27" i="11" l="1"/>
  <c r="D28" i="11" s="1"/>
  <c r="D19" i="11"/>
  <c r="D21" i="11" s="1"/>
  <c r="E23" i="11"/>
  <c r="E24" i="11"/>
  <c r="E18" i="11"/>
  <c r="E19" i="11" s="1"/>
  <c r="E21" i="11" s="1"/>
  <c r="E27" i="11" l="1"/>
  <c r="E28" i="11" s="1"/>
  <c r="E6" i="13"/>
  <c r="E7" i="13" l="1"/>
  <c r="E9" i="13" l="1"/>
  <c r="E15" i="13" l="1"/>
  <c r="E16" i="13"/>
  <c r="E17" i="13" l="1"/>
</calcChain>
</file>

<file path=xl/sharedStrings.xml><?xml version="1.0" encoding="utf-8"?>
<sst xmlns="http://schemas.openxmlformats.org/spreadsheetml/2006/main" count="54" uniqueCount="52">
  <si>
    <t>Janitors</t>
  </si>
  <si>
    <t>Total Cost to Company</t>
  </si>
  <si>
    <t>Net Charges to Company</t>
  </si>
  <si>
    <t>Uniforms and admin</t>
  </si>
  <si>
    <t>(C)</t>
  </si>
  <si>
    <t>Net Salary (A-B)</t>
  </si>
  <si>
    <t>Employees deduction</t>
  </si>
  <si>
    <t>KLWF</t>
  </si>
  <si>
    <t>ESIC (0.75% on total gross)</t>
  </si>
  <si>
    <t>PF Contribution (12%)</t>
  </si>
  <si>
    <t>(B)</t>
  </si>
  <si>
    <t>Total Gross Salary</t>
  </si>
  <si>
    <t>Additional Salary</t>
  </si>
  <si>
    <t>Ex Gratia</t>
  </si>
  <si>
    <t>HRA</t>
  </si>
  <si>
    <t>Gross Salary</t>
  </si>
  <si>
    <t>D. A. (Special Allowance)</t>
  </si>
  <si>
    <t>Basic Salary</t>
  </si>
  <si>
    <t>PARTICULARS</t>
  </si>
  <si>
    <t>Qty</t>
  </si>
  <si>
    <t>Unit Rate</t>
  </si>
  <si>
    <t>Total Amount</t>
  </si>
  <si>
    <t>ESIC (3.25%) on Total Gross/Mediclaim</t>
  </si>
  <si>
    <t>Professional Tax</t>
  </si>
  <si>
    <t>Grand Total (Including Management fee)</t>
  </si>
  <si>
    <t>Total (Excluding Management fee)</t>
  </si>
  <si>
    <t>Description</t>
  </si>
  <si>
    <t>Sl No</t>
  </si>
  <si>
    <t>%</t>
  </si>
  <si>
    <t>PF (13%) on Total Grass excluding HRA, Leave &amp; Bonus</t>
  </si>
  <si>
    <t>Gratuity</t>
  </si>
  <si>
    <t>on actuals</t>
  </si>
  <si>
    <t>Conveyance</t>
  </si>
  <si>
    <t>Leave Salary</t>
  </si>
  <si>
    <t>Sub Total</t>
  </si>
  <si>
    <t>Others</t>
  </si>
  <si>
    <t>Single Disk Machine</t>
  </si>
  <si>
    <t>Vaccum Machine</t>
  </si>
  <si>
    <t>Janitor</t>
  </si>
  <si>
    <t>Consumables and Chemicals</t>
  </si>
  <si>
    <t>Taxes extra as applicable</t>
  </si>
  <si>
    <t>Notes</t>
  </si>
  <si>
    <t xml:space="preserve">        Statutory documents will be submitted along with invoice</t>
  </si>
  <si>
    <t xml:space="preserve">SILA Proposed Wages breakup </t>
  </si>
  <si>
    <t>MST</t>
  </si>
  <si>
    <t xml:space="preserve">Remarks </t>
  </si>
  <si>
    <t xml:space="preserve">As per actual purchase </t>
  </si>
  <si>
    <t>Management fee SILA ( 8%)</t>
  </si>
  <si>
    <t xml:space="preserve">As per minimum wages </t>
  </si>
  <si>
    <t>Senior Janitors</t>
  </si>
  <si>
    <t>Sr. Janitor</t>
  </si>
  <si>
    <t>Divyasree  HUB 6 - Chennai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</si>
</sst>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1" formatCode="_ * #,##0_ ;_ * \-#,##0_ ;_ * &quot;-&quot;_ ;_ @_ "/>
    <numFmt numFmtId="43" formatCode="_ * #,##0.00_ ;_ * \-#,##0.00_ ;_ * &quot;-&quot;??_ ;_ @_ "/>
    <numFmt numFmtId="164" formatCode="_(* #,##0.00_);_(* \(#,##0.00\);_(* &quot;-&quot;??_);_(@_)"/>
    <numFmt numFmtId="165" formatCode="_ * #,##0_ ;_ * \-#,##0_ ;_ * &quot;-&quot;??_ ;_ @_ "/>
    <numFmt numFmtId="166" formatCode="_-* #,##0.00_-;\-* #,##0.00_-;_-* &quot;-&quot;??_-;_-@_-"/>
    <numFmt numFmtId="167" formatCode="_(* #,##0_);_(* \(#,##0\);_(* &quot;-&quot;??_);_(@_)"/>
    <numFmt numFmtId="168" formatCode="0.0"/>
    <numFmt numFmtId="169" formatCode="&quot;Rs.&quot;\ #,##0;[Red]&quot;Rs.&quot;\ \-#,##0"/>
    <numFmt numFmtId="170" formatCode="_ &quot;Rs.&quot;\ * #,##0.00_ ;_ &quot;Rs.&quot;\ * \-#,##0.00_ ;_ &quot;Rs.&quot;\ * &quot;-&quot;??_ ;_ @_ "/>
    <numFmt numFmtId="171" formatCode="_([$€-2]* #,##0.00_);_([$€-2]* \(#,##0.00\);_([$€-2]* &quot;-&quot;??_)"/>
    <numFmt numFmtId="172" formatCode="[$-409]General"/>
    <numFmt numFmtId="173" formatCode="[$-409]mmmm/yy;@"/>
    <numFmt numFmtId="174" formatCode="[$-409]d\-mmm\-yy;@"/>
    <numFmt numFmtId="175" formatCode="[$$-409]#,##0.00;[Red]&quot;-&quot;[$$-409]#,##0.00"/>
    <numFmt numFmtId="176" formatCode="ddd\ dd\-mmm\-yy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10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sz val="8"/>
      <name val="Calibri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0"/>
      <color theme="1"/>
      <name val="Tahoma"/>
      <family val="2"/>
    </font>
    <font>
      <sz val="8"/>
      <color rgb="FF000000"/>
      <name val="Calibri"/>
      <family val="2"/>
      <scheme val="minor"/>
    </font>
    <font>
      <sz val="10"/>
      <color indexed="8"/>
      <name val="MS Sans Serif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theme="1"/>
      <name val="Trebuchet MS"/>
      <family val="2"/>
    </font>
    <font>
      <sz val="12"/>
      <name val="Times New Roman"/>
      <family val="1"/>
    </font>
    <font>
      <sz val="11"/>
      <color indexed="8"/>
      <name val="Calibri"/>
      <family val="2"/>
      <charset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i/>
      <sz val="16"/>
      <color theme="1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9"/>
      <color theme="1"/>
      <name val="Trebuchet MS"/>
      <family val="2"/>
    </font>
    <font>
      <sz val="11"/>
      <color theme="1"/>
      <name val="Calibri"/>
      <family val="2"/>
    </font>
    <font>
      <b/>
      <sz val="11"/>
      <color indexed="63"/>
      <name val="Calibri"/>
      <family val="2"/>
    </font>
    <font>
      <b/>
      <i/>
      <u/>
      <sz val="11"/>
      <color theme="1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8"/>
      <color theme="0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gradientFill degree="45">
        <stop position="0">
          <color theme="2" tint="-0.89803765984069339"/>
        </stop>
        <stop position="0.5">
          <color theme="6" tint="-0.25098422193060094"/>
        </stop>
        <stop position="1">
          <color theme="2" tint="-0.89803765984069339"/>
        </stop>
      </gradientFill>
    </fill>
    <fill>
      <patternFill patternType="solid">
        <fgColor rgb="FFFFC000"/>
        <bgColor rgb="FFA6A6A6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theme="5" tint="-0.24994659260841701"/>
      </left>
      <right style="double">
        <color theme="5" tint="-0.24994659260841701"/>
      </right>
      <top style="double">
        <color theme="5" tint="-0.24994659260841701"/>
      </top>
      <bottom style="double">
        <color theme="5" tint="-0.2499465926084170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252">
    <xf numFmtId="0" fontId="0" fillId="0" borderId="0"/>
    <xf numFmtId="0" fontId="4" fillId="0" borderId="0"/>
    <xf numFmtId="43" fontId="1" fillId="0" borderId="0" applyFont="0" applyFill="0" applyBorder="0" applyAlignment="0" applyProtection="0"/>
    <xf numFmtId="0" fontId="1" fillId="0" borderId="0"/>
    <xf numFmtId="0" fontId="10" fillId="0" borderId="0"/>
    <xf numFmtId="41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0" fillId="0" borderId="0"/>
    <xf numFmtId="0" fontId="6" fillId="0" borderId="0"/>
    <xf numFmtId="0" fontId="11" fillId="0" borderId="0"/>
    <xf numFmtId="0" fontId="1" fillId="0" borderId="0"/>
    <xf numFmtId="0" fontId="12" fillId="0" borderId="0"/>
    <xf numFmtId="0" fontId="13" fillId="0" borderId="0"/>
    <xf numFmtId="0" fontId="4" fillId="0" borderId="0"/>
    <xf numFmtId="0" fontId="10" fillId="0" borderId="0">
      <protection locked="0"/>
    </xf>
    <xf numFmtId="0" fontId="14" fillId="0" borderId="0"/>
    <xf numFmtId="0" fontId="15" fillId="0" borderId="0"/>
    <xf numFmtId="0" fontId="10" fillId="0" borderId="0">
      <alignment vertical="top" wrapText="1"/>
    </xf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10" fillId="0" borderId="0"/>
    <xf numFmtId="0" fontId="17" fillId="0" borderId="0"/>
    <xf numFmtId="0" fontId="10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20" fillId="10" borderId="6" applyNumberFormat="0" applyAlignment="0" applyProtection="0"/>
    <xf numFmtId="0" fontId="20" fillId="10" borderId="6" applyNumberFormat="0" applyAlignment="0" applyProtection="0"/>
    <xf numFmtId="0" fontId="20" fillId="10" borderId="6" applyNumberFormat="0" applyAlignment="0" applyProtection="0"/>
    <xf numFmtId="0" fontId="20" fillId="10" borderId="6" applyNumberFormat="0" applyAlignment="0" applyProtection="0"/>
    <xf numFmtId="0" fontId="20" fillId="10" borderId="6" applyNumberFormat="0" applyAlignment="0" applyProtection="0"/>
    <xf numFmtId="0" fontId="20" fillId="10" borderId="6" applyNumberFormat="0" applyAlignment="0" applyProtection="0"/>
    <xf numFmtId="0" fontId="20" fillId="10" borderId="6" applyNumberFormat="0" applyAlignment="0" applyProtection="0"/>
    <xf numFmtId="0" fontId="20" fillId="10" borderId="6" applyNumberFormat="0" applyAlignment="0" applyProtection="0"/>
    <xf numFmtId="0" fontId="20" fillId="10" borderId="6" applyNumberFormat="0" applyAlignment="0" applyProtection="0"/>
    <xf numFmtId="0" fontId="20" fillId="10" borderId="6" applyNumberFormat="0" applyAlignment="0" applyProtection="0"/>
    <xf numFmtId="0" fontId="20" fillId="10" borderId="6" applyNumberFormat="0" applyAlignment="0" applyProtection="0"/>
    <xf numFmtId="0" fontId="20" fillId="10" borderId="6" applyNumberFormat="0" applyAlignment="0" applyProtection="0"/>
    <xf numFmtId="0" fontId="20" fillId="10" borderId="6" applyNumberFormat="0" applyAlignment="0" applyProtection="0"/>
    <xf numFmtId="0" fontId="20" fillId="10" borderId="6" applyNumberFormat="0" applyAlignment="0" applyProtection="0"/>
    <xf numFmtId="0" fontId="20" fillId="10" borderId="6" applyNumberFormat="0" applyAlignment="0" applyProtection="0"/>
    <xf numFmtId="0" fontId="20" fillId="10" borderId="6" applyNumberFormat="0" applyAlignment="0" applyProtection="0"/>
    <xf numFmtId="0" fontId="20" fillId="10" borderId="6" applyNumberFormat="0" applyAlignment="0" applyProtection="0"/>
    <xf numFmtId="0" fontId="20" fillId="10" borderId="6" applyNumberFormat="0" applyAlignment="0" applyProtection="0"/>
    <xf numFmtId="0" fontId="20" fillId="10" borderId="6" applyNumberFormat="0" applyAlignment="0" applyProtection="0"/>
    <xf numFmtId="0" fontId="20" fillId="10" borderId="6" applyNumberFormat="0" applyAlignment="0" applyProtection="0"/>
    <xf numFmtId="0" fontId="20" fillId="10" borderId="6" applyNumberFormat="0" applyAlignment="0" applyProtection="0"/>
    <xf numFmtId="0" fontId="20" fillId="10" borderId="6" applyNumberFormat="0" applyAlignment="0" applyProtection="0"/>
    <xf numFmtId="0" fontId="20" fillId="10" borderId="6" applyNumberFormat="0" applyAlignment="0" applyProtection="0"/>
    <xf numFmtId="0" fontId="20" fillId="10" borderId="6" applyNumberFormat="0" applyAlignment="0" applyProtection="0"/>
    <xf numFmtId="0" fontId="20" fillId="10" borderId="6" applyNumberFormat="0" applyAlignment="0" applyProtection="0"/>
    <xf numFmtId="0" fontId="20" fillId="10" borderId="6" applyNumberFormat="0" applyAlignment="0" applyProtection="0"/>
    <xf numFmtId="0" fontId="20" fillId="10" borderId="6" applyNumberFormat="0" applyAlignment="0" applyProtection="0"/>
    <xf numFmtId="0" fontId="20" fillId="10" borderId="6" applyNumberFormat="0" applyAlignment="0" applyProtection="0"/>
    <xf numFmtId="0" fontId="20" fillId="10" borderId="6" applyNumberFormat="0" applyAlignment="0" applyProtection="0"/>
    <xf numFmtId="0" fontId="20" fillId="10" borderId="6" applyNumberFormat="0" applyAlignment="0" applyProtection="0"/>
    <xf numFmtId="0" fontId="20" fillId="10" borderId="6" applyNumberFormat="0" applyAlignment="0" applyProtection="0"/>
    <xf numFmtId="0" fontId="20" fillId="10" borderId="6" applyNumberFormat="0" applyAlignment="0" applyProtection="0"/>
    <xf numFmtId="0" fontId="20" fillId="10" borderId="6" applyNumberFormat="0" applyAlignment="0" applyProtection="0"/>
    <xf numFmtId="0" fontId="20" fillId="10" borderId="6" applyNumberFormat="0" applyAlignment="0" applyProtection="0"/>
    <xf numFmtId="0" fontId="20" fillId="10" borderId="6" applyNumberFormat="0" applyAlignment="0" applyProtection="0"/>
    <xf numFmtId="0" fontId="20" fillId="10" borderId="6" applyNumberFormat="0" applyAlignment="0" applyProtection="0"/>
    <xf numFmtId="0" fontId="20" fillId="10" borderId="6" applyNumberFormat="0" applyAlignment="0" applyProtection="0"/>
    <xf numFmtId="0" fontId="20" fillId="10" borderId="6" applyNumberFormat="0" applyAlignment="0" applyProtection="0"/>
    <xf numFmtId="0" fontId="20" fillId="10" borderId="6" applyNumberFormat="0" applyAlignment="0" applyProtection="0"/>
    <xf numFmtId="0" fontId="20" fillId="10" borderId="6" applyNumberFormat="0" applyAlignment="0" applyProtection="0"/>
    <xf numFmtId="0" fontId="20" fillId="10" borderId="6" applyNumberFormat="0" applyAlignment="0" applyProtection="0"/>
    <xf numFmtId="0" fontId="20" fillId="10" borderId="6" applyNumberFormat="0" applyAlignment="0" applyProtection="0"/>
    <xf numFmtId="0" fontId="20" fillId="10" borderId="6" applyNumberFormat="0" applyAlignment="0" applyProtection="0"/>
    <xf numFmtId="0" fontId="21" fillId="24" borderId="7" applyNumberFormat="0" applyAlignment="0" applyProtection="0"/>
    <xf numFmtId="0" fontId="21" fillId="24" borderId="7" applyNumberFormat="0" applyAlignment="0" applyProtection="0"/>
    <xf numFmtId="0" fontId="21" fillId="24" borderId="7" applyNumberFormat="0" applyAlignment="0" applyProtection="0"/>
    <xf numFmtId="0" fontId="21" fillId="24" borderId="7" applyNumberFormat="0" applyAlignment="0" applyProtection="0"/>
    <xf numFmtId="0" fontId="21" fillId="24" borderId="7" applyNumberFormat="0" applyAlignment="0" applyProtection="0"/>
    <xf numFmtId="0" fontId="21" fillId="24" borderId="7" applyNumberFormat="0" applyAlignment="0" applyProtection="0"/>
    <xf numFmtId="0" fontId="21" fillId="24" borderId="7" applyNumberFormat="0" applyAlignment="0" applyProtection="0"/>
    <xf numFmtId="0" fontId="21" fillId="24" borderId="7" applyNumberFormat="0" applyAlignment="0" applyProtection="0"/>
    <xf numFmtId="0" fontId="21" fillId="24" borderId="7" applyNumberFormat="0" applyAlignment="0" applyProtection="0"/>
    <xf numFmtId="0" fontId="21" fillId="24" borderId="7" applyNumberFormat="0" applyAlignment="0" applyProtection="0"/>
    <xf numFmtId="0" fontId="21" fillId="24" borderId="7" applyNumberFormat="0" applyAlignment="0" applyProtection="0"/>
    <xf numFmtId="0" fontId="21" fillId="24" borderId="7" applyNumberFormat="0" applyAlignment="0" applyProtection="0"/>
    <xf numFmtId="0" fontId="21" fillId="24" borderId="7" applyNumberFormat="0" applyAlignment="0" applyProtection="0"/>
    <xf numFmtId="0" fontId="21" fillId="24" borderId="7" applyNumberFormat="0" applyAlignment="0" applyProtection="0"/>
    <xf numFmtId="0" fontId="21" fillId="24" borderId="7" applyNumberFormat="0" applyAlignment="0" applyProtection="0"/>
    <xf numFmtId="0" fontId="21" fillId="24" borderId="7" applyNumberFormat="0" applyAlignment="0" applyProtection="0"/>
    <xf numFmtId="0" fontId="21" fillId="24" borderId="7" applyNumberFormat="0" applyAlignment="0" applyProtection="0"/>
    <xf numFmtId="0" fontId="21" fillId="24" borderId="7" applyNumberFormat="0" applyAlignment="0" applyProtection="0"/>
    <xf numFmtId="0" fontId="21" fillId="24" borderId="7" applyNumberFormat="0" applyAlignment="0" applyProtection="0"/>
    <xf numFmtId="0" fontId="21" fillId="24" borderId="7" applyNumberFormat="0" applyAlignment="0" applyProtection="0"/>
    <xf numFmtId="0" fontId="21" fillId="24" borderId="7" applyNumberFormat="0" applyAlignment="0" applyProtection="0"/>
    <xf numFmtId="0" fontId="21" fillId="24" borderId="7" applyNumberFormat="0" applyAlignment="0" applyProtection="0"/>
    <xf numFmtId="0" fontId="21" fillId="24" borderId="7" applyNumberFormat="0" applyAlignment="0" applyProtection="0"/>
    <xf numFmtId="0" fontId="21" fillId="24" borderId="7" applyNumberFormat="0" applyAlignment="0" applyProtection="0"/>
    <xf numFmtId="0" fontId="21" fillId="24" borderId="7" applyNumberFormat="0" applyAlignment="0" applyProtection="0"/>
    <xf numFmtId="0" fontId="21" fillId="24" borderId="7" applyNumberFormat="0" applyAlignment="0" applyProtection="0"/>
    <xf numFmtId="0" fontId="21" fillId="24" borderId="7" applyNumberFormat="0" applyAlignment="0" applyProtection="0"/>
    <xf numFmtId="0" fontId="21" fillId="24" borderId="7" applyNumberFormat="0" applyAlignment="0" applyProtection="0"/>
    <xf numFmtId="0" fontId="21" fillId="24" borderId="7" applyNumberFormat="0" applyAlignment="0" applyProtection="0"/>
    <xf numFmtId="0" fontId="21" fillId="24" borderId="7" applyNumberFormat="0" applyAlignment="0" applyProtection="0"/>
    <xf numFmtId="0" fontId="21" fillId="24" borderId="7" applyNumberFormat="0" applyAlignment="0" applyProtection="0"/>
    <xf numFmtId="0" fontId="21" fillId="24" borderId="7" applyNumberFormat="0" applyAlignment="0" applyProtection="0"/>
    <xf numFmtId="0" fontId="21" fillId="24" borderId="7" applyNumberFormat="0" applyAlignment="0" applyProtection="0"/>
    <xf numFmtId="0" fontId="21" fillId="24" borderId="7" applyNumberFormat="0" applyAlignment="0" applyProtection="0"/>
    <xf numFmtId="0" fontId="21" fillId="24" borderId="7" applyNumberFormat="0" applyAlignment="0" applyProtection="0"/>
    <xf numFmtId="0" fontId="21" fillId="24" borderId="7" applyNumberFormat="0" applyAlignment="0" applyProtection="0"/>
    <xf numFmtId="0" fontId="21" fillId="24" borderId="7" applyNumberFormat="0" applyAlignment="0" applyProtection="0"/>
    <xf numFmtId="0" fontId="21" fillId="24" borderId="7" applyNumberFormat="0" applyAlignment="0" applyProtection="0"/>
    <xf numFmtId="0" fontId="21" fillId="24" borderId="7" applyNumberFormat="0" applyAlignment="0" applyProtection="0"/>
    <xf numFmtId="0" fontId="21" fillId="24" borderId="7" applyNumberFormat="0" applyAlignment="0" applyProtection="0"/>
    <xf numFmtId="0" fontId="21" fillId="24" borderId="7" applyNumberFormat="0" applyAlignment="0" applyProtection="0"/>
    <xf numFmtId="0" fontId="21" fillId="24" borderId="7" applyNumberFormat="0" applyAlignment="0" applyProtection="0"/>
    <xf numFmtId="0" fontId="21" fillId="24" borderId="7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2" fontId="2" fillId="0" borderId="0"/>
    <xf numFmtId="0" fontId="24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7" fillId="0" borderId="0">
      <alignment horizontal="center"/>
    </xf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7" fillId="0" borderId="0">
      <alignment horizontal="center" textRotation="90"/>
    </xf>
    <xf numFmtId="0" fontId="31" fillId="10" borderId="6" applyNumberFormat="0" applyAlignment="0" applyProtection="0"/>
    <xf numFmtId="0" fontId="31" fillId="10" borderId="6" applyNumberFormat="0" applyAlignment="0" applyProtection="0"/>
    <xf numFmtId="0" fontId="31" fillId="10" borderId="6" applyNumberFormat="0" applyAlignment="0" applyProtection="0"/>
    <xf numFmtId="0" fontId="31" fillId="10" borderId="6" applyNumberFormat="0" applyAlignment="0" applyProtection="0"/>
    <xf numFmtId="0" fontId="31" fillId="10" borderId="6" applyNumberFormat="0" applyAlignment="0" applyProtection="0"/>
    <xf numFmtId="0" fontId="31" fillId="10" borderId="6" applyNumberFormat="0" applyAlignment="0" applyProtection="0"/>
    <xf numFmtId="0" fontId="31" fillId="10" borderId="6" applyNumberFormat="0" applyAlignment="0" applyProtection="0"/>
    <xf numFmtId="0" fontId="31" fillId="10" borderId="6" applyNumberFormat="0" applyAlignment="0" applyProtection="0"/>
    <xf numFmtId="0" fontId="31" fillId="10" borderId="6" applyNumberFormat="0" applyAlignment="0" applyProtection="0"/>
    <xf numFmtId="0" fontId="31" fillId="10" borderId="6" applyNumberFormat="0" applyAlignment="0" applyProtection="0"/>
    <xf numFmtId="0" fontId="31" fillId="11" borderId="6" applyNumberFormat="0" applyAlignment="0" applyProtection="0"/>
    <xf numFmtId="0" fontId="31" fillId="10" borderId="6" applyNumberFormat="0" applyAlignment="0" applyProtection="0"/>
    <xf numFmtId="0" fontId="31" fillId="10" borderId="6" applyNumberFormat="0" applyAlignment="0" applyProtection="0"/>
    <xf numFmtId="0" fontId="31" fillId="10" borderId="6" applyNumberFormat="0" applyAlignment="0" applyProtection="0"/>
    <xf numFmtId="0" fontId="31" fillId="10" borderId="6" applyNumberFormat="0" applyAlignment="0" applyProtection="0"/>
    <xf numFmtId="0" fontId="31" fillId="10" borderId="6" applyNumberFormat="0" applyAlignment="0" applyProtection="0"/>
    <xf numFmtId="0" fontId="31" fillId="10" borderId="6" applyNumberFormat="0" applyAlignment="0" applyProtection="0"/>
    <xf numFmtId="0" fontId="31" fillId="10" borderId="6" applyNumberFormat="0" applyAlignment="0" applyProtection="0"/>
    <xf numFmtId="0" fontId="31" fillId="10" borderId="6" applyNumberFormat="0" applyAlignment="0" applyProtection="0"/>
    <xf numFmtId="0" fontId="31" fillId="10" borderId="6" applyNumberFormat="0" applyAlignment="0" applyProtection="0"/>
    <xf numFmtId="0" fontId="31" fillId="10" borderId="6" applyNumberFormat="0" applyAlignment="0" applyProtection="0"/>
    <xf numFmtId="0" fontId="31" fillId="10" borderId="6" applyNumberFormat="0" applyAlignment="0" applyProtection="0"/>
    <xf numFmtId="0" fontId="31" fillId="10" borderId="6" applyNumberFormat="0" applyAlignment="0" applyProtection="0"/>
    <xf numFmtId="0" fontId="31" fillId="10" borderId="6" applyNumberFormat="0" applyAlignment="0" applyProtection="0"/>
    <xf numFmtId="0" fontId="31" fillId="10" borderId="6" applyNumberFormat="0" applyAlignment="0" applyProtection="0"/>
    <xf numFmtId="0" fontId="31" fillId="10" borderId="6" applyNumberFormat="0" applyAlignment="0" applyProtection="0"/>
    <xf numFmtId="0" fontId="31" fillId="10" borderId="6" applyNumberFormat="0" applyAlignment="0" applyProtection="0"/>
    <xf numFmtId="0" fontId="31" fillId="10" borderId="6" applyNumberFormat="0" applyAlignment="0" applyProtection="0"/>
    <xf numFmtId="0" fontId="31" fillId="10" borderId="6" applyNumberFormat="0" applyAlignment="0" applyProtection="0"/>
    <xf numFmtId="0" fontId="31" fillId="10" borderId="6" applyNumberFormat="0" applyAlignment="0" applyProtection="0"/>
    <xf numFmtId="0" fontId="31" fillId="10" borderId="6" applyNumberFormat="0" applyAlignment="0" applyProtection="0"/>
    <xf numFmtId="0" fontId="31" fillId="10" borderId="6" applyNumberFormat="0" applyAlignment="0" applyProtection="0"/>
    <xf numFmtId="0" fontId="31" fillId="10" borderId="6" applyNumberFormat="0" applyAlignment="0" applyProtection="0"/>
    <xf numFmtId="0" fontId="31" fillId="10" borderId="6" applyNumberFormat="0" applyAlignment="0" applyProtection="0"/>
    <xf numFmtId="0" fontId="31" fillId="10" borderId="6" applyNumberFormat="0" applyAlignment="0" applyProtection="0"/>
    <xf numFmtId="0" fontId="31" fillId="10" borderId="6" applyNumberFormat="0" applyAlignment="0" applyProtection="0"/>
    <xf numFmtId="0" fontId="31" fillId="10" borderId="6" applyNumberFormat="0" applyAlignment="0" applyProtection="0"/>
    <xf numFmtId="0" fontId="31" fillId="10" borderId="6" applyNumberFormat="0" applyAlignment="0" applyProtection="0"/>
    <xf numFmtId="0" fontId="31" fillId="10" borderId="6" applyNumberFormat="0" applyAlignment="0" applyProtection="0"/>
    <xf numFmtId="0" fontId="31" fillId="10" borderId="6" applyNumberFormat="0" applyAlignment="0" applyProtection="0"/>
    <xf numFmtId="0" fontId="31" fillId="10" borderId="6" applyNumberFormat="0" applyAlignment="0" applyProtection="0"/>
    <xf numFmtId="0" fontId="31" fillId="10" borderId="6" applyNumberFormat="0" applyAlignment="0" applyProtection="0"/>
    <xf numFmtId="0" fontId="31" fillId="10" borderId="6" applyNumberFormat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10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10" fillId="0" borderId="0"/>
    <xf numFmtId="0" fontId="1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3" fillId="0" borderId="0"/>
    <xf numFmtId="0" fontId="1" fillId="0" borderId="0"/>
    <xf numFmtId="0" fontId="1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/>
    <xf numFmtId="0" fontId="1" fillId="0" borderId="0"/>
    <xf numFmtId="0" fontId="13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/>
    <xf numFmtId="173" fontId="1" fillId="0" borderId="0"/>
    <xf numFmtId="0" fontId="10" fillId="0" borderId="0"/>
    <xf numFmtId="0" fontId="10" fillId="0" borderId="0"/>
    <xf numFmtId="173" fontId="1" fillId="0" borderId="0"/>
    <xf numFmtId="173" fontId="1" fillId="0" borderId="0"/>
    <xf numFmtId="0" fontId="35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174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6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6" fillId="0" borderId="0"/>
    <xf numFmtId="0" fontId="13" fillId="26" borderId="12" applyNumberFormat="0" applyFont="0" applyAlignment="0" applyProtection="0"/>
    <xf numFmtId="0" fontId="13" fillId="26" borderId="12" applyNumberFormat="0" applyFont="0" applyAlignment="0" applyProtection="0"/>
    <xf numFmtId="0" fontId="13" fillId="26" borderId="12" applyNumberFormat="0" applyFont="0" applyAlignment="0" applyProtection="0"/>
    <xf numFmtId="0" fontId="13" fillId="26" borderId="12" applyNumberFormat="0" applyFont="0" applyAlignment="0" applyProtection="0"/>
    <xf numFmtId="0" fontId="13" fillId="26" borderId="12" applyNumberFormat="0" applyFont="0" applyAlignment="0" applyProtection="0"/>
    <xf numFmtId="0" fontId="13" fillId="26" borderId="12" applyNumberFormat="0" applyFont="0" applyAlignment="0" applyProtection="0"/>
    <xf numFmtId="0" fontId="13" fillId="26" borderId="12" applyNumberFormat="0" applyFont="0" applyAlignment="0" applyProtection="0"/>
    <xf numFmtId="0" fontId="13" fillId="26" borderId="12" applyNumberFormat="0" applyFont="0" applyAlignment="0" applyProtection="0"/>
    <xf numFmtId="0" fontId="13" fillId="26" borderId="12" applyNumberFormat="0" applyFont="0" applyAlignment="0" applyProtection="0"/>
    <xf numFmtId="0" fontId="13" fillId="26" borderId="12" applyNumberFormat="0" applyFont="0" applyAlignment="0" applyProtection="0"/>
    <xf numFmtId="0" fontId="10" fillId="26" borderId="12" applyNumberFormat="0" applyFont="0" applyAlignment="0" applyProtection="0"/>
    <xf numFmtId="0" fontId="10" fillId="26" borderId="12" applyNumberFormat="0" applyFont="0" applyAlignment="0" applyProtection="0"/>
    <xf numFmtId="0" fontId="13" fillId="26" borderId="12" applyNumberFormat="0" applyFont="0" applyAlignment="0" applyProtection="0"/>
    <xf numFmtId="0" fontId="13" fillId="26" borderId="12" applyNumberFormat="0" applyFont="0" applyAlignment="0" applyProtection="0"/>
    <xf numFmtId="0" fontId="13" fillId="26" borderId="12" applyNumberFormat="0" applyFont="0" applyAlignment="0" applyProtection="0"/>
    <xf numFmtId="0" fontId="13" fillId="26" borderId="12" applyNumberFormat="0" applyFont="0" applyAlignment="0" applyProtection="0"/>
    <xf numFmtId="0" fontId="13" fillId="26" borderId="12" applyNumberFormat="0" applyFont="0" applyAlignment="0" applyProtection="0"/>
    <xf numFmtId="0" fontId="13" fillId="26" borderId="12" applyNumberFormat="0" applyFont="0" applyAlignment="0" applyProtection="0"/>
    <xf numFmtId="0" fontId="13" fillId="26" borderId="12" applyNumberFormat="0" applyFont="0" applyAlignment="0" applyProtection="0"/>
    <xf numFmtId="0" fontId="13" fillId="26" borderId="12" applyNumberFormat="0" applyFont="0" applyAlignment="0" applyProtection="0"/>
    <xf numFmtId="0" fontId="13" fillId="26" borderId="12" applyNumberFormat="0" applyFont="0" applyAlignment="0" applyProtection="0"/>
    <xf numFmtId="0" fontId="13" fillId="26" borderId="12" applyNumberFormat="0" applyFont="0" applyAlignment="0" applyProtection="0"/>
    <xf numFmtId="0" fontId="10" fillId="26" borderId="12" applyNumberFormat="0" applyFont="0" applyAlignment="0" applyProtection="0"/>
    <xf numFmtId="0" fontId="13" fillId="26" borderId="12" applyNumberFormat="0" applyFont="0" applyAlignment="0" applyProtection="0"/>
    <xf numFmtId="0" fontId="13" fillId="26" borderId="12" applyNumberFormat="0" applyFont="0" applyAlignment="0" applyProtection="0"/>
    <xf numFmtId="0" fontId="13" fillId="26" borderId="12" applyNumberFormat="0" applyFont="0" applyAlignment="0" applyProtection="0"/>
    <xf numFmtId="0" fontId="13" fillId="26" borderId="12" applyNumberFormat="0" applyFont="0" applyAlignment="0" applyProtection="0"/>
    <xf numFmtId="0" fontId="13" fillId="26" borderId="12" applyNumberFormat="0" applyFont="0" applyAlignment="0" applyProtection="0"/>
    <xf numFmtId="0" fontId="13" fillId="26" borderId="12" applyNumberFormat="0" applyFont="0" applyAlignment="0" applyProtection="0"/>
    <xf numFmtId="0" fontId="13" fillId="26" borderId="12" applyNumberFormat="0" applyFont="0" applyAlignment="0" applyProtection="0"/>
    <xf numFmtId="0" fontId="13" fillId="26" borderId="12" applyNumberFormat="0" applyFont="0" applyAlignment="0" applyProtection="0"/>
    <xf numFmtId="0" fontId="13" fillId="26" borderId="12" applyNumberFormat="0" applyFont="0" applyAlignment="0" applyProtection="0"/>
    <xf numFmtId="0" fontId="13" fillId="26" borderId="12" applyNumberFormat="0" applyFont="0" applyAlignment="0" applyProtection="0"/>
    <xf numFmtId="0" fontId="10" fillId="26" borderId="12" applyNumberFormat="0" applyFont="0" applyAlignment="0" applyProtection="0"/>
    <xf numFmtId="0" fontId="13" fillId="26" borderId="12" applyNumberFormat="0" applyFont="0" applyAlignment="0" applyProtection="0"/>
    <xf numFmtId="0" fontId="13" fillId="26" borderId="12" applyNumberFormat="0" applyFont="0" applyAlignment="0" applyProtection="0"/>
    <xf numFmtId="0" fontId="13" fillId="26" borderId="12" applyNumberFormat="0" applyFont="0" applyAlignment="0" applyProtection="0"/>
    <xf numFmtId="0" fontId="13" fillId="26" borderId="12" applyNumberFormat="0" applyFont="0" applyAlignment="0" applyProtection="0"/>
    <xf numFmtId="0" fontId="13" fillId="26" borderId="12" applyNumberFormat="0" applyFont="0" applyAlignment="0" applyProtection="0"/>
    <xf numFmtId="0" fontId="13" fillId="26" borderId="12" applyNumberFormat="0" applyFont="0" applyAlignment="0" applyProtection="0"/>
    <xf numFmtId="0" fontId="13" fillId="26" borderId="12" applyNumberFormat="0" applyFont="0" applyAlignment="0" applyProtection="0"/>
    <xf numFmtId="0" fontId="13" fillId="26" borderId="12" applyNumberFormat="0" applyFont="0" applyAlignment="0" applyProtection="0"/>
    <xf numFmtId="0" fontId="13" fillId="26" borderId="12" applyNumberFormat="0" applyFont="0" applyAlignment="0" applyProtection="0"/>
    <xf numFmtId="0" fontId="13" fillId="26" borderId="12" applyNumberFormat="0" applyFont="0" applyAlignment="0" applyProtection="0"/>
    <xf numFmtId="0" fontId="36" fillId="10" borderId="13" applyNumberFormat="0" applyAlignment="0" applyProtection="0"/>
    <xf numFmtId="0" fontId="36" fillId="10" borderId="13" applyNumberFormat="0" applyAlignment="0" applyProtection="0"/>
    <xf numFmtId="0" fontId="36" fillId="10" borderId="13" applyNumberFormat="0" applyAlignment="0" applyProtection="0"/>
    <xf numFmtId="0" fontId="36" fillId="10" borderId="13" applyNumberFormat="0" applyAlignment="0" applyProtection="0"/>
    <xf numFmtId="0" fontId="36" fillId="10" borderId="13" applyNumberFormat="0" applyAlignment="0" applyProtection="0"/>
    <xf numFmtId="0" fontId="36" fillId="10" borderId="13" applyNumberFormat="0" applyAlignment="0" applyProtection="0"/>
    <xf numFmtId="0" fontId="36" fillId="10" borderId="13" applyNumberFormat="0" applyAlignment="0" applyProtection="0"/>
    <xf numFmtId="0" fontId="36" fillId="10" borderId="13" applyNumberFormat="0" applyAlignment="0" applyProtection="0"/>
    <xf numFmtId="0" fontId="36" fillId="10" borderId="13" applyNumberFormat="0" applyAlignment="0" applyProtection="0"/>
    <xf numFmtId="0" fontId="36" fillId="10" borderId="13" applyNumberFormat="0" applyAlignment="0" applyProtection="0"/>
    <xf numFmtId="0" fontId="36" fillId="10" borderId="13" applyNumberFormat="0" applyAlignment="0" applyProtection="0"/>
    <xf numFmtId="0" fontId="36" fillId="10" borderId="13" applyNumberFormat="0" applyAlignment="0" applyProtection="0"/>
    <xf numFmtId="0" fontId="36" fillId="10" borderId="13" applyNumberFormat="0" applyAlignment="0" applyProtection="0"/>
    <xf numFmtId="0" fontId="36" fillId="10" borderId="13" applyNumberFormat="0" applyAlignment="0" applyProtection="0"/>
    <xf numFmtId="0" fontId="36" fillId="10" borderId="13" applyNumberFormat="0" applyAlignment="0" applyProtection="0"/>
    <xf numFmtId="0" fontId="36" fillId="10" borderId="13" applyNumberFormat="0" applyAlignment="0" applyProtection="0"/>
    <xf numFmtId="0" fontId="36" fillId="10" borderId="13" applyNumberFormat="0" applyAlignment="0" applyProtection="0"/>
    <xf numFmtId="0" fontId="36" fillId="10" borderId="13" applyNumberFormat="0" applyAlignment="0" applyProtection="0"/>
    <xf numFmtId="0" fontId="36" fillId="10" borderId="13" applyNumberFormat="0" applyAlignment="0" applyProtection="0"/>
    <xf numFmtId="0" fontId="36" fillId="10" borderId="13" applyNumberFormat="0" applyAlignment="0" applyProtection="0"/>
    <xf numFmtId="0" fontId="36" fillId="10" borderId="13" applyNumberFormat="0" applyAlignment="0" applyProtection="0"/>
    <xf numFmtId="0" fontId="36" fillId="10" borderId="13" applyNumberFormat="0" applyAlignment="0" applyProtection="0"/>
    <xf numFmtId="0" fontId="36" fillId="10" borderId="13" applyNumberFormat="0" applyAlignment="0" applyProtection="0"/>
    <xf numFmtId="0" fontId="36" fillId="10" borderId="13" applyNumberFormat="0" applyAlignment="0" applyProtection="0"/>
    <xf numFmtId="0" fontId="36" fillId="10" borderId="13" applyNumberFormat="0" applyAlignment="0" applyProtection="0"/>
    <xf numFmtId="0" fontId="36" fillId="10" borderId="13" applyNumberFormat="0" applyAlignment="0" applyProtection="0"/>
    <xf numFmtId="0" fontId="36" fillId="10" borderId="13" applyNumberFormat="0" applyAlignment="0" applyProtection="0"/>
    <xf numFmtId="0" fontId="36" fillId="10" borderId="13" applyNumberFormat="0" applyAlignment="0" applyProtection="0"/>
    <xf numFmtId="0" fontId="36" fillId="10" borderId="13" applyNumberFormat="0" applyAlignment="0" applyProtection="0"/>
    <xf numFmtId="0" fontId="36" fillId="10" borderId="13" applyNumberFormat="0" applyAlignment="0" applyProtection="0"/>
    <xf numFmtId="0" fontId="36" fillId="10" borderId="13" applyNumberFormat="0" applyAlignment="0" applyProtection="0"/>
    <xf numFmtId="0" fontId="36" fillId="10" borderId="13" applyNumberFormat="0" applyAlignment="0" applyProtection="0"/>
    <xf numFmtId="0" fontId="36" fillId="10" borderId="13" applyNumberFormat="0" applyAlignment="0" applyProtection="0"/>
    <xf numFmtId="0" fontId="36" fillId="10" borderId="13" applyNumberFormat="0" applyAlignment="0" applyProtection="0"/>
    <xf numFmtId="0" fontId="36" fillId="10" borderId="13" applyNumberFormat="0" applyAlignment="0" applyProtection="0"/>
    <xf numFmtId="0" fontId="36" fillId="10" borderId="13" applyNumberFormat="0" applyAlignment="0" applyProtection="0"/>
    <xf numFmtId="0" fontId="36" fillId="10" borderId="13" applyNumberFormat="0" applyAlignment="0" applyProtection="0"/>
    <xf numFmtId="0" fontId="36" fillId="10" borderId="13" applyNumberFormat="0" applyAlignment="0" applyProtection="0"/>
    <xf numFmtId="0" fontId="36" fillId="10" borderId="13" applyNumberFormat="0" applyAlignment="0" applyProtection="0"/>
    <xf numFmtId="0" fontId="36" fillId="10" borderId="13" applyNumberFormat="0" applyAlignment="0" applyProtection="0"/>
    <xf numFmtId="0" fontId="36" fillId="10" borderId="13" applyNumberFormat="0" applyAlignment="0" applyProtection="0"/>
    <xf numFmtId="0" fontId="36" fillId="10" borderId="13" applyNumberFormat="0" applyAlignment="0" applyProtection="0"/>
    <xf numFmtId="0" fontId="36" fillId="10" borderId="13" applyNumberFormat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7" fillId="0" borderId="0"/>
    <xf numFmtId="175" fontId="37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/>
    <xf numFmtId="0" fontId="1" fillId="0" borderId="0"/>
    <xf numFmtId="0" fontId="1" fillId="0" borderId="0"/>
    <xf numFmtId="176" fontId="3" fillId="27" borderId="14" applyNumberFormat="0" applyFont="0" applyAlignment="0" applyProtection="0">
      <alignment horizontal="center"/>
      <protection locked="0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5" fillId="0" borderId="0" xfId="1" applyFont="1" applyFill="1" applyBorder="1" applyAlignment="1">
      <alignment horizontal="center" vertical="center"/>
    </xf>
    <xf numFmtId="0" fontId="8" fillId="3" borderId="1" xfId="3" applyFont="1" applyFill="1" applyBorder="1" applyAlignment="1">
      <alignment horizontal="center" vertical="center"/>
    </xf>
    <xf numFmtId="0" fontId="9" fillId="3" borderId="1" xfId="3" applyFont="1" applyFill="1" applyBorder="1" applyAlignment="1">
      <alignment horizontal="center" vertical="center"/>
    </xf>
    <xf numFmtId="165" fontId="8" fillId="3" borderId="1" xfId="2" applyNumberFormat="1" applyFont="1" applyFill="1" applyBorder="1" applyAlignment="1">
      <alignment horizontal="center" vertical="center"/>
    </xf>
    <xf numFmtId="0" fontId="7" fillId="3" borderId="1" xfId="3" applyFont="1" applyFill="1" applyBorder="1" applyAlignment="1">
      <alignment horizontal="center" vertical="center"/>
    </xf>
    <xf numFmtId="165" fontId="8" fillId="0" borderId="1" xfId="2" applyNumberFormat="1" applyFont="1" applyFill="1" applyBorder="1" applyAlignment="1">
      <alignment horizontal="center" vertical="center"/>
    </xf>
    <xf numFmtId="165" fontId="7" fillId="4" borderId="1" xfId="2" applyNumberFormat="1" applyFont="1" applyFill="1" applyBorder="1" applyAlignment="1">
      <alignment horizontal="center" vertical="center"/>
    </xf>
    <xf numFmtId="10" fontId="8" fillId="3" borderId="1" xfId="3" applyNumberFormat="1" applyFont="1" applyFill="1" applyBorder="1" applyAlignment="1">
      <alignment horizontal="center" vertical="center"/>
    </xf>
    <xf numFmtId="9" fontId="8" fillId="3" borderId="1" xfId="3" applyNumberFormat="1" applyFont="1" applyFill="1" applyBorder="1" applyAlignment="1">
      <alignment horizontal="center" vertical="center"/>
    </xf>
    <xf numFmtId="165" fontId="8" fillId="0" borderId="1" xfId="2" applyNumberFormat="1" applyFont="1" applyFill="1" applyBorder="1" applyAlignment="1">
      <alignment horizontal="center" vertical="center" wrapText="1"/>
    </xf>
    <xf numFmtId="165" fontId="7" fillId="0" borderId="1" xfId="2" applyNumberFormat="1" applyFont="1" applyFill="1" applyBorder="1" applyAlignment="1">
      <alignment horizontal="center" vertical="center" wrapText="1"/>
    </xf>
    <xf numFmtId="165" fontId="7" fillId="0" borderId="1" xfId="2" applyNumberFormat="1" applyFont="1" applyFill="1" applyBorder="1" applyAlignment="1">
      <alignment horizontal="center" vertical="center"/>
    </xf>
    <xf numFmtId="165" fontId="9" fillId="0" borderId="1" xfId="2" applyNumberFormat="1" applyFont="1" applyFill="1" applyBorder="1" applyAlignment="1">
      <alignment horizontal="center" vertical="center"/>
    </xf>
    <xf numFmtId="0" fontId="41" fillId="28" borderId="2" xfId="3" applyFont="1" applyFill="1" applyBorder="1" applyAlignment="1">
      <alignment horizontal="center" vertical="center"/>
    </xf>
    <xf numFmtId="0" fontId="41" fillId="4" borderId="2" xfId="3" applyFont="1" applyFill="1" applyBorder="1" applyAlignment="1">
      <alignment horizontal="center" vertical="center" wrapText="1"/>
    </xf>
    <xf numFmtId="0" fontId="8" fillId="3" borderId="1" xfId="3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center" vertical="center"/>
    </xf>
    <xf numFmtId="0" fontId="8" fillId="0" borderId="1" xfId="3" applyFont="1" applyFill="1" applyBorder="1" applyAlignment="1">
      <alignment horizontal="center" vertical="center"/>
    </xf>
    <xf numFmtId="0" fontId="7" fillId="0" borderId="1" xfId="3" applyFont="1" applyFill="1" applyBorder="1" applyAlignment="1">
      <alignment horizontal="center" vertical="center"/>
    </xf>
    <xf numFmtId="0" fontId="9" fillId="0" borderId="1" xfId="3" applyFont="1" applyFill="1" applyBorder="1" applyAlignment="1">
      <alignment horizontal="center" vertical="center"/>
    </xf>
    <xf numFmtId="0" fontId="16" fillId="0" borderId="0" xfId="1" applyFont="1" applyAlignment="1">
      <alignment horizontal="center" vertical="center"/>
    </xf>
    <xf numFmtId="10" fontId="43" fillId="3" borderId="1" xfId="2251" applyNumberFormat="1" applyFont="1" applyFill="1" applyBorder="1" applyAlignment="1">
      <alignment horizontal="center" vertical="center"/>
    </xf>
    <xf numFmtId="0" fontId="44" fillId="0" borderId="3" xfId="0" applyFont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3" fontId="44" fillId="0" borderId="1" xfId="0" applyNumberFormat="1" applyFont="1" applyBorder="1" applyAlignment="1">
      <alignment horizontal="center" vertical="center"/>
    </xf>
    <xf numFmtId="0" fontId="45" fillId="4" borderId="3" xfId="0" applyFont="1" applyFill="1" applyBorder="1" applyAlignment="1">
      <alignment horizontal="center" vertical="center"/>
    </xf>
    <xf numFmtId="0" fontId="45" fillId="4" borderId="1" xfId="0" applyFont="1" applyFill="1" applyBorder="1" applyAlignment="1">
      <alignment horizontal="center" vertical="center"/>
    </xf>
    <xf numFmtId="0" fontId="47" fillId="0" borderId="3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3" fontId="47" fillId="0" borderId="1" xfId="0" applyNumberFormat="1" applyFont="1" applyBorder="1" applyAlignment="1">
      <alignment horizontal="center" vertical="center"/>
    </xf>
    <xf numFmtId="0" fontId="48" fillId="0" borderId="0" xfId="1" applyFont="1" applyAlignment="1">
      <alignment horizontal="center" vertical="center"/>
    </xf>
    <xf numFmtId="0" fontId="16" fillId="0" borderId="0" xfId="1" applyFont="1" applyAlignment="1">
      <alignment vertical="center"/>
    </xf>
    <xf numFmtId="165" fontId="9" fillId="0" borderId="1" xfId="2" applyNumberFormat="1" applyFont="1" applyFill="1" applyBorder="1" applyAlignment="1">
      <alignment horizontal="center" vertical="center" wrapText="1"/>
    </xf>
    <xf numFmtId="165" fontId="7" fillId="4" borderId="1" xfId="2" applyNumberFormat="1" applyFont="1" applyFill="1" applyBorder="1" applyAlignment="1">
      <alignment horizontal="center" vertical="center" wrapText="1"/>
    </xf>
    <xf numFmtId="0" fontId="45" fillId="4" borderId="20" xfId="0" applyFont="1" applyFill="1" applyBorder="1" applyAlignment="1">
      <alignment horizontal="center" vertical="center"/>
    </xf>
    <xf numFmtId="165" fontId="44" fillId="0" borderId="20" xfId="1191" applyNumberFormat="1" applyFont="1" applyBorder="1" applyAlignment="1">
      <alignment horizontal="center" vertical="center"/>
    </xf>
    <xf numFmtId="165" fontId="45" fillId="2" borderId="20" xfId="1191" applyNumberFormat="1" applyFont="1" applyFill="1" applyBorder="1" applyAlignment="1">
      <alignment horizontal="center" vertical="center"/>
    </xf>
    <xf numFmtId="165" fontId="47" fillId="0" borderId="20" xfId="1191" applyNumberFormat="1" applyFont="1" applyBorder="1" applyAlignment="1">
      <alignment horizontal="center" vertical="center"/>
    </xf>
    <xf numFmtId="165" fontId="45" fillId="30" borderId="20" xfId="1191" applyNumberFormat="1" applyFont="1" applyFill="1" applyBorder="1" applyAlignment="1">
      <alignment horizontal="center" vertical="center"/>
    </xf>
    <xf numFmtId="167" fontId="46" fillId="4" borderId="20" xfId="1191" applyNumberFormat="1" applyFont="1" applyFill="1" applyBorder="1" applyAlignment="1">
      <alignment horizontal="center" vertical="center"/>
    </xf>
    <xf numFmtId="165" fontId="46" fillId="4" borderId="21" xfId="1191" applyNumberFormat="1" applyFont="1" applyFill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48" fillId="0" borderId="1" xfId="1" applyFont="1" applyBorder="1" applyAlignment="1">
      <alignment vertical="center" wrapText="1"/>
    </xf>
    <xf numFmtId="0" fontId="16" fillId="0" borderId="22" xfId="1" applyFont="1" applyBorder="1" applyAlignment="1">
      <alignment horizontal="center" vertical="center" wrapText="1"/>
    </xf>
    <xf numFmtId="0" fontId="16" fillId="0" borderId="23" xfId="1" applyFont="1" applyBorder="1" applyAlignment="1">
      <alignment horizontal="center" vertical="center" wrapText="1"/>
    </xf>
    <xf numFmtId="0" fontId="16" fillId="0" borderId="2" xfId="1" applyFont="1" applyBorder="1" applyAlignment="1">
      <alignment horizontal="center" vertical="center" wrapText="1"/>
    </xf>
    <xf numFmtId="0" fontId="46" fillId="31" borderId="24" xfId="1" applyFont="1" applyFill="1" applyBorder="1" applyAlignment="1">
      <alignment horizontal="center" vertical="center" wrapText="1"/>
    </xf>
    <xf numFmtId="0" fontId="46" fillId="31" borderId="25" xfId="1" applyFont="1" applyFill="1" applyBorder="1" applyAlignment="1">
      <alignment horizontal="center" vertical="center" wrapText="1"/>
    </xf>
    <xf numFmtId="0" fontId="46" fillId="4" borderId="16" xfId="0" applyFont="1" applyFill="1" applyBorder="1" applyAlignment="1">
      <alignment horizontal="center" vertical="center"/>
    </xf>
    <xf numFmtId="0" fontId="46" fillId="4" borderId="19" xfId="0" applyFont="1" applyFill="1" applyBorder="1" applyAlignment="1">
      <alignment horizontal="center" vertical="center"/>
    </xf>
    <xf numFmtId="0" fontId="46" fillId="4" borderId="17" xfId="0" applyFont="1" applyFill="1" applyBorder="1" applyAlignment="1">
      <alignment horizontal="center" vertical="center"/>
    </xf>
    <xf numFmtId="0" fontId="45" fillId="2" borderId="18" xfId="0" applyFont="1" applyFill="1" applyBorder="1" applyAlignment="1">
      <alignment horizontal="center" vertical="center"/>
    </xf>
    <xf numFmtId="0" fontId="45" fillId="2" borderId="4" xfId="0" applyFont="1" applyFill="1" applyBorder="1" applyAlignment="1">
      <alignment horizontal="center" vertical="center"/>
    </xf>
    <xf numFmtId="0" fontId="45" fillId="2" borderId="5" xfId="0" applyFont="1" applyFill="1" applyBorder="1" applyAlignment="1">
      <alignment horizontal="center" vertical="center"/>
    </xf>
    <xf numFmtId="0" fontId="45" fillId="4" borderId="18" xfId="0" applyFont="1" applyFill="1" applyBorder="1" applyAlignment="1">
      <alignment horizontal="center" vertical="center"/>
    </xf>
    <xf numFmtId="0" fontId="45" fillId="4" borderId="4" xfId="0" applyFont="1" applyFill="1" applyBorder="1" applyAlignment="1">
      <alignment horizontal="center" vertical="center"/>
    </xf>
    <xf numFmtId="0" fontId="46" fillId="30" borderId="18" xfId="0" applyFont="1" applyFill="1" applyBorder="1" applyAlignment="1">
      <alignment horizontal="center" vertical="center"/>
    </xf>
    <xf numFmtId="0" fontId="46" fillId="30" borderId="4" xfId="0" applyFont="1" applyFill="1" applyBorder="1" applyAlignment="1">
      <alignment horizontal="center" vertical="center"/>
    </xf>
    <xf numFmtId="0" fontId="46" fillId="30" borderId="5" xfId="0" applyFont="1" applyFill="1" applyBorder="1" applyAlignment="1">
      <alignment horizontal="center" vertical="center"/>
    </xf>
    <xf numFmtId="0" fontId="46" fillId="4" borderId="18" xfId="0" applyFont="1" applyFill="1" applyBorder="1" applyAlignment="1">
      <alignment horizontal="center" vertical="center"/>
    </xf>
    <xf numFmtId="0" fontId="46" fillId="4" borderId="4" xfId="0" applyFont="1" applyFill="1" applyBorder="1" applyAlignment="1">
      <alignment horizontal="center" vertical="center"/>
    </xf>
    <xf numFmtId="0" fontId="46" fillId="4" borderId="5" xfId="0" applyFont="1" applyFill="1" applyBorder="1" applyAlignment="1">
      <alignment horizontal="center" vertical="center"/>
    </xf>
    <xf numFmtId="0" fontId="42" fillId="29" borderId="20" xfId="3" applyFont="1" applyFill="1" applyBorder="1" applyAlignment="1">
      <alignment horizontal="center" vertical="center"/>
    </xf>
    <xf numFmtId="0" fontId="42" fillId="29" borderId="4" xfId="3" applyFont="1" applyFill="1" applyBorder="1" applyAlignment="1">
      <alignment horizontal="center" vertical="center"/>
    </xf>
    <xf numFmtId="0" fontId="42" fillId="29" borderId="5" xfId="3" applyFont="1" applyFill="1" applyBorder="1" applyAlignment="1">
      <alignment horizontal="center" vertical="center"/>
    </xf>
    <xf numFmtId="165" fontId="5" fillId="0" borderId="0" xfId="1" applyNumberFormat="1" applyFont="1" applyFill="1" applyBorder="1" applyAlignment="1">
      <alignment horizontal="center" vertical="center"/>
    </xf>
  </cellXfs>
  <cellStyles count="2252">
    <cellStyle name="_x000d__x000a_JournalTemplate=C:\COMFO\CTALK\JOURSTD.TPL_x000d__x000a_LbStateAddress=3 3 0 251 1 89 2 311_x000d__x000a_LbStateJou" xfId="27"/>
    <cellStyle name="%" xfId="28"/>
    <cellStyle name="_Rate Renewal April'09_Contract Renewal _ Oct'10" xfId="4"/>
    <cellStyle name="=C:\WINNT\SYSTEM32\COMMAND.COM" xfId="29"/>
    <cellStyle name="20% - Accent1 10" xfId="30"/>
    <cellStyle name="20% - Accent1 11" xfId="31"/>
    <cellStyle name="20% - Accent1 12" xfId="32"/>
    <cellStyle name="20% - Accent1 13" xfId="33"/>
    <cellStyle name="20% - Accent1 14" xfId="34"/>
    <cellStyle name="20% - Accent1 15" xfId="35"/>
    <cellStyle name="20% - Accent1 16" xfId="36"/>
    <cellStyle name="20% - Accent1 17" xfId="37"/>
    <cellStyle name="20% - Accent1 18" xfId="38"/>
    <cellStyle name="20% - Accent1 19" xfId="39"/>
    <cellStyle name="20% - Accent1 2" xfId="40"/>
    <cellStyle name="20% - Accent1 20" xfId="41"/>
    <cellStyle name="20% - Accent1 21" xfId="42"/>
    <cellStyle name="20% - Accent1 22" xfId="43"/>
    <cellStyle name="20% - Accent1 23" xfId="44"/>
    <cellStyle name="20% - Accent1 24" xfId="45"/>
    <cellStyle name="20% - Accent1 25" xfId="46"/>
    <cellStyle name="20% - Accent1 26" xfId="47"/>
    <cellStyle name="20% - Accent1 27" xfId="48"/>
    <cellStyle name="20% - Accent1 28" xfId="49"/>
    <cellStyle name="20% - Accent1 29" xfId="50"/>
    <cellStyle name="20% - Accent1 3" xfId="51"/>
    <cellStyle name="20% - Accent1 30" xfId="52"/>
    <cellStyle name="20% - Accent1 31" xfId="53"/>
    <cellStyle name="20% - Accent1 32" xfId="54"/>
    <cellStyle name="20% - Accent1 33" xfId="55"/>
    <cellStyle name="20% - Accent1 34" xfId="56"/>
    <cellStyle name="20% - Accent1 35" xfId="57"/>
    <cellStyle name="20% - Accent1 36" xfId="58"/>
    <cellStyle name="20% - Accent1 37" xfId="59"/>
    <cellStyle name="20% - Accent1 38" xfId="60"/>
    <cellStyle name="20% - Accent1 39" xfId="61"/>
    <cellStyle name="20% - Accent1 4" xfId="62"/>
    <cellStyle name="20% - Accent1 40" xfId="63"/>
    <cellStyle name="20% - Accent1 41" xfId="64"/>
    <cellStyle name="20% - Accent1 42" xfId="65"/>
    <cellStyle name="20% - Accent1 43" xfId="66"/>
    <cellStyle name="20% - Accent1 44" xfId="67"/>
    <cellStyle name="20% - Accent1 5" xfId="68"/>
    <cellStyle name="20% - Accent1 6" xfId="69"/>
    <cellStyle name="20% - Accent1 7" xfId="70"/>
    <cellStyle name="20% - Accent1 8" xfId="71"/>
    <cellStyle name="20% - Accent1 9" xfId="72"/>
    <cellStyle name="20% - Accent2 10" xfId="73"/>
    <cellStyle name="20% - Accent2 11" xfId="74"/>
    <cellStyle name="20% - Accent2 12" xfId="75"/>
    <cellStyle name="20% - Accent2 13" xfId="76"/>
    <cellStyle name="20% - Accent2 14" xfId="77"/>
    <cellStyle name="20% - Accent2 15" xfId="78"/>
    <cellStyle name="20% - Accent2 16" xfId="79"/>
    <cellStyle name="20% - Accent2 17" xfId="80"/>
    <cellStyle name="20% - Accent2 18" xfId="81"/>
    <cellStyle name="20% - Accent2 19" xfId="82"/>
    <cellStyle name="20% - Accent2 2" xfId="83"/>
    <cellStyle name="20% - Accent2 20" xfId="84"/>
    <cellStyle name="20% - Accent2 21" xfId="85"/>
    <cellStyle name="20% - Accent2 22" xfId="86"/>
    <cellStyle name="20% - Accent2 23" xfId="87"/>
    <cellStyle name="20% - Accent2 24" xfId="88"/>
    <cellStyle name="20% - Accent2 25" xfId="89"/>
    <cellStyle name="20% - Accent2 26" xfId="90"/>
    <cellStyle name="20% - Accent2 27" xfId="91"/>
    <cellStyle name="20% - Accent2 28" xfId="92"/>
    <cellStyle name="20% - Accent2 29" xfId="93"/>
    <cellStyle name="20% - Accent2 3" xfId="94"/>
    <cellStyle name="20% - Accent2 30" xfId="95"/>
    <cellStyle name="20% - Accent2 31" xfId="96"/>
    <cellStyle name="20% - Accent2 32" xfId="97"/>
    <cellStyle name="20% - Accent2 33" xfId="98"/>
    <cellStyle name="20% - Accent2 34" xfId="99"/>
    <cellStyle name="20% - Accent2 35" xfId="100"/>
    <cellStyle name="20% - Accent2 36" xfId="101"/>
    <cellStyle name="20% - Accent2 37" xfId="102"/>
    <cellStyle name="20% - Accent2 38" xfId="103"/>
    <cellStyle name="20% - Accent2 39" xfId="104"/>
    <cellStyle name="20% - Accent2 4" xfId="105"/>
    <cellStyle name="20% - Accent2 40" xfId="106"/>
    <cellStyle name="20% - Accent2 41" xfId="107"/>
    <cellStyle name="20% - Accent2 42" xfId="108"/>
    <cellStyle name="20% - Accent2 43" xfId="109"/>
    <cellStyle name="20% - Accent2 44" xfId="110"/>
    <cellStyle name="20% - Accent2 5" xfId="111"/>
    <cellStyle name="20% - Accent2 6" xfId="112"/>
    <cellStyle name="20% - Accent2 7" xfId="113"/>
    <cellStyle name="20% - Accent2 8" xfId="114"/>
    <cellStyle name="20% - Accent2 9" xfId="115"/>
    <cellStyle name="20% - Accent3 10" xfId="116"/>
    <cellStyle name="20% - Accent3 11" xfId="117"/>
    <cellStyle name="20% - Accent3 12" xfId="118"/>
    <cellStyle name="20% - Accent3 13" xfId="119"/>
    <cellStyle name="20% - Accent3 14" xfId="120"/>
    <cellStyle name="20% - Accent3 15" xfId="121"/>
    <cellStyle name="20% - Accent3 16" xfId="122"/>
    <cellStyle name="20% - Accent3 17" xfId="123"/>
    <cellStyle name="20% - Accent3 18" xfId="124"/>
    <cellStyle name="20% - Accent3 19" xfId="125"/>
    <cellStyle name="20% - Accent3 2" xfId="126"/>
    <cellStyle name="20% - Accent3 20" xfId="127"/>
    <cellStyle name="20% - Accent3 21" xfId="128"/>
    <cellStyle name="20% - Accent3 22" xfId="129"/>
    <cellStyle name="20% - Accent3 23" xfId="130"/>
    <cellStyle name="20% - Accent3 24" xfId="131"/>
    <cellStyle name="20% - Accent3 25" xfId="132"/>
    <cellStyle name="20% - Accent3 26" xfId="133"/>
    <cellStyle name="20% - Accent3 27" xfId="134"/>
    <cellStyle name="20% - Accent3 28" xfId="135"/>
    <cellStyle name="20% - Accent3 29" xfId="136"/>
    <cellStyle name="20% - Accent3 3" xfId="137"/>
    <cellStyle name="20% - Accent3 30" xfId="138"/>
    <cellStyle name="20% - Accent3 31" xfId="139"/>
    <cellStyle name="20% - Accent3 32" xfId="140"/>
    <cellStyle name="20% - Accent3 33" xfId="141"/>
    <cellStyle name="20% - Accent3 34" xfId="142"/>
    <cellStyle name="20% - Accent3 35" xfId="143"/>
    <cellStyle name="20% - Accent3 36" xfId="144"/>
    <cellStyle name="20% - Accent3 37" xfId="145"/>
    <cellStyle name="20% - Accent3 38" xfId="146"/>
    <cellStyle name="20% - Accent3 39" xfId="147"/>
    <cellStyle name="20% - Accent3 4" xfId="148"/>
    <cellStyle name="20% - Accent3 40" xfId="149"/>
    <cellStyle name="20% - Accent3 41" xfId="150"/>
    <cellStyle name="20% - Accent3 42" xfId="151"/>
    <cellStyle name="20% - Accent3 43" xfId="152"/>
    <cellStyle name="20% - Accent3 44" xfId="153"/>
    <cellStyle name="20% - Accent3 5" xfId="154"/>
    <cellStyle name="20% - Accent3 6" xfId="155"/>
    <cellStyle name="20% - Accent3 7" xfId="156"/>
    <cellStyle name="20% - Accent3 8" xfId="157"/>
    <cellStyle name="20% - Accent3 9" xfId="158"/>
    <cellStyle name="20% - Accent4 10" xfId="159"/>
    <cellStyle name="20% - Accent4 11" xfId="160"/>
    <cellStyle name="20% - Accent4 12" xfId="161"/>
    <cellStyle name="20% - Accent4 13" xfId="162"/>
    <cellStyle name="20% - Accent4 14" xfId="163"/>
    <cellStyle name="20% - Accent4 15" xfId="164"/>
    <cellStyle name="20% - Accent4 16" xfId="165"/>
    <cellStyle name="20% - Accent4 17" xfId="166"/>
    <cellStyle name="20% - Accent4 18" xfId="167"/>
    <cellStyle name="20% - Accent4 19" xfId="168"/>
    <cellStyle name="20% - Accent4 2" xfId="169"/>
    <cellStyle name="20% - Accent4 20" xfId="170"/>
    <cellStyle name="20% - Accent4 21" xfId="171"/>
    <cellStyle name="20% - Accent4 22" xfId="172"/>
    <cellStyle name="20% - Accent4 23" xfId="173"/>
    <cellStyle name="20% - Accent4 24" xfId="174"/>
    <cellStyle name="20% - Accent4 25" xfId="175"/>
    <cellStyle name="20% - Accent4 26" xfId="176"/>
    <cellStyle name="20% - Accent4 27" xfId="177"/>
    <cellStyle name="20% - Accent4 28" xfId="178"/>
    <cellStyle name="20% - Accent4 29" xfId="179"/>
    <cellStyle name="20% - Accent4 3" xfId="180"/>
    <cellStyle name="20% - Accent4 30" xfId="181"/>
    <cellStyle name="20% - Accent4 31" xfId="182"/>
    <cellStyle name="20% - Accent4 32" xfId="183"/>
    <cellStyle name="20% - Accent4 33" xfId="184"/>
    <cellStyle name="20% - Accent4 34" xfId="185"/>
    <cellStyle name="20% - Accent4 35" xfId="186"/>
    <cellStyle name="20% - Accent4 36" xfId="187"/>
    <cellStyle name="20% - Accent4 37" xfId="188"/>
    <cellStyle name="20% - Accent4 38" xfId="189"/>
    <cellStyle name="20% - Accent4 39" xfId="190"/>
    <cellStyle name="20% - Accent4 4" xfId="191"/>
    <cellStyle name="20% - Accent4 40" xfId="192"/>
    <cellStyle name="20% - Accent4 41" xfId="193"/>
    <cellStyle name="20% - Accent4 42" xfId="194"/>
    <cellStyle name="20% - Accent4 43" xfId="195"/>
    <cellStyle name="20% - Accent4 44" xfId="196"/>
    <cellStyle name="20% - Accent4 5" xfId="197"/>
    <cellStyle name="20% - Accent4 6" xfId="198"/>
    <cellStyle name="20% - Accent4 7" xfId="199"/>
    <cellStyle name="20% - Accent4 8" xfId="200"/>
    <cellStyle name="20% - Accent4 9" xfId="201"/>
    <cellStyle name="20% - Accent5 10" xfId="202"/>
    <cellStyle name="20% - Accent5 11" xfId="203"/>
    <cellStyle name="20% - Accent5 12" xfId="204"/>
    <cellStyle name="20% - Accent5 13" xfId="205"/>
    <cellStyle name="20% - Accent5 14" xfId="206"/>
    <cellStyle name="20% - Accent5 15" xfId="207"/>
    <cellStyle name="20% - Accent5 16" xfId="208"/>
    <cellStyle name="20% - Accent5 17" xfId="209"/>
    <cellStyle name="20% - Accent5 18" xfId="210"/>
    <cellStyle name="20% - Accent5 19" xfId="211"/>
    <cellStyle name="20% - Accent5 2" xfId="212"/>
    <cellStyle name="20% - Accent5 20" xfId="213"/>
    <cellStyle name="20% - Accent5 21" xfId="214"/>
    <cellStyle name="20% - Accent5 22" xfId="215"/>
    <cellStyle name="20% - Accent5 23" xfId="216"/>
    <cellStyle name="20% - Accent5 24" xfId="217"/>
    <cellStyle name="20% - Accent5 25" xfId="218"/>
    <cellStyle name="20% - Accent5 26" xfId="219"/>
    <cellStyle name="20% - Accent5 27" xfId="220"/>
    <cellStyle name="20% - Accent5 28" xfId="221"/>
    <cellStyle name="20% - Accent5 29" xfId="222"/>
    <cellStyle name="20% - Accent5 3" xfId="223"/>
    <cellStyle name="20% - Accent5 30" xfId="224"/>
    <cellStyle name="20% - Accent5 31" xfId="225"/>
    <cellStyle name="20% - Accent5 32" xfId="226"/>
    <cellStyle name="20% - Accent5 33" xfId="227"/>
    <cellStyle name="20% - Accent5 34" xfId="228"/>
    <cellStyle name="20% - Accent5 35" xfId="229"/>
    <cellStyle name="20% - Accent5 36" xfId="230"/>
    <cellStyle name="20% - Accent5 37" xfId="231"/>
    <cellStyle name="20% - Accent5 38" xfId="232"/>
    <cellStyle name="20% - Accent5 39" xfId="233"/>
    <cellStyle name="20% - Accent5 4" xfId="234"/>
    <cellStyle name="20% - Accent5 40" xfId="235"/>
    <cellStyle name="20% - Accent5 41" xfId="236"/>
    <cellStyle name="20% - Accent5 42" xfId="237"/>
    <cellStyle name="20% - Accent5 43" xfId="238"/>
    <cellStyle name="20% - Accent5 44" xfId="239"/>
    <cellStyle name="20% - Accent5 5" xfId="240"/>
    <cellStyle name="20% - Accent5 6" xfId="241"/>
    <cellStyle name="20% - Accent5 7" xfId="242"/>
    <cellStyle name="20% - Accent5 8" xfId="243"/>
    <cellStyle name="20% - Accent5 9" xfId="244"/>
    <cellStyle name="20% - Accent6 10" xfId="245"/>
    <cellStyle name="20% - Accent6 11" xfId="246"/>
    <cellStyle name="20% - Accent6 12" xfId="247"/>
    <cellStyle name="20% - Accent6 13" xfId="248"/>
    <cellStyle name="20% - Accent6 14" xfId="249"/>
    <cellStyle name="20% - Accent6 15" xfId="250"/>
    <cellStyle name="20% - Accent6 16" xfId="251"/>
    <cellStyle name="20% - Accent6 17" xfId="252"/>
    <cellStyle name="20% - Accent6 18" xfId="253"/>
    <cellStyle name="20% - Accent6 19" xfId="254"/>
    <cellStyle name="20% - Accent6 2" xfId="255"/>
    <cellStyle name="20% - Accent6 20" xfId="256"/>
    <cellStyle name="20% - Accent6 21" xfId="257"/>
    <cellStyle name="20% - Accent6 22" xfId="258"/>
    <cellStyle name="20% - Accent6 23" xfId="259"/>
    <cellStyle name="20% - Accent6 24" xfId="260"/>
    <cellStyle name="20% - Accent6 25" xfId="261"/>
    <cellStyle name="20% - Accent6 26" xfId="262"/>
    <cellStyle name="20% - Accent6 27" xfId="263"/>
    <cellStyle name="20% - Accent6 28" xfId="264"/>
    <cellStyle name="20% - Accent6 29" xfId="265"/>
    <cellStyle name="20% - Accent6 3" xfId="266"/>
    <cellStyle name="20% - Accent6 30" xfId="267"/>
    <cellStyle name="20% - Accent6 31" xfId="268"/>
    <cellStyle name="20% - Accent6 32" xfId="269"/>
    <cellStyle name="20% - Accent6 33" xfId="270"/>
    <cellStyle name="20% - Accent6 34" xfId="271"/>
    <cellStyle name="20% - Accent6 35" xfId="272"/>
    <cellStyle name="20% - Accent6 36" xfId="273"/>
    <cellStyle name="20% - Accent6 37" xfId="274"/>
    <cellStyle name="20% - Accent6 38" xfId="275"/>
    <cellStyle name="20% - Accent6 39" xfId="276"/>
    <cellStyle name="20% - Accent6 4" xfId="277"/>
    <cellStyle name="20% - Accent6 40" xfId="278"/>
    <cellStyle name="20% - Accent6 41" xfId="279"/>
    <cellStyle name="20% - Accent6 42" xfId="280"/>
    <cellStyle name="20% - Accent6 43" xfId="281"/>
    <cellStyle name="20% - Accent6 44" xfId="282"/>
    <cellStyle name="20% - Accent6 5" xfId="283"/>
    <cellStyle name="20% - Accent6 6" xfId="284"/>
    <cellStyle name="20% - Accent6 7" xfId="285"/>
    <cellStyle name="20% - Accent6 8" xfId="286"/>
    <cellStyle name="20% - Accent6 9" xfId="287"/>
    <cellStyle name="40% - Accent1 10" xfId="288"/>
    <cellStyle name="40% - Accent1 11" xfId="289"/>
    <cellStyle name="40% - Accent1 12" xfId="290"/>
    <cellStyle name="40% - Accent1 13" xfId="291"/>
    <cellStyle name="40% - Accent1 14" xfId="292"/>
    <cellStyle name="40% - Accent1 15" xfId="293"/>
    <cellStyle name="40% - Accent1 16" xfId="294"/>
    <cellStyle name="40% - Accent1 17" xfId="295"/>
    <cellStyle name="40% - Accent1 18" xfId="296"/>
    <cellStyle name="40% - Accent1 19" xfId="297"/>
    <cellStyle name="40% - Accent1 2" xfId="298"/>
    <cellStyle name="40% - Accent1 20" xfId="299"/>
    <cellStyle name="40% - Accent1 21" xfId="300"/>
    <cellStyle name="40% - Accent1 22" xfId="301"/>
    <cellStyle name="40% - Accent1 23" xfId="302"/>
    <cellStyle name="40% - Accent1 24" xfId="303"/>
    <cellStyle name="40% - Accent1 25" xfId="304"/>
    <cellStyle name="40% - Accent1 26" xfId="305"/>
    <cellStyle name="40% - Accent1 27" xfId="306"/>
    <cellStyle name="40% - Accent1 28" xfId="307"/>
    <cellStyle name="40% - Accent1 29" xfId="308"/>
    <cellStyle name="40% - Accent1 3" xfId="309"/>
    <cellStyle name="40% - Accent1 30" xfId="310"/>
    <cellStyle name="40% - Accent1 31" xfId="311"/>
    <cellStyle name="40% - Accent1 32" xfId="312"/>
    <cellStyle name="40% - Accent1 33" xfId="313"/>
    <cellStyle name="40% - Accent1 34" xfId="314"/>
    <cellStyle name="40% - Accent1 35" xfId="315"/>
    <cellStyle name="40% - Accent1 36" xfId="316"/>
    <cellStyle name="40% - Accent1 37" xfId="317"/>
    <cellStyle name="40% - Accent1 38" xfId="318"/>
    <cellStyle name="40% - Accent1 39" xfId="319"/>
    <cellStyle name="40% - Accent1 4" xfId="320"/>
    <cellStyle name="40% - Accent1 40" xfId="321"/>
    <cellStyle name="40% - Accent1 41" xfId="322"/>
    <cellStyle name="40% - Accent1 42" xfId="323"/>
    <cellStyle name="40% - Accent1 43" xfId="324"/>
    <cellStyle name="40% - Accent1 44" xfId="325"/>
    <cellStyle name="40% - Accent1 5" xfId="326"/>
    <cellStyle name="40% - Accent1 6" xfId="327"/>
    <cellStyle name="40% - Accent1 7" xfId="328"/>
    <cellStyle name="40% - Accent1 8" xfId="329"/>
    <cellStyle name="40% - Accent1 9" xfId="330"/>
    <cellStyle name="40% - Accent2 10" xfId="331"/>
    <cellStyle name="40% - Accent2 11" xfId="332"/>
    <cellStyle name="40% - Accent2 12" xfId="333"/>
    <cellStyle name="40% - Accent2 13" xfId="334"/>
    <cellStyle name="40% - Accent2 14" xfId="335"/>
    <cellStyle name="40% - Accent2 15" xfId="336"/>
    <cellStyle name="40% - Accent2 16" xfId="337"/>
    <cellStyle name="40% - Accent2 17" xfId="338"/>
    <cellStyle name="40% - Accent2 18" xfId="339"/>
    <cellStyle name="40% - Accent2 19" xfId="340"/>
    <cellStyle name="40% - Accent2 2" xfId="341"/>
    <cellStyle name="40% - Accent2 20" xfId="342"/>
    <cellStyle name="40% - Accent2 21" xfId="343"/>
    <cellStyle name="40% - Accent2 22" xfId="344"/>
    <cellStyle name="40% - Accent2 23" xfId="345"/>
    <cellStyle name="40% - Accent2 24" xfId="346"/>
    <cellStyle name="40% - Accent2 25" xfId="347"/>
    <cellStyle name="40% - Accent2 26" xfId="348"/>
    <cellStyle name="40% - Accent2 27" xfId="349"/>
    <cellStyle name="40% - Accent2 28" xfId="350"/>
    <cellStyle name="40% - Accent2 29" xfId="351"/>
    <cellStyle name="40% - Accent2 3" xfId="352"/>
    <cellStyle name="40% - Accent2 30" xfId="353"/>
    <cellStyle name="40% - Accent2 31" xfId="354"/>
    <cellStyle name="40% - Accent2 32" xfId="355"/>
    <cellStyle name="40% - Accent2 33" xfId="356"/>
    <cellStyle name="40% - Accent2 34" xfId="357"/>
    <cellStyle name="40% - Accent2 35" xfId="358"/>
    <cellStyle name="40% - Accent2 36" xfId="359"/>
    <cellStyle name="40% - Accent2 37" xfId="360"/>
    <cellStyle name="40% - Accent2 38" xfId="361"/>
    <cellStyle name="40% - Accent2 39" xfId="362"/>
    <cellStyle name="40% - Accent2 4" xfId="363"/>
    <cellStyle name="40% - Accent2 40" xfId="364"/>
    <cellStyle name="40% - Accent2 41" xfId="365"/>
    <cellStyle name="40% - Accent2 42" xfId="366"/>
    <cellStyle name="40% - Accent2 43" xfId="367"/>
    <cellStyle name="40% - Accent2 44" xfId="368"/>
    <cellStyle name="40% - Accent2 5" xfId="369"/>
    <cellStyle name="40% - Accent2 6" xfId="370"/>
    <cellStyle name="40% - Accent2 7" xfId="371"/>
    <cellStyle name="40% - Accent2 8" xfId="372"/>
    <cellStyle name="40% - Accent2 9" xfId="373"/>
    <cellStyle name="40% - Accent3 10" xfId="374"/>
    <cellStyle name="40% - Accent3 11" xfId="375"/>
    <cellStyle name="40% - Accent3 12" xfId="376"/>
    <cellStyle name="40% - Accent3 13" xfId="377"/>
    <cellStyle name="40% - Accent3 14" xfId="378"/>
    <cellStyle name="40% - Accent3 15" xfId="379"/>
    <cellStyle name="40% - Accent3 16" xfId="380"/>
    <cellStyle name="40% - Accent3 17" xfId="381"/>
    <cellStyle name="40% - Accent3 18" xfId="382"/>
    <cellStyle name="40% - Accent3 19" xfId="383"/>
    <cellStyle name="40% - Accent3 2" xfId="384"/>
    <cellStyle name="40% - Accent3 20" xfId="385"/>
    <cellStyle name="40% - Accent3 21" xfId="386"/>
    <cellStyle name="40% - Accent3 22" xfId="387"/>
    <cellStyle name="40% - Accent3 23" xfId="388"/>
    <cellStyle name="40% - Accent3 24" xfId="389"/>
    <cellStyle name="40% - Accent3 25" xfId="390"/>
    <cellStyle name="40% - Accent3 26" xfId="391"/>
    <cellStyle name="40% - Accent3 27" xfId="392"/>
    <cellStyle name="40% - Accent3 28" xfId="393"/>
    <cellStyle name="40% - Accent3 29" xfId="394"/>
    <cellStyle name="40% - Accent3 3" xfId="395"/>
    <cellStyle name="40% - Accent3 30" xfId="396"/>
    <cellStyle name="40% - Accent3 31" xfId="397"/>
    <cellStyle name="40% - Accent3 32" xfId="398"/>
    <cellStyle name="40% - Accent3 33" xfId="399"/>
    <cellStyle name="40% - Accent3 34" xfId="400"/>
    <cellStyle name="40% - Accent3 35" xfId="401"/>
    <cellStyle name="40% - Accent3 36" xfId="402"/>
    <cellStyle name="40% - Accent3 37" xfId="403"/>
    <cellStyle name="40% - Accent3 38" xfId="404"/>
    <cellStyle name="40% - Accent3 39" xfId="405"/>
    <cellStyle name="40% - Accent3 4" xfId="406"/>
    <cellStyle name="40% - Accent3 40" xfId="407"/>
    <cellStyle name="40% - Accent3 41" xfId="408"/>
    <cellStyle name="40% - Accent3 42" xfId="409"/>
    <cellStyle name="40% - Accent3 43" xfId="410"/>
    <cellStyle name="40% - Accent3 44" xfId="411"/>
    <cellStyle name="40% - Accent3 5" xfId="412"/>
    <cellStyle name="40% - Accent3 6" xfId="413"/>
    <cellStyle name="40% - Accent3 7" xfId="414"/>
    <cellStyle name="40% - Accent3 8" xfId="415"/>
    <cellStyle name="40% - Accent3 9" xfId="416"/>
    <cellStyle name="40% - Accent4 10" xfId="417"/>
    <cellStyle name="40% - Accent4 11" xfId="418"/>
    <cellStyle name="40% - Accent4 12" xfId="419"/>
    <cellStyle name="40% - Accent4 13" xfId="420"/>
    <cellStyle name="40% - Accent4 14" xfId="421"/>
    <cellStyle name="40% - Accent4 15" xfId="422"/>
    <cellStyle name="40% - Accent4 16" xfId="423"/>
    <cellStyle name="40% - Accent4 17" xfId="424"/>
    <cellStyle name="40% - Accent4 18" xfId="425"/>
    <cellStyle name="40% - Accent4 19" xfId="426"/>
    <cellStyle name="40% - Accent4 2" xfId="427"/>
    <cellStyle name="40% - Accent4 20" xfId="428"/>
    <cellStyle name="40% - Accent4 21" xfId="429"/>
    <cellStyle name="40% - Accent4 22" xfId="430"/>
    <cellStyle name="40% - Accent4 23" xfId="431"/>
    <cellStyle name="40% - Accent4 24" xfId="432"/>
    <cellStyle name="40% - Accent4 25" xfId="433"/>
    <cellStyle name="40% - Accent4 26" xfId="434"/>
    <cellStyle name="40% - Accent4 27" xfId="435"/>
    <cellStyle name="40% - Accent4 28" xfId="436"/>
    <cellStyle name="40% - Accent4 29" xfId="437"/>
    <cellStyle name="40% - Accent4 3" xfId="438"/>
    <cellStyle name="40% - Accent4 30" xfId="439"/>
    <cellStyle name="40% - Accent4 31" xfId="440"/>
    <cellStyle name="40% - Accent4 32" xfId="441"/>
    <cellStyle name="40% - Accent4 33" xfId="442"/>
    <cellStyle name="40% - Accent4 34" xfId="443"/>
    <cellStyle name="40% - Accent4 35" xfId="444"/>
    <cellStyle name="40% - Accent4 36" xfId="445"/>
    <cellStyle name="40% - Accent4 37" xfId="446"/>
    <cellStyle name="40% - Accent4 38" xfId="447"/>
    <cellStyle name="40% - Accent4 39" xfId="448"/>
    <cellStyle name="40% - Accent4 4" xfId="449"/>
    <cellStyle name="40% - Accent4 40" xfId="450"/>
    <cellStyle name="40% - Accent4 41" xfId="451"/>
    <cellStyle name="40% - Accent4 42" xfId="452"/>
    <cellStyle name="40% - Accent4 43" xfId="453"/>
    <cellStyle name="40% - Accent4 44" xfId="454"/>
    <cellStyle name="40% - Accent4 5" xfId="455"/>
    <cellStyle name="40% - Accent4 6" xfId="456"/>
    <cellStyle name="40% - Accent4 7" xfId="457"/>
    <cellStyle name="40% - Accent4 8" xfId="458"/>
    <cellStyle name="40% - Accent4 9" xfId="459"/>
    <cellStyle name="40% - Accent5 10" xfId="460"/>
    <cellStyle name="40% - Accent5 11" xfId="461"/>
    <cellStyle name="40% - Accent5 12" xfId="462"/>
    <cellStyle name="40% - Accent5 13" xfId="463"/>
    <cellStyle name="40% - Accent5 14" xfId="464"/>
    <cellStyle name="40% - Accent5 15" xfId="465"/>
    <cellStyle name="40% - Accent5 16" xfId="466"/>
    <cellStyle name="40% - Accent5 17" xfId="467"/>
    <cellStyle name="40% - Accent5 18" xfId="468"/>
    <cellStyle name="40% - Accent5 19" xfId="469"/>
    <cellStyle name="40% - Accent5 2" xfId="470"/>
    <cellStyle name="40% - Accent5 20" xfId="471"/>
    <cellStyle name="40% - Accent5 21" xfId="472"/>
    <cellStyle name="40% - Accent5 22" xfId="473"/>
    <cellStyle name="40% - Accent5 23" xfId="474"/>
    <cellStyle name="40% - Accent5 24" xfId="475"/>
    <cellStyle name="40% - Accent5 25" xfId="476"/>
    <cellStyle name="40% - Accent5 26" xfId="477"/>
    <cellStyle name="40% - Accent5 27" xfId="478"/>
    <cellStyle name="40% - Accent5 28" xfId="479"/>
    <cellStyle name="40% - Accent5 29" xfId="480"/>
    <cellStyle name="40% - Accent5 3" xfId="481"/>
    <cellStyle name="40% - Accent5 30" xfId="482"/>
    <cellStyle name="40% - Accent5 31" xfId="483"/>
    <cellStyle name="40% - Accent5 32" xfId="484"/>
    <cellStyle name="40% - Accent5 33" xfId="485"/>
    <cellStyle name="40% - Accent5 34" xfId="486"/>
    <cellStyle name="40% - Accent5 35" xfId="487"/>
    <cellStyle name="40% - Accent5 36" xfId="488"/>
    <cellStyle name="40% - Accent5 37" xfId="489"/>
    <cellStyle name="40% - Accent5 38" xfId="490"/>
    <cellStyle name="40% - Accent5 39" xfId="491"/>
    <cellStyle name="40% - Accent5 4" xfId="492"/>
    <cellStyle name="40% - Accent5 40" xfId="493"/>
    <cellStyle name="40% - Accent5 41" xfId="494"/>
    <cellStyle name="40% - Accent5 42" xfId="495"/>
    <cellStyle name="40% - Accent5 43" xfId="496"/>
    <cellStyle name="40% - Accent5 44" xfId="497"/>
    <cellStyle name="40% - Accent5 5" xfId="498"/>
    <cellStyle name="40% - Accent5 6" xfId="499"/>
    <cellStyle name="40% - Accent5 7" xfId="500"/>
    <cellStyle name="40% - Accent5 8" xfId="501"/>
    <cellStyle name="40% - Accent5 9" xfId="502"/>
    <cellStyle name="40% - Accent6 10" xfId="503"/>
    <cellStyle name="40% - Accent6 11" xfId="504"/>
    <cellStyle name="40% - Accent6 12" xfId="505"/>
    <cellStyle name="40% - Accent6 13" xfId="506"/>
    <cellStyle name="40% - Accent6 14" xfId="507"/>
    <cellStyle name="40% - Accent6 15" xfId="508"/>
    <cellStyle name="40% - Accent6 16" xfId="509"/>
    <cellStyle name="40% - Accent6 17" xfId="510"/>
    <cellStyle name="40% - Accent6 18" xfId="511"/>
    <cellStyle name="40% - Accent6 19" xfId="512"/>
    <cellStyle name="40% - Accent6 2" xfId="513"/>
    <cellStyle name="40% - Accent6 20" xfId="514"/>
    <cellStyle name="40% - Accent6 21" xfId="515"/>
    <cellStyle name="40% - Accent6 22" xfId="516"/>
    <cellStyle name="40% - Accent6 23" xfId="517"/>
    <cellStyle name="40% - Accent6 24" xfId="518"/>
    <cellStyle name="40% - Accent6 25" xfId="519"/>
    <cellStyle name="40% - Accent6 26" xfId="520"/>
    <cellStyle name="40% - Accent6 27" xfId="521"/>
    <cellStyle name="40% - Accent6 28" xfId="522"/>
    <cellStyle name="40% - Accent6 29" xfId="523"/>
    <cellStyle name="40% - Accent6 3" xfId="524"/>
    <cellStyle name="40% - Accent6 30" xfId="525"/>
    <cellStyle name="40% - Accent6 31" xfId="526"/>
    <cellStyle name="40% - Accent6 32" xfId="527"/>
    <cellStyle name="40% - Accent6 33" xfId="528"/>
    <cellStyle name="40% - Accent6 34" xfId="529"/>
    <cellStyle name="40% - Accent6 35" xfId="530"/>
    <cellStyle name="40% - Accent6 36" xfId="531"/>
    <cellStyle name="40% - Accent6 37" xfId="532"/>
    <cellStyle name="40% - Accent6 38" xfId="533"/>
    <cellStyle name="40% - Accent6 39" xfId="534"/>
    <cellStyle name="40% - Accent6 4" xfId="535"/>
    <cellStyle name="40% - Accent6 40" xfId="536"/>
    <cellStyle name="40% - Accent6 41" xfId="537"/>
    <cellStyle name="40% - Accent6 42" xfId="538"/>
    <cellStyle name="40% - Accent6 43" xfId="539"/>
    <cellStyle name="40% - Accent6 44" xfId="540"/>
    <cellStyle name="40% - Accent6 5" xfId="541"/>
    <cellStyle name="40% - Accent6 6" xfId="542"/>
    <cellStyle name="40% - Accent6 7" xfId="543"/>
    <cellStyle name="40% - Accent6 8" xfId="544"/>
    <cellStyle name="40% - Accent6 9" xfId="545"/>
    <cellStyle name="60% - Accent1 10" xfId="546"/>
    <cellStyle name="60% - Accent1 11" xfId="547"/>
    <cellStyle name="60% - Accent1 12" xfId="548"/>
    <cellStyle name="60% - Accent1 13" xfId="549"/>
    <cellStyle name="60% - Accent1 14" xfId="550"/>
    <cellStyle name="60% - Accent1 15" xfId="551"/>
    <cellStyle name="60% - Accent1 16" xfId="552"/>
    <cellStyle name="60% - Accent1 17" xfId="553"/>
    <cellStyle name="60% - Accent1 18" xfId="554"/>
    <cellStyle name="60% - Accent1 19" xfId="555"/>
    <cellStyle name="60% - Accent1 2" xfId="556"/>
    <cellStyle name="60% - Accent1 20" xfId="557"/>
    <cellStyle name="60% - Accent1 21" xfId="558"/>
    <cellStyle name="60% - Accent1 22" xfId="559"/>
    <cellStyle name="60% - Accent1 23" xfId="560"/>
    <cellStyle name="60% - Accent1 24" xfId="561"/>
    <cellStyle name="60% - Accent1 25" xfId="562"/>
    <cellStyle name="60% - Accent1 26" xfId="563"/>
    <cellStyle name="60% - Accent1 27" xfId="564"/>
    <cellStyle name="60% - Accent1 28" xfId="565"/>
    <cellStyle name="60% - Accent1 29" xfId="566"/>
    <cellStyle name="60% - Accent1 3" xfId="567"/>
    <cellStyle name="60% - Accent1 30" xfId="568"/>
    <cellStyle name="60% - Accent1 31" xfId="569"/>
    <cellStyle name="60% - Accent1 32" xfId="570"/>
    <cellStyle name="60% - Accent1 33" xfId="571"/>
    <cellStyle name="60% - Accent1 34" xfId="572"/>
    <cellStyle name="60% - Accent1 35" xfId="573"/>
    <cellStyle name="60% - Accent1 36" xfId="574"/>
    <cellStyle name="60% - Accent1 37" xfId="575"/>
    <cellStyle name="60% - Accent1 38" xfId="576"/>
    <cellStyle name="60% - Accent1 39" xfId="577"/>
    <cellStyle name="60% - Accent1 4" xfId="578"/>
    <cellStyle name="60% - Accent1 40" xfId="579"/>
    <cellStyle name="60% - Accent1 41" xfId="580"/>
    <cellStyle name="60% - Accent1 42" xfId="581"/>
    <cellStyle name="60% - Accent1 43" xfId="582"/>
    <cellStyle name="60% - Accent1 44" xfId="583"/>
    <cellStyle name="60% - Accent1 5" xfId="584"/>
    <cellStyle name="60% - Accent1 6" xfId="585"/>
    <cellStyle name="60% - Accent1 7" xfId="586"/>
    <cellStyle name="60% - Accent1 8" xfId="587"/>
    <cellStyle name="60% - Accent1 9" xfId="588"/>
    <cellStyle name="60% - Accent2 10" xfId="589"/>
    <cellStyle name="60% - Accent2 11" xfId="590"/>
    <cellStyle name="60% - Accent2 12" xfId="591"/>
    <cellStyle name="60% - Accent2 13" xfId="592"/>
    <cellStyle name="60% - Accent2 14" xfId="593"/>
    <cellStyle name="60% - Accent2 15" xfId="594"/>
    <cellStyle name="60% - Accent2 16" xfId="595"/>
    <cellStyle name="60% - Accent2 17" xfId="596"/>
    <cellStyle name="60% - Accent2 18" xfId="597"/>
    <cellStyle name="60% - Accent2 19" xfId="598"/>
    <cellStyle name="60% - Accent2 2" xfId="599"/>
    <cellStyle name="60% - Accent2 20" xfId="600"/>
    <cellStyle name="60% - Accent2 21" xfId="601"/>
    <cellStyle name="60% - Accent2 22" xfId="602"/>
    <cellStyle name="60% - Accent2 23" xfId="603"/>
    <cellStyle name="60% - Accent2 24" xfId="604"/>
    <cellStyle name="60% - Accent2 25" xfId="605"/>
    <cellStyle name="60% - Accent2 26" xfId="606"/>
    <cellStyle name="60% - Accent2 27" xfId="607"/>
    <cellStyle name="60% - Accent2 28" xfId="608"/>
    <cellStyle name="60% - Accent2 29" xfId="609"/>
    <cellStyle name="60% - Accent2 3" xfId="610"/>
    <cellStyle name="60% - Accent2 30" xfId="611"/>
    <cellStyle name="60% - Accent2 31" xfId="612"/>
    <cellStyle name="60% - Accent2 32" xfId="613"/>
    <cellStyle name="60% - Accent2 33" xfId="614"/>
    <cellStyle name="60% - Accent2 34" xfId="615"/>
    <cellStyle name="60% - Accent2 35" xfId="616"/>
    <cellStyle name="60% - Accent2 36" xfId="617"/>
    <cellStyle name="60% - Accent2 37" xfId="618"/>
    <cellStyle name="60% - Accent2 38" xfId="619"/>
    <cellStyle name="60% - Accent2 39" xfId="620"/>
    <cellStyle name="60% - Accent2 4" xfId="621"/>
    <cellStyle name="60% - Accent2 40" xfId="622"/>
    <cellStyle name="60% - Accent2 41" xfId="623"/>
    <cellStyle name="60% - Accent2 42" xfId="624"/>
    <cellStyle name="60% - Accent2 43" xfId="625"/>
    <cellStyle name="60% - Accent2 44" xfId="626"/>
    <cellStyle name="60% - Accent2 5" xfId="627"/>
    <cellStyle name="60% - Accent2 6" xfId="628"/>
    <cellStyle name="60% - Accent2 7" xfId="629"/>
    <cellStyle name="60% - Accent2 8" xfId="630"/>
    <cellStyle name="60% - Accent2 9" xfId="631"/>
    <cellStyle name="60% - Accent3 10" xfId="632"/>
    <cellStyle name="60% - Accent3 11" xfId="633"/>
    <cellStyle name="60% - Accent3 12" xfId="634"/>
    <cellStyle name="60% - Accent3 13" xfId="635"/>
    <cellStyle name="60% - Accent3 14" xfId="636"/>
    <cellStyle name="60% - Accent3 15" xfId="637"/>
    <cellStyle name="60% - Accent3 16" xfId="638"/>
    <cellStyle name="60% - Accent3 17" xfId="639"/>
    <cellStyle name="60% - Accent3 18" xfId="640"/>
    <cellStyle name="60% - Accent3 19" xfId="641"/>
    <cellStyle name="60% - Accent3 2" xfId="642"/>
    <cellStyle name="60% - Accent3 20" xfId="643"/>
    <cellStyle name="60% - Accent3 21" xfId="644"/>
    <cellStyle name="60% - Accent3 22" xfId="645"/>
    <cellStyle name="60% - Accent3 23" xfId="646"/>
    <cellStyle name="60% - Accent3 24" xfId="647"/>
    <cellStyle name="60% - Accent3 25" xfId="648"/>
    <cellStyle name="60% - Accent3 26" xfId="649"/>
    <cellStyle name="60% - Accent3 27" xfId="650"/>
    <cellStyle name="60% - Accent3 28" xfId="651"/>
    <cellStyle name="60% - Accent3 29" xfId="652"/>
    <cellStyle name="60% - Accent3 3" xfId="653"/>
    <cellStyle name="60% - Accent3 30" xfId="654"/>
    <cellStyle name="60% - Accent3 31" xfId="655"/>
    <cellStyle name="60% - Accent3 32" xfId="656"/>
    <cellStyle name="60% - Accent3 33" xfId="657"/>
    <cellStyle name="60% - Accent3 34" xfId="658"/>
    <cellStyle name="60% - Accent3 35" xfId="659"/>
    <cellStyle name="60% - Accent3 36" xfId="660"/>
    <cellStyle name="60% - Accent3 37" xfId="661"/>
    <cellStyle name="60% - Accent3 38" xfId="662"/>
    <cellStyle name="60% - Accent3 39" xfId="663"/>
    <cellStyle name="60% - Accent3 4" xfId="664"/>
    <cellStyle name="60% - Accent3 40" xfId="665"/>
    <cellStyle name="60% - Accent3 41" xfId="666"/>
    <cellStyle name="60% - Accent3 42" xfId="667"/>
    <cellStyle name="60% - Accent3 43" xfId="668"/>
    <cellStyle name="60% - Accent3 44" xfId="669"/>
    <cellStyle name="60% - Accent3 5" xfId="670"/>
    <cellStyle name="60% - Accent3 6" xfId="671"/>
    <cellStyle name="60% - Accent3 7" xfId="672"/>
    <cellStyle name="60% - Accent3 8" xfId="673"/>
    <cellStyle name="60% - Accent3 9" xfId="674"/>
    <cellStyle name="60% - Accent4 10" xfId="675"/>
    <cellStyle name="60% - Accent4 11" xfId="676"/>
    <cellStyle name="60% - Accent4 12" xfId="677"/>
    <cellStyle name="60% - Accent4 13" xfId="678"/>
    <cellStyle name="60% - Accent4 14" xfId="679"/>
    <cellStyle name="60% - Accent4 15" xfId="680"/>
    <cellStyle name="60% - Accent4 16" xfId="681"/>
    <cellStyle name="60% - Accent4 17" xfId="682"/>
    <cellStyle name="60% - Accent4 18" xfId="683"/>
    <cellStyle name="60% - Accent4 19" xfId="684"/>
    <cellStyle name="60% - Accent4 2" xfId="685"/>
    <cellStyle name="60% - Accent4 20" xfId="686"/>
    <cellStyle name="60% - Accent4 21" xfId="687"/>
    <cellStyle name="60% - Accent4 22" xfId="688"/>
    <cellStyle name="60% - Accent4 23" xfId="689"/>
    <cellStyle name="60% - Accent4 24" xfId="690"/>
    <cellStyle name="60% - Accent4 25" xfId="691"/>
    <cellStyle name="60% - Accent4 26" xfId="692"/>
    <cellStyle name="60% - Accent4 27" xfId="693"/>
    <cellStyle name="60% - Accent4 28" xfId="694"/>
    <cellStyle name="60% - Accent4 29" xfId="695"/>
    <cellStyle name="60% - Accent4 3" xfId="696"/>
    <cellStyle name="60% - Accent4 30" xfId="697"/>
    <cellStyle name="60% - Accent4 31" xfId="698"/>
    <cellStyle name="60% - Accent4 32" xfId="699"/>
    <cellStyle name="60% - Accent4 33" xfId="700"/>
    <cellStyle name="60% - Accent4 34" xfId="701"/>
    <cellStyle name="60% - Accent4 35" xfId="702"/>
    <cellStyle name="60% - Accent4 36" xfId="703"/>
    <cellStyle name="60% - Accent4 37" xfId="704"/>
    <cellStyle name="60% - Accent4 38" xfId="705"/>
    <cellStyle name="60% - Accent4 39" xfId="706"/>
    <cellStyle name="60% - Accent4 4" xfId="707"/>
    <cellStyle name="60% - Accent4 40" xfId="708"/>
    <cellStyle name="60% - Accent4 41" xfId="709"/>
    <cellStyle name="60% - Accent4 42" xfId="710"/>
    <cellStyle name="60% - Accent4 43" xfId="711"/>
    <cellStyle name="60% - Accent4 44" xfId="712"/>
    <cellStyle name="60% - Accent4 5" xfId="713"/>
    <cellStyle name="60% - Accent4 6" xfId="714"/>
    <cellStyle name="60% - Accent4 7" xfId="715"/>
    <cellStyle name="60% - Accent4 8" xfId="716"/>
    <cellStyle name="60% - Accent4 9" xfId="717"/>
    <cellStyle name="60% - Accent5 10" xfId="718"/>
    <cellStyle name="60% - Accent5 11" xfId="719"/>
    <cellStyle name="60% - Accent5 12" xfId="720"/>
    <cellStyle name="60% - Accent5 13" xfId="721"/>
    <cellStyle name="60% - Accent5 14" xfId="722"/>
    <cellStyle name="60% - Accent5 15" xfId="723"/>
    <cellStyle name="60% - Accent5 16" xfId="724"/>
    <cellStyle name="60% - Accent5 17" xfId="725"/>
    <cellStyle name="60% - Accent5 18" xfId="726"/>
    <cellStyle name="60% - Accent5 19" xfId="727"/>
    <cellStyle name="60% - Accent5 2" xfId="728"/>
    <cellStyle name="60% - Accent5 20" xfId="729"/>
    <cellStyle name="60% - Accent5 21" xfId="730"/>
    <cellStyle name="60% - Accent5 22" xfId="731"/>
    <cellStyle name="60% - Accent5 23" xfId="732"/>
    <cellStyle name="60% - Accent5 24" xfId="733"/>
    <cellStyle name="60% - Accent5 25" xfId="734"/>
    <cellStyle name="60% - Accent5 26" xfId="735"/>
    <cellStyle name="60% - Accent5 27" xfId="736"/>
    <cellStyle name="60% - Accent5 28" xfId="737"/>
    <cellStyle name="60% - Accent5 29" xfId="738"/>
    <cellStyle name="60% - Accent5 3" xfId="739"/>
    <cellStyle name="60% - Accent5 30" xfId="740"/>
    <cellStyle name="60% - Accent5 31" xfId="741"/>
    <cellStyle name="60% - Accent5 32" xfId="742"/>
    <cellStyle name="60% - Accent5 33" xfId="743"/>
    <cellStyle name="60% - Accent5 34" xfId="744"/>
    <cellStyle name="60% - Accent5 35" xfId="745"/>
    <cellStyle name="60% - Accent5 36" xfId="746"/>
    <cellStyle name="60% - Accent5 37" xfId="747"/>
    <cellStyle name="60% - Accent5 38" xfId="748"/>
    <cellStyle name="60% - Accent5 39" xfId="749"/>
    <cellStyle name="60% - Accent5 4" xfId="750"/>
    <cellStyle name="60% - Accent5 40" xfId="751"/>
    <cellStyle name="60% - Accent5 41" xfId="752"/>
    <cellStyle name="60% - Accent5 42" xfId="753"/>
    <cellStyle name="60% - Accent5 43" xfId="754"/>
    <cellStyle name="60% - Accent5 44" xfId="755"/>
    <cellStyle name="60% - Accent5 5" xfId="756"/>
    <cellStyle name="60% - Accent5 6" xfId="757"/>
    <cellStyle name="60% - Accent5 7" xfId="758"/>
    <cellStyle name="60% - Accent5 8" xfId="759"/>
    <cellStyle name="60% - Accent5 9" xfId="760"/>
    <cellStyle name="60% - Accent6 10" xfId="761"/>
    <cellStyle name="60% - Accent6 11" xfId="762"/>
    <cellStyle name="60% - Accent6 12" xfId="763"/>
    <cellStyle name="60% - Accent6 13" xfId="764"/>
    <cellStyle name="60% - Accent6 14" xfId="765"/>
    <cellStyle name="60% - Accent6 15" xfId="766"/>
    <cellStyle name="60% - Accent6 16" xfId="767"/>
    <cellStyle name="60% - Accent6 17" xfId="768"/>
    <cellStyle name="60% - Accent6 18" xfId="769"/>
    <cellStyle name="60% - Accent6 19" xfId="770"/>
    <cellStyle name="60% - Accent6 2" xfId="771"/>
    <cellStyle name="60% - Accent6 20" xfId="772"/>
    <cellStyle name="60% - Accent6 21" xfId="773"/>
    <cellStyle name="60% - Accent6 22" xfId="774"/>
    <cellStyle name="60% - Accent6 23" xfId="775"/>
    <cellStyle name="60% - Accent6 24" xfId="776"/>
    <cellStyle name="60% - Accent6 25" xfId="777"/>
    <cellStyle name="60% - Accent6 26" xfId="778"/>
    <cellStyle name="60% - Accent6 27" xfId="779"/>
    <cellStyle name="60% - Accent6 28" xfId="780"/>
    <cellStyle name="60% - Accent6 29" xfId="781"/>
    <cellStyle name="60% - Accent6 3" xfId="782"/>
    <cellStyle name="60% - Accent6 30" xfId="783"/>
    <cellStyle name="60% - Accent6 31" xfId="784"/>
    <cellStyle name="60% - Accent6 32" xfId="785"/>
    <cellStyle name="60% - Accent6 33" xfId="786"/>
    <cellStyle name="60% - Accent6 34" xfId="787"/>
    <cellStyle name="60% - Accent6 35" xfId="788"/>
    <cellStyle name="60% - Accent6 36" xfId="789"/>
    <cellStyle name="60% - Accent6 37" xfId="790"/>
    <cellStyle name="60% - Accent6 38" xfId="791"/>
    <cellStyle name="60% - Accent6 39" xfId="792"/>
    <cellStyle name="60% - Accent6 4" xfId="793"/>
    <cellStyle name="60% - Accent6 40" xfId="794"/>
    <cellStyle name="60% - Accent6 41" xfId="795"/>
    <cellStyle name="60% - Accent6 42" xfId="796"/>
    <cellStyle name="60% - Accent6 43" xfId="797"/>
    <cellStyle name="60% - Accent6 44" xfId="798"/>
    <cellStyle name="60% - Accent6 5" xfId="799"/>
    <cellStyle name="60% - Accent6 6" xfId="800"/>
    <cellStyle name="60% - Accent6 7" xfId="801"/>
    <cellStyle name="60% - Accent6 8" xfId="802"/>
    <cellStyle name="60% - Accent6 9" xfId="803"/>
    <cellStyle name="Accent1 10" xfId="804"/>
    <cellStyle name="Accent1 11" xfId="805"/>
    <cellStyle name="Accent1 12" xfId="806"/>
    <cellStyle name="Accent1 13" xfId="807"/>
    <cellStyle name="Accent1 14" xfId="808"/>
    <cellStyle name="Accent1 15" xfId="809"/>
    <cellStyle name="Accent1 16" xfId="810"/>
    <cellStyle name="Accent1 17" xfId="811"/>
    <cellStyle name="Accent1 18" xfId="812"/>
    <cellStyle name="Accent1 19" xfId="813"/>
    <cellStyle name="Accent1 2" xfId="814"/>
    <cellStyle name="Accent1 20" xfId="815"/>
    <cellStyle name="Accent1 21" xfId="816"/>
    <cellStyle name="Accent1 22" xfId="817"/>
    <cellStyle name="Accent1 23" xfId="818"/>
    <cellStyle name="Accent1 24" xfId="819"/>
    <cellStyle name="Accent1 25" xfId="820"/>
    <cellStyle name="Accent1 26" xfId="821"/>
    <cellStyle name="Accent1 27" xfId="822"/>
    <cellStyle name="Accent1 28" xfId="823"/>
    <cellStyle name="Accent1 29" xfId="824"/>
    <cellStyle name="Accent1 3" xfId="825"/>
    <cellStyle name="Accent1 30" xfId="826"/>
    <cellStyle name="Accent1 31" xfId="827"/>
    <cellStyle name="Accent1 32" xfId="828"/>
    <cellStyle name="Accent1 33" xfId="829"/>
    <cellStyle name="Accent1 34" xfId="830"/>
    <cellStyle name="Accent1 35" xfId="831"/>
    <cellStyle name="Accent1 36" xfId="832"/>
    <cellStyle name="Accent1 37" xfId="833"/>
    <cellStyle name="Accent1 38" xfId="834"/>
    <cellStyle name="Accent1 39" xfId="835"/>
    <cellStyle name="Accent1 4" xfId="836"/>
    <cellStyle name="Accent1 40" xfId="837"/>
    <cellStyle name="Accent1 41" xfId="838"/>
    <cellStyle name="Accent1 42" xfId="839"/>
    <cellStyle name="Accent1 43" xfId="840"/>
    <cellStyle name="Accent1 44" xfId="841"/>
    <cellStyle name="Accent1 5" xfId="842"/>
    <cellStyle name="Accent1 6" xfId="843"/>
    <cellStyle name="Accent1 7" xfId="844"/>
    <cellStyle name="Accent1 8" xfId="845"/>
    <cellStyle name="Accent1 9" xfId="846"/>
    <cellStyle name="Accent2 10" xfId="847"/>
    <cellStyle name="Accent2 11" xfId="848"/>
    <cellStyle name="Accent2 12" xfId="849"/>
    <cellStyle name="Accent2 13" xfId="850"/>
    <cellStyle name="Accent2 14" xfId="851"/>
    <cellStyle name="Accent2 15" xfId="852"/>
    <cellStyle name="Accent2 16" xfId="853"/>
    <cellStyle name="Accent2 17" xfId="854"/>
    <cellStyle name="Accent2 18" xfId="855"/>
    <cellStyle name="Accent2 19" xfId="856"/>
    <cellStyle name="Accent2 2" xfId="857"/>
    <cellStyle name="Accent2 20" xfId="858"/>
    <cellStyle name="Accent2 21" xfId="859"/>
    <cellStyle name="Accent2 22" xfId="860"/>
    <cellStyle name="Accent2 23" xfId="861"/>
    <cellStyle name="Accent2 24" xfId="862"/>
    <cellStyle name="Accent2 25" xfId="863"/>
    <cellStyle name="Accent2 26" xfId="864"/>
    <cellStyle name="Accent2 27" xfId="865"/>
    <cellStyle name="Accent2 28" xfId="866"/>
    <cellStyle name="Accent2 29" xfId="867"/>
    <cellStyle name="Accent2 3" xfId="868"/>
    <cellStyle name="Accent2 30" xfId="869"/>
    <cellStyle name="Accent2 31" xfId="870"/>
    <cellStyle name="Accent2 32" xfId="871"/>
    <cellStyle name="Accent2 33" xfId="872"/>
    <cellStyle name="Accent2 34" xfId="873"/>
    <cellStyle name="Accent2 35" xfId="874"/>
    <cellStyle name="Accent2 36" xfId="875"/>
    <cellStyle name="Accent2 37" xfId="876"/>
    <cellStyle name="Accent2 38" xfId="877"/>
    <cellStyle name="Accent2 39" xfId="878"/>
    <cellStyle name="Accent2 4" xfId="879"/>
    <cellStyle name="Accent2 40" xfId="880"/>
    <cellStyle name="Accent2 41" xfId="881"/>
    <cellStyle name="Accent2 42" xfId="882"/>
    <cellStyle name="Accent2 43" xfId="883"/>
    <cellStyle name="Accent2 44" xfId="884"/>
    <cellStyle name="Accent2 5" xfId="885"/>
    <cellStyle name="Accent2 6" xfId="886"/>
    <cellStyle name="Accent2 7" xfId="887"/>
    <cellStyle name="Accent2 8" xfId="888"/>
    <cellStyle name="Accent2 9" xfId="889"/>
    <cellStyle name="Accent3 10" xfId="890"/>
    <cellStyle name="Accent3 11" xfId="891"/>
    <cellStyle name="Accent3 12" xfId="892"/>
    <cellStyle name="Accent3 13" xfId="893"/>
    <cellStyle name="Accent3 14" xfId="894"/>
    <cellStyle name="Accent3 15" xfId="895"/>
    <cellStyle name="Accent3 16" xfId="896"/>
    <cellStyle name="Accent3 17" xfId="897"/>
    <cellStyle name="Accent3 18" xfId="898"/>
    <cellStyle name="Accent3 19" xfId="899"/>
    <cellStyle name="Accent3 2" xfId="900"/>
    <cellStyle name="Accent3 20" xfId="901"/>
    <cellStyle name="Accent3 21" xfId="902"/>
    <cellStyle name="Accent3 22" xfId="903"/>
    <cellStyle name="Accent3 23" xfId="904"/>
    <cellStyle name="Accent3 24" xfId="905"/>
    <cellStyle name="Accent3 25" xfId="906"/>
    <cellStyle name="Accent3 26" xfId="907"/>
    <cellStyle name="Accent3 27" xfId="908"/>
    <cellStyle name="Accent3 28" xfId="909"/>
    <cellStyle name="Accent3 29" xfId="910"/>
    <cellStyle name="Accent3 3" xfId="911"/>
    <cellStyle name="Accent3 30" xfId="912"/>
    <cellStyle name="Accent3 31" xfId="913"/>
    <cellStyle name="Accent3 32" xfId="914"/>
    <cellStyle name="Accent3 33" xfId="915"/>
    <cellStyle name="Accent3 34" xfId="916"/>
    <cellStyle name="Accent3 35" xfId="917"/>
    <cellStyle name="Accent3 36" xfId="918"/>
    <cellStyle name="Accent3 37" xfId="919"/>
    <cellStyle name="Accent3 38" xfId="920"/>
    <cellStyle name="Accent3 39" xfId="921"/>
    <cellStyle name="Accent3 4" xfId="922"/>
    <cellStyle name="Accent3 40" xfId="923"/>
    <cellStyle name="Accent3 41" xfId="924"/>
    <cellStyle name="Accent3 42" xfId="925"/>
    <cellStyle name="Accent3 43" xfId="926"/>
    <cellStyle name="Accent3 44" xfId="927"/>
    <cellStyle name="Accent3 5" xfId="928"/>
    <cellStyle name="Accent3 6" xfId="929"/>
    <cellStyle name="Accent3 7" xfId="930"/>
    <cellStyle name="Accent3 8" xfId="931"/>
    <cellStyle name="Accent3 9" xfId="932"/>
    <cellStyle name="Accent4 10" xfId="933"/>
    <cellStyle name="Accent4 11" xfId="934"/>
    <cellStyle name="Accent4 12" xfId="935"/>
    <cellStyle name="Accent4 13" xfId="936"/>
    <cellStyle name="Accent4 14" xfId="937"/>
    <cellStyle name="Accent4 15" xfId="938"/>
    <cellStyle name="Accent4 16" xfId="939"/>
    <cellStyle name="Accent4 17" xfId="940"/>
    <cellStyle name="Accent4 18" xfId="941"/>
    <cellStyle name="Accent4 19" xfId="942"/>
    <cellStyle name="Accent4 2" xfId="943"/>
    <cellStyle name="Accent4 20" xfId="944"/>
    <cellStyle name="Accent4 21" xfId="945"/>
    <cellStyle name="Accent4 22" xfId="946"/>
    <cellStyle name="Accent4 23" xfId="947"/>
    <cellStyle name="Accent4 24" xfId="948"/>
    <cellStyle name="Accent4 25" xfId="949"/>
    <cellStyle name="Accent4 26" xfId="950"/>
    <cellStyle name="Accent4 27" xfId="951"/>
    <cellStyle name="Accent4 28" xfId="952"/>
    <cellStyle name="Accent4 29" xfId="953"/>
    <cellStyle name="Accent4 3" xfId="954"/>
    <cellStyle name="Accent4 30" xfId="955"/>
    <cellStyle name="Accent4 31" xfId="956"/>
    <cellStyle name="Accent4 32" xfId="957"/>
    <cellStyle name="Accent4 33" xfId="958"/>
    <cellStyle name="Accent4 34" xfId="959"/>
    <cellStyle name="Accent4 35" xfId="960"/>
    <cellStyle name="Accent4 36" xfId="961"/>
    <cellStyle name="Accent4 37" xfId="962"/>
    <cellStyle name="Accent4 38" xfId="963"/>
    <cellStyle name="Accent4 39" xfId="964"/>
    <cellStyle name="Accent4 4" xfId="965"/>
    <cellStyle name="Accent4 40" xfId="966"/>
    <cellStyle name="Accent4 41" xfId="967"/>
    <cellStyle name="Accent4 42" xfId="968"/>
    <cellStyle name="Accent4 43" xfId="969"/>
    <cellStyle name="Accent4 44" xfId="970"/>
    <cellStyle name="Accent4 5" xfId="971"/>
    <cellStyle name="Accent4 6" xfId="972"/>
    <cellStyle name="Accent4 7" xfId="973"/>
    <cellStyle name="Accent4 8" xfId="974"/>
    <cellStyle name="Accent4 9" xfId="975"/>
    <cellStyle name="Accent5 10" xfId="976"/>
    <cellStyle name="Accent5 11" xfId="977"/>
    <cellStyle name="Accent5 12" xfId="978"/>
    <cellStyle name="Accent5 13" xfId="979"/>
    <cellStyle name="Accent5 14" xfId="980"/>
    <cellStyle name="Accent5 15" xfId="981"/>
    <cellStyle name="Accent5 16" xfId="982"/>
    <cellStyle name="Accent5 17" xfId="983"/>
    <cellStyle name="Accent5 18" xfId="984"/>
    <cellStyle name="Accent5 19" xfId="985"/>
    <cellStyle name="Accent5 2" xfId="986"/>
    <cellStyle name="Accent5 20" xfId="987"/>
    <cellStyle name="Accent5 21" xfId="988"/>
    <cellStyle name="Accent5 22" xfId="989"/>
    <cellStyle name="Accent5 23" xfId="990"/>
    <cellStyle name="Accent5 24" xfId="991"/>
    <cellStyle name="Accent5 25" xfId="992"/>
    <cellStyle name="Accent5 26" xfId="993"/>
    <cellStyle name="Accent5 27" xfId="994"/>
    <cellStyle name="Accent5 28" xfId="995"/>
    <cellStyle name="Accent5 29" xfId="996"/>
    <cellStyle name="Accent5 3" xfId="997"/>
    <cellStyle name="Accent5 30" xfId="998"/>
    <cellStyle name="Accent5 31" xfId="999"/>
    <cellStyle name="Accent5 32" xfId="1000"/>
    <cellStyle name="Accent5 33" xfId="1001"/>
    <cellStyle name="Accent5 34" xfId="1002"/>
    <cellStyle name="Accent5 35" xfId="1003"/>
    <cellStyle name="Accent5 36" xfId="1004"/>
    <cellStyle name="Accent5 37" xfId="1005"/>
    <cellStyle name="Accent5 38" xfId="1006"/>
    <cellStyle name="Accent5 39" xfId="1007"/>
    <cellStyle name="Accent5 4" xfId="1008"/>
    <cellStyle name="Accent5 40" xfId="1009"/>
    <cellStyle name="Accent5 41" xfId="1010"/>
    <cellStyle name="Accent5 42" xfId="1011"/>
    <cellStyle name="Accent5 43" xfId="1012"/>
    <cellStyle name="Accent5 44" xfId="1013"/>
    <cellStyle name="Accent5 5" xfId="1014"/>
    <cellStyle name="Accent5 6" xfId="1015"/>
    <cellStyle name="Accent5 7" xfId="1016"/>
    <cellStyle name="Accent5 8" xfId="1017"/>
    <cellStyle name="Accent5 9" xfId="1018"/>
    <cellStyle name="Accent6 10" xfId="1019"/>
    <cellStyle name="Accent6 11" xfId="1020"/>
    <cellStyle name="Accent6 12" xfId="1021"/>
    <cellStyle name="Accent6 13" xfId="1022"/>
    <cellStyle name="Accent6 14" xfId="1023"/>
    <cellStyle name="Accent6 15" xfId="1024"/>
    <cellStyle name="Accent6 16" xfId="1025"/>
    <cellStyle name="Accent6 17" xfId="1026"/>
    <cellStyle name="Accent6 18" xfId="1027"/>
    <cellStyle name="Accent6 19" xfId="1028"/>
    <cellStyle name="Accent6 2" xfId="1029"/>
    <cellStyle name="Accent6 20" xfId="1030"/>
    <cellStyle name="Accent6 21" xfId="1031"/>
    <cellStyle name="Accent6 22" xfId="1032"/>
    <cellStyle name="Accent6 23" xfId="1033"/>
    <cellStyle name="Accent6 24" xfId="1034"/>
    <cellStyle name="Accent6 25" xfId="1035"/>
    <cellStyle name="Accent6 26" xfId="1036"/>
    <cellStyle name="Accent6 27" xfId="1037"/>
    <cellStyle name="Accent6 28" xfId="1038"/>
    <cellStyle name="Accent6 29" xfId="1039"/>
    <cellStyle name="Accent6 3" xfId="1040"/>
    <cellStyle name="Accent6 30" xfId="1041"/>
    <cellStyle name="Accent6 31" xfId="1042"/>
    <cellStyle name="Accent6 32" xfId="1043"/>
    <cellStyle name="Accent6 33" xfId="1044"/>
    <cellStyle name="Accent6 34" xfId="1045"/>
    <cellStyle name="Accent6 35" xfId="1046"/>
    <cellStyle name="Accent6 36" xfId="1047"/>
    <cellStyle name="Accent6 37" xfId="1048"/>
    <cellStyle name="Accent6 38" xfId="1049"/>
    <cellStyle name="Accent6 39" xfId="1050"/>
    <cellStyle name="Accent6 4" xfId="1051"/>
    <cellStyle name="Accent6 40" xfId="1052"/>
    <cellStyle name="Accent6 41" xfId="1053"/>
    <cellStyle name="Accent6 42" xfId="1054"/>
    <cellStyle name="Accent6 43" xfId="1055"/>
    <cellStyle name="Accent6 44" xfId="1056"/>
    <cellStyle name="Accent6 5" xfId="1057"/>
    <cellStyle name="Accent6 6" xfId="1058"/>
    <cellStyle name="Accent6 7" xfId="1059"/>
    <cellStyle name="Accent6 8" xfId="1060"/>
    <cellStyle name="Accent6 9" xfId="1061"/>
    <cellStyle name="Bad 10" xfId="1062"/>
    <cellStyle name="Bad 11" xfId="1063"/>
    <cellStyle name="Bad 12" xfId="1064"/>
    <cellStyle name="Bad 13" xfId="1065"/>
    <cellStyle name="Bad 14" xfId="1066"/>
    <cellStyle name="Bad 15" xfId="1067"/>
    <cellStyle name="Bad 16" xfId="1068"/>
    <cellStyle name="Bad 17" xfId="1069"/>
    <cellStyle name="Bad 18" xfId="1070"/>
    <cellStyle name="Bad 19" xfId="1071"/>
    <cellStyle name="Bad 2" xfId="1072"/>
    <cellStyle name="Bad 20" xfId="1073"/>
    <cellStyle name="Bad 21" xfId="1074"/>
    <cellStyle name="Bad 22" xfId="1075"/>
    <cellStyle name="Bad 23" xfId="1076"/>
    <cellStyle name="Bad 24" xfId="1077"/>
    <cellStyle name="Bad 25" xfId="1078"/>
    <cellStyle name="Bad 26" xfId="1079"/>
    <cellStyle name="Bad 27" xfId="1080"/>
    <cellStyle name="Bad 28" xfId="1081"/>
    <cellStyle name="Bad 29" xfId="1082"/>
    <cellStyle name="Bad 3" xfId="1083"/>
    <cellStyle name="Bad 30" xfId="1084"/>
    <cellStyle name="Bad 31" xfId="1085"/>
    <cellStyle name="Bad 32" xfId="1086"/>
    <cellStyle name="Bad 33" xfId="1087"/>
    <cellStyle name="Bad 34" xfId="1088"/>
    <cellStyle name="Bad 35" xfId="1089"/>
    <cellStyle name="Bad 36" xfId="1090"/>
    <cellStyle name="Bad 37" xfId="1091"/>
    <cellStyle name="Bad 38" xfId="1092"/>
    <cellStyle name="Bad 39" xfId="1093"/>
    <cellStyle name="Bad 4" xfId="1094"/>
    <cellStyle name="Bad 40" xfId="1095"/>
    <cellStyle name="Bad 41" xfId="1096"/>
    <cellStyle name="Bad 42" xfId="1097"/>
    <cellStyle name="Bad 43" xfId="1098"/>
    <cellStyle name="Bad 44" xfId="1099"/>
    <cellStyle name="Bad 5" xfId="1100"/>
    <cellStyle name="Bad 6" xfId="1101"/>
    <cellStyle name="Bad 7" xfId="1102"/>
    <cellStyle name="Bad 8" xfId="1103"/>
    <cellStyle name="Bad 9" xfId="1104"/>
    <cellStyle name="Calculation 10" xfId="1105"/>
    <cellStyle name="Calculation 11" xfId="1106"/>
    <cellStyle name="Calculation 12" xfId="1107"/>
    <cellStyle name="Calculation 13" xfId="1108"/>
    <cellStyle name="Calculation 14" xfId="1109"/>
    <cellStyle name="Calculation 15" xfId="1110"/>
    <cellStyle name="Calculation 16" xfId="1111"/>
    <cellStyle name="Calculation 17" xfId="1112"/>
    <cellStyle name="Calculation 18" xfId="1113"/>
    <cellStyle name="Calculation 19" xfId="1114"/>
    <cellStyle name="Calculation 2" xfId="1115"/>
    <cellStyle name="Calculation 20" xfId="1116"/>
    <cellStyle name="Calculation 21" xfId="1117"/>
    <cellStyle name="Calculation 22" xfId="1118"/>
    <cellStyle name="Calculation 23" xfId="1119"/>
    <cellStyle name="Calculation 24" xfId="1120"/>
    <cellStyle name="Calculation 25" xfId="1121"/>
    <cellStyle name="Calculation 26" xfId="1122"/>
    <cellStyle name="Calculation 27" xfId="1123"/>
    <cellStyle name="Calculation 28" xfId="1124"/>
    <cellStyle name="Calculation 29" xfId="1125"/>
    <cellStyle name="Calculation 3" xfId="1126"/>
    <cellStyle name="Calculation 30" xfId="1127"/>
    <cellStyle name="Calculation 31" xfId="1128"/>
    <cellStyle name="Calculation 32" xfId="1129"/>
    <cellStyle name="Calculation 33" xfId="1130"/>
    <cellStyle name="Calculation 34" xfId="1131"/>
    <cellStyle name="Calculation 35" xfId="1132"/>
    <cellStyle name="Calculation 36" xfId="1133"/>
    <cellStyle name="Calculation 37" xfId="1134"/>
    <cellStyle name="Calculation 38" xfId="1135"/>
    <cellStyle name="Calculation 39" xfId="1136"/>
    <cellStyle name="Calculation 4" xfId="1137"/>
    <cellStyle name="Calculation 40" xfId="1138"/>
    <cellStyle name="Calculation 41" xfId="1139"/>
    <cellStyle name="Calculation 42" xfId="1140"/>
    <cellStyle name="Calculation 43" xfId="1141"/>
    <cellStyle name="Calculation 44" xfId="1142"/>
    <cellStyle name="Calculation 5" xfId="1143"/>
    <cellStyle name="Calculation 6" xfId="1144"/>
    <cellStyle name="Calculation 7" xfId="1145"/>
    <cellStyle name="Calculation 8" xfId="1146"/>
    <cellStyle name="Calculation 9" xfId="1147"/>
    <cellStyle name="Check Cell 10" xfId="1148"/>
    <cellStyle name="Check Cell 11" xfId="1149"/>
    <cellStyle name="Check Cell 12" xfId="1150"/>
    <cellStyle name="Check Cell 13" xfId="1151"/>
    <cellStyle name="Check Cell 14" xfId="1152"/>
    <cellStyle name="Check Cell 15" xfId="1153"/>
    <cellStyle name="Check Cell 16" xfId="1154"/>
    <cellStyle name="Check Cell 17" xfId="1155"/>
    <cellStyle name="Check Cell 18" xfId="1156"/>
    <cellStyle name="Check Cell 19" xfId="1157"/>
    <cellStyle name="Check Cell 2" xfId="1158"/>
    <cellStyle name="Check Cell 20" xfId="1159"/>
    <cellStyle name="Check Cell 21" xfId="1160"/>
    <cellStyle name="Check Cell 22" xfId="1161"/>
    <cellStyle name="Check Cell 23" xfId="1162"/>
    <cellStyle name="Check Cell 24" xfId="1163"/>
    <cellStyle name="Check Cell 25" xfId="1164"/>
    <cellStyle name="Check Cell 26" xfId="1165"/>
    <cellStyle name="Check Cell 27" xfId="1166"/>
    <cellStyle name="Check Cell 28" xfId="1167"/>
    <cellStyle name="Check Cell 29" xfId="1168"/>
    <cellStyle name="Check Cell 3" xfId="1169"/>
    <cellStyle name="Check Cell 30" xfId="1170"/>
    <cellStyle name="Check Cell 31" xfId="1171"/>
    <cellStyle name="Check Cell 32" xfId="1172"/>
    <cellStyle name="Check Cell 33" xfId="1173"/>
    <cellStyle name="Check Cell 34" xfId="1174"/>
    <cellStyle name="Check Cell 35" xfId="1175"/>
    <cellStyle name="Check Cell 36" xfId="1176"/>
    <cellStyle name="Check Cell 37" xfId="1177"/>
    <cellStyle name="Check Cell 38" xfId="1178"/>
    <cellStyle name="Check Cell 39" xfId="1179"/>
    <cellStyle name="Check Cell 4" xfId="1180"/>
    <cellStyle name="Check Cell 40" xfId="1181"/>
    <cellStyle name="Check Cell 41" xfId="1182"/>
    <cellStyle name="Check Cell 42" xfId="1183"/>
    <cellStyle name="Check Cell 43" xfId="1184"/>
    <cellStyle name="Check Cell 44" xfId="1185"/>
    <cellStyle name="Check Cell 5" xfId="1186"/>
    <cellStyle name="Check Cell 6" xfId="1187"/>
    <cellStyle name="Check Cell 7" xfId="1188"/>
    <cellStyle name="Check Cell 8" xfId="1189"/>
    <cellStyle name="Check Cell 9" xfId="1190"/>
    <cellStyle name="Comma [0] 2" xfId="5"/>
    <cellStyle name="Comma 10" xfId="6"/>
    <cellStyle name="Comma 10 2" xfId="7"/>
    <cellStyle name="Comma 10 2 2" xfId="1191"/>
    <cellStyle name="Comma 10 2 2 2" xfId="1192"/>
    <cellStyle name="Comma 10 2 2 3" xfId="1193"/>
    <cellStyle name="Comma 10 2 3" xfId="1194"/>
    <cellStyle name="Comma 10 2 3 2" xfId="1195"/>
    <cellStyle name="Comma 10 2 3 2 2" xfId="1196"/>
    <cellStyle name="Comma 10 2 3 3" xfId="1197"/>
    <cellStyle name="Comma 10 2 3 4" xfId="1198"/>
    <cellStyle name="Comma 10 2 4" xfId="1199"/>
    <cellStyle name="Comma 10 3" xfId="1200"/>
    <cellStyle name="Comma 10 3 2" xfId="1201"/>
    <cellStyle name="Comma 10 3 2 2" xfId="1202"/>
    <cellStyle name="Comma 10 3 2 2 2" xfId="1203"/>
    <cellStyle name="Comma 10 3 2 2 2 2" xfId="1204"/>
    <cellStyle name="Comma 10 3 2 2 3" xfId="1205"/>
    <cellStyle name="Comma 10 3 2 2 4" xfId="1206"/>
    <cellStyle name="Comma 10 3 2 3" xfId="1207"/>
    <cellStyle name="Comma 10 3 2 3 2" xfId="1208"/>
    <cellStyle name="Comma 10 3 2 4" xfId="1209"/>
    <cellStyle name="Comma 10 3 2 5" xfId="1210"/>
    <cellStyle name="Comma 10 3 3" xfId="1211"/>
    <cellStyle name="Comma 10 3 3 2" xfId="1212"/>
    <cellStyle name="Comma 10 3 3 2 2" xfId="1213"/>
    <cellStyle name="Comma 10 3 3 3" xfId="1214"/>
    <cellStyle name="Comma 10 3 3 4" xfId="1215"/>
    <cellStyle name="Comma 10 3 4" xfId="1216"/>
    <cellStyle name="Comma 10 3 4 2" xfId="1217"/>
    <cellStyle name="Comma 10 3 5" xfId="1218"/>
    <cellStyle name="Comma 10 3 6" xfId="1219"/>
    <cellStyle name="Comma 10 4" xfId="1220"/>
    <cellStyle name="Comma 10 4 2" xfId="1221"/>
    <cellStyle name="Comma 10 4 2 2" xfId="1222"/>
    <cellStyle name="Comma 10 4 2 2 2" xfId="1223"/>
    <cellStyle name="Comma 10 4 2 3" xfId="1224"/>
    <cellStyle name="Comma 10 4 3" xfId="1225"/>
    <cellStyle name="Comma 10 4 3 2" xfId="1226"/>
    <cellStyle name="Comma 10 4 3 2 2" xfId="1227"/>
    <cellStyle name="Comma 10 4 3 2 2 2" xfId="1228"/>
    <cellStyle name="Comma 10 4 3 2 3" xfId="1229"/>
    <cellStyle name="Comma 10 4 3 2 4" xfId="1230"/>
    <cellStyle name="Comma 10 4 3 3" xfId="1231"/>
    <cellStyle name="Comma 10 4 3 3 2" xfId="1232"/>
    <cellStyle name="Comma 10 4 3 4" xfId="1233"/>
    <cellStyle name="Comma 10 4 3 5" xfId="1234"/>
    <cellStyle name="Comma 10 4 4" xfId="1235"/>
    <cellStyle name="Comma 10 4 4 2" xfId="1236"/>
    <cellStyle name="Comma 10 4 4 2 2" xfId="1237"/>
    <cellStyle name="Comma 10 4 4 2 2 2" xfId="1238"/>
    <cellStyle name="Comma 10 4 4 2 3" xfId="1239"/>
    <cellStyle name="Comma 10 4 4 3" xfId="1240"/>
    <cellStyle name="Comma 10 4 4 3 2" xfId="1241"/>
    <cellStyle name="Comma 10 4 4 4" xfId="1242"/>
    <cellStyle name="Comma 10 4 5" xfId="1243"/>
    <cellStyle name="Comma 10 4 5 2" xfId="1244"/>
    <cellStyle name="Comma 10 4 5 2 2" xfId="1245"/>
    <cellStyle name="Comma 10 4 5 3" xfId="1246"/>
    <cellStyle name="Comma 10 4 5 4" xfId="1247"/>
    <cellStyle name="Comma 10 4 6" xfId="1248"/>
    <cellStyle name="Comma 10 4 6 2" xfId="1249"/>
    <cellStyle name="Comma 10 4 7" xfId="1250"/>
    <cellStyle name="Comma 10 4 8" xfId="1251"/>
    <cellStyle name="Comma 10 5" xfId="1252"/>
    <cellStyle name="Comma 10 5 2" xfId="1253"/>
    <cellStyle name="Comma 10 5 2 2" xfId="1254"/>
    <cellStyle name="Comma 10 5 2 2 2" xfId="1255"/>
    <cellStyle name="Comma 10 5 2 3" xfId="1256"/>
    <cellStyle name="Comma 10 5 2 4" xfId="1257"/>
    <cellStyle name="Comma 10 5 3" xfId="1258"/>
    <cellStyle name="Comma 10 5 3 2" xfId="1259"/>
    <cellStyle name="Comma 10 5 4" xfId="1260"/>
    <cellStyle name="Comma 10 5 5" xfId="1261"/>
    <cellStyle name="Comma 10 6" xfId="1262"/>
    <cellStyle name="Comma 10 6 2" xfId="1263"/>
    <cellStyle name="Comma 10 6 2 2" xfId="1264"/>
    <cellStyle name="Comma 10 6 3" xfId="1265"/>
    <cellStyle name="Comma 10 6 4" xfId="1266"/>
    <cellStyle name="Comma 10 7" xfId="1267"/>
    <cellStyle name="Comma 10 7 2" xfId="1268"/>
    <cellStyle name="Comma 10 8" xfId="1269"/>
    <cellStyle name="Comma 10 9" xfId="1270"/>
    <cellStyle name="Comma 11" xfId="1271"/>
    <cellStyle name="Comma 11 2" xfId="1272"/>
    <cellStyle name="Comma 11 2 2" xfId="1273"/>
    <cellStyle name="Comma 11 2 2 2" xfId="1274"/>
    <cellStyle name="Comma 11 2 2 3" xfId="1275"/>
    <cellStyle name="Comma 11 2 3" xfId="1276"/>
    <cellStyle name="Comma 11 2 4" xfId="1277"/>
    <cellStyle name="Comma 11 3" xfId="1278"/>
    <cellStyle name="Comma 11 3 2" xfId="1279"/>
    <cellStyle name="Comma 11 3 3" xfId="1280"/>
    <cellStyle name="Comma 11 4" xfId="1281"/>
    <cellStyle name="Comma 11 5" xfId="1282"/>
    <cellStyle name="Comma 12" xfId="1283"/>
    <cellStyle name="Comma 12 2" xfId="1284"/>
    <cellStyle name="Comma 12 2 2" xfId="1285"/>
    <cellStyle name="Comma 12 2 2 2" xfId="1286"/>
    <cellStyle name="Comma 12 2 2 2 2" xfId="1287"/>
    <cellStyle name="Comma 12 2 2 3" xfId="1288"/>
    <cellStyle name="Comma 12 2 2 4" xfId="1289"/>
    <cellStyle name="Comma 12 2 3" xfId="1290"/>
    <cellStyle name="Comma 12 2 3 2" xfId="1291"/>
    <cellStyle name="Comma 12 2 4" xfId="1292"/>
    <cellStyle name="Comma 12 2 5" xfId="1293"/>
    <cellStyle name="Comma 12 3" xfId="1294"/>
    <cellStyle name="Comma 12 3 2" xfId="1295"/>
    <cellStyle name="Comma 12 3 2 2" xfId="1296"/>
    <cellStyle name="Comma 12 3 2 2 2" xfId="1297"/>
    <cellStyle name="Comma 12 3 2 3" xfId="1298"/>
    <cellStyle name="Comma 12 3 3" xfId="1299"/>
    <cellStyle name="Comma 12 3 3 2" xfId="1300"/>
    <cellStyle name="Comma 12 3 4" xfId="1301"/>
    <cellStyle name="Comma 12 4" xfId="1302"/>
    <cellStyle name="Comma 12 4 2" xfId="1303"/>
    <cellStyle name="Comma 12 4 2 2" xfId="1304"/>
    <cellStyle name="Comma 12 4 3" xfId="1305"/>
    <cellStyle name="Comma 12 4 4" xfId="1306"/>
    <cellStyle name="Comma 12 5" xfId="1307"/>
    <cellStyle name="Comma 12 5 2" xfId="1308"/>
    <cellStyle name="Comma 12 6" xfId="1309"/>
    <cellStyle name="Comma 12 7" xfId="1310"/>
    <cellStyle name="Comma 13" xfId="1311"/>
    <cellStyle name="Comma 13 2" xfId="1312"/>
    <cellStyle name="Comma 13 2 2" xfId="1313"/>
    <cellStyle name="Comma 13 2 3" xfId="1314"/>
    <cellStyle name="Comma 13 3" xfId="1315"/>
    <cellStyle name="Comma 13 4" xfId="1316"/>
    <cellStyle name="Comma 14" xfId="1317"/>
    <cellStyle name="Comma 14 2" xfId="1318"/>
    <cellStyle name="Comma 14 2 2" xfId="1319"/>
    <cellStyle name="Comma 14 2 2 2" xfId="1320"/>
    <cellStyle name="Comma 14 2 2 2 2" xfId="1321"/>
    <cellStyle name="Comma 14 2 2 3" xfId="1322"/>
    <cellStyle name="Comma 14 2 3" xfId="1323"/>
    <cellStyle name="Comma 14 2 3 2" xfId="1324"/>
    <cellStyle name="Comma 14 2 4" xfId="1325"/>
    <cellStyle name="Comma 14 3" xfId="1326"/>
    <cellStyle name="Comma 14 3 2" xfId="1327"/>
    <cellStyle name="Comma 14 3 2 2" xfId="1328"/>
    <cellStyle name="Comma 14 3 2 2 2" xfId="1329"/>
    <cellStyle name="Comma 14 3 2 3" xfId="1330"/>
    <cellStyle name="Comma 14 3 2 4" xfId="1331"/>
    <cellStyle name="Comma 14 3 3" xfId="1332"/>
    <cellStyle name="Comma 14 3 3 2" xfId="1333"/>
    <cellStyle name="Comma 14 3 4" xfId="1334"/>
    <cellStyle name="Comma 14 3 5" xfId="1335"/>
    <cellStyle name="Comma 14 4" xfId="1336"/>
    <cellStyle name="Comma 14 4 2" xfId="1337"/>
    <cellStyle name="Comma 14 4 3" xfId="1338"/>
    <cellStyle name="Comma 14 5" xfId="1339"/>
    <cellStyle name="Comma 14 6" xfId="1340"/>
    <cellStyle name="Comma 15" xfId="8"/>
    <cellStyle name="Comma 15 2" xfId="1341"/>
    <cellStyle name="Comma 15 2 2" xfId="1342"/>
    <cellStyle name="Comma 15 3" xfId="1343"/>
    <cellStyle name="Comma 15 4" xfId="1344"/>
    <cellStyle name="Comma 16" xfId="9"/>
    <cellStyle name="Comma 16 2" xfId="1345"/>
    <cellStyle name="Comma 16 2 2" xfId="1346"/>
    <cellStyle name="Comma 16 3" xfId="1347"/>
    <cellStyle name="Comma 16 4" xfId="1348"/>
    <cellStyle name="Comma 17" xfId="1349"/>
    <cellStyle name="Comma 17 2" xfId="1350"/>
    <cellStyle name="Comma 17 2 2" xfId="1351"/>
    <cellStyle name="Comma 17 3" xfId="1352"/>
    <cellStyle name="Comma 17 4" xfId="1353"/>
    <cellStyle name="Comma 17 5" xfId="1354"/>
    <cellStyle name="Comma 18" xfId="1355"/>
    <cellStyle name="Comma 18 2" xfId="1356"/>
    <cellStyle name="Comma 18 3" xfId="1357"/>
    <cellStyle name="Comma 19" xfId="1358"/>
    <cellStyle name="Comma 19 2" xfId="1359"/>
    <cellStyle name="Comma 2" xfId="2"/>
    <cellStyle name="Comma 2 10" xfId="1360"/>
    <cellStyle name="Comma 2 2" xfId="10"/>
    <cellStyle name="Comma 2 2 2" xfId="1361"/>
    <cellStyle name="Comma 2 2 2 2" xfId="1362"/>
    <cellStyle name="Comma 2 2 2 2 2" xfId="1363"/>
    <cellStyle name="Comma 2 2 2 2 2 2" xfId="1364"/>
    <cellStyle name="Comma 2 2 2 2 3" xfId="1365"/>
    <cellStyle name="Comma 2 2 2 2 4" xfId="1366"/>
    <cellStyle name="Comma 2 2 2 3" xfId="1367"/>
    <cellStyle name="Comma 2 2 2 3 2" xfId="1368"/>
    <cellStyle name="Comma 2 2 2 4" xfId="1369"/>
    <cellStyle name="Comma 2 2 2 4 2" xfId="1370"/>
    <cellStyle name="Comma 2 2 2 5" xfId="1371"/>
    <cellStyle name="Comma 2 2 2 6" xfId="1372"/>
    <cellStyle name="Comma 2 2 3" xfId="1373"/>
    <cellStyle name="Comma 2 2 3 2" xfId="1374"/>
    <cellStyle name="Comma 2 2 3 2 2" xfId="1375"/>
    <cellStyle name="Comma 2 2 3 3" xfId="1376"/>
    <cellStyle name="Comma 2 2 3 4" xfId="1377"/>
    <cellStyle name="Comma 2 2 4" xfId="1378"/>
    <cellStyle name="Comma 2 2 4 2" xfId="1379"/>
    <cellStyle name="Comma 2 2 5" xfId="1380"/>
    <cellStyle name="Comma 2 2 5 2" xfId="1381"/>
    <cellStyle name="Comma 2 2 5 3" xfId="1382"/>
    <cellStyle name="Comma 2 2 6" xfId="1383"/>
    <cellStyle name="Comma 2 2 6 2" xfId="1384"/>
    <cellStyle name="Comma 2 2 6 3" xfId="1385"/>
    <cellStyle name="Comma 2 2 7" xfId="1386"/>
    <cellStyle name="Comma 2 2 8" xfId="1387"/>
    <cellStyle name="Comma 2 3" xfId="25"/>
    <cellStyle name="Comma 2 3 2" xfId="1388"/>
    <cellStyle name="Comma 2 3 2 2" xfId="1389"/>
    <cellStyle name="Comma 2 3 2 2 2" xfId="1390"/>
    <cellStyle name="Comma 2 3 2 2 2 2" xfId="1391"/>
    <cellStyle name="Comma 2 3 2 2 3" xfId="1392"/>
    <cellStyle name="Comma 2 3 2 3" xfId="1393"/>
    <cellStyle name="Comma 2 3 2 3 2" xfId="1394"/>
    <cellStyle name="Comma 2 3 2 4" xfId="1395"/>
    <cellStyle name="Comma 2 3 2 5" xfId="1396"/>
    <cellStyle name="Comma 2 3 3" xfId="1397"/>
    <cellStyle name="Comma 2 3 3 2" xfId="1398"/>
    <cellStyle name="Comma 2 3 3 2 2" xfId="1399"/>
    <cellStyle name="Comma 2 3 3 3" xfId="1400"/>
    <cellStyle name="Comma 2 3 4" xfId="1401"/>
    <cellStyle name="Comma 2 3 5" xfId="1402"/>
    <cellStyle name="Comma 2 4" xfId="11"/>
    <cellStyle name="Comma 2 4 2" xfId="1403"/>
    <cellStyle name="Comma 2 4 2 2" xfId="1404"/>
    <cellStyle name="Comma 2 4 2 2 2" xfId="1405"/>
    <cellStyle name="Comma 2 4 2 3" xfId="1406"/>
    <cellStyle name="Comma 2 4 3" xfId="1407"/>
    <cellStyle name="Comma 2 4 3 2" xfId="1408"/>
    <cellStyle name="Comma 2 4 4" xfId="1409"/>
    <cellStyle name="Comma 2 4 5" xfId="1410"/>
    <cellStyle name="Comma 2 5" xfId="1411"/>
    <cellStyle name="Comma 2 5 2" xfId="1412"/>
    <cellStyle name="Comma 2 5 3" xfId="1413"/>
    <cellStyle name="Comma 2 5 4" xfId="1414"/>
    <cellStyle name="Comma 2 6" xfId="1415"/>
    <cellStyle name="Comma 2 6 2" xfId="1416"/>
    <cellStyle name="Comma 2 6 3" xfId="1417"/>
    <cellStyle name="Comma 2 7" xfId="1418"/>
    <cellStyle name="Comma 2 7 2" xfId="1419"/>
    <cellStyle name="Comma 2 7 3" xfId="1420"/>
    <cellStyle name="Comma 2 8" xfId="1421"/>
    <cellStyle name="Comma 2 9" xfId="1422"/>
    <cellStyle name="Comma 20" xfId="1423"/>
    <cellStyle name="Comma 21" xfId="1424"/>
    <cellStyle name="Comma 22" xfId="1425"/>
    <cellStyle name="Comma 23" xfId="1426"/>
    <cellStyle name="Comma 24" xfId="1427"/>
    <cellStyle name="Comma 25" xfId="1428"/>
    <cellStyle name="Comma 3" xfId="12"/>
    <cellStyle name="Comma 3 2" xfId="1429"/>
    <cellStyle name="Comma 3 2 2" xfId="1430"/>
    <cellStyle name="Comma 3 2 2 2" xfId="1431"/>
    <cellStyle name="Comma 3 2 2 3" xfId="1432"/>
    <cellStyle name="Comma 3 2 3" xfId="1433"/>
    <cellStyle name="Comma 3 2 3 2" xfId="1434"/>
    <cellStyle name="Comma 3 2 4" xfId="1435"/>
    <cellStyle name="Comma 3 2 5" xfId="1436"/>
    <cellStyle name="Comma 3 3" xfId="1437"/>
    <cellStyle name="Comma 3 3 2" xfId="1438"/>
    <cellStyle name="Comma 3 3 2 2" xfId="1439"/>
    <cellStyle name="Comma 3 3 2 3" xfId="1440"/>
    <cellStyle name="Comma 3 3 3" xfId="1441"/>
    <cellStyle name="Comma 3 3 3 2" xfId="1442"/>
    <cellStyle name="Comma 3 3 4" xfId="1443"/>
    <cellStyle name="Comma 3 3 4 2" xfId="1444"/>
    <cellStyle name="Comma 3 3 5" xfId="1445"/>
    <cellStyle name="Comma 3 3 6" xfId="1446"/>
    <cellStyle name="Comma 3 4" xfId="1447"/>
    <cellStyle name="Comma 3 4 2" xfId="1448"/>
    <cellStyle name="Comma 3 4 2 2" xfId="1449"/>
    <cellStyle name="Comma 3 4 2 3" xfId="1450"/>
    <cellStyle name="Comma 3 4 3" xfId="1451"/>
    <cellStyle name="Comma 3 4 4" xfId="1452"/>
    <cellStyle name="Comma 3 5" xfId="1453"/>
    <cellStyle name="Comma 3 5 2" xfId="1454"/>
    <cellStyle name="Comma 3 5 3" xfId="1455"/>
    <cellStyle name="Comma 3 6" xfId="1456"/>
    <cellStyle name="Comma 3 6 2" xfId="1457"/>
    <cellStyle name="Comma 3 6 3" xfId="1458"/>
    <cellStyle name="Comma 3 7" xfId="1459"/>
    <cellStyle name="Comma 3 8" xfId="1460"/>
    <cellStyle name="Comma 3 9" xfId="1461"/>
    <cellStyle name="Comma 4" xfId="1462"/>
    <cellStyle name="Comma 4 2" xfId="1463"/>
    <cellStyle name="Comma 4 2 2" xfId="1464"/>
    <cellStyle name="Comma 4 2 2 2" xfId="1465"/>
    <cellStyle name="Comma 4 2 2 2 2" xfId="1466"/>
    <cellStyle name="Comma 4 2 2 3" xfId="1467"/>
    <cellStyle name="Comma 4 2 2 4" xfId="1468"/>
    <cellStyle name="Comma 4 2 2 5" xfId="1469"/>
    <cellStyle name="Comma 4 2 3" xfId="1470"/>
    <cellStyle name="Comma 4 2 3 2" xfId="1471"/>
    <cellStyle name="Comma 4 2 3 3" xfId="1472"/>
    <cellStyle name="Comma 4 2 4" xfId="1473"/>
    <cellStyle name="Comma 4 3" xfId="1474"/>
    <cellStyle name="Comma 4 3 2" xfId="1475"/>
    <cellStyle name="Comma 4 3 2 2" xfId="1476"/>
    <cellStyle name="Comma 4 3 3" xfId="1477"/>
    <cellStyle name="Comma 4 4" xfId="1478"/>
    <cellStyle name="Comma 4 4 2" xfId="1479"/>
    <cellStyle name="Comma 5" xfId="1480"/>
    <cellStyle name="Comma 5 2" xfId="1481"/>
    <cellStyle name="Comma 5 2 2" xfId="1482"/>
    <cellStyle name="Comma 5 2 2 2" xfId="1483"/>
    <cellStyle name="Comma 5 2 2 2 2" xfId="1484"/>
    <cellStyle name="Comma 5 2 2 3" xfId="1485"/>
    <cellStyle name="Comma 5 2 3" xfId="1486"/>
    <cellStyle name="Comma 5 2 3 2" xfId="1487"/>
    <cellStyle name="Comma 5 2 4" xfId="1488"/>
    <cellStyle name="Comma 5 3" xfId="1489"/>
    <cellStyle name="Comma 5 3 2" xfId="1490"/>
    <cellStyle name="Comma 5 4" xfId="1491"/>
    <cellStyle name="Comma 6" xfId="1492"/>
    <cellStyle name="Comma 6 2" xfId="1493"/>
    <cellStyle name="Comma 6 2 2" xfId="1494"/>
    <cellStyle name="Comma 6 2 3" xfId="1495"/>
    <cellStyle name="Comma 6 3" xfId="1496"/>
    <cellStyle name="Comma 6 3 2" xfId="1497"/>
    <cellStyle name="Comma 6 4" xfId="1498"/>
    <cellStyle name="Comma 60" xfId="1499"/>
    <cellStyle name="Comma 7" xfId="1500"/>
    <cellStyle name="Comma 7 2" xfId="1501"/>
    <cellStyle name="Comma 7 2 2" xfId="1502"/>
    <cellStyle name="Comma 7 2 3" xfId="1503"/>
    <cellStyle name="Comma 7 3" xfId="1504"/>
    <cellStyle name="Comma 7 4" xfId="1505"/>
    <cellStyle name="Comma 8" xfId="1506"/>
    <cellStyle name="Comma 8 2" xfId="1507"/>
    <cellStyle name="Comma 8 2 2" xfId="1508"/>
    <cellStyle name="Comma 8 2 3" xfId="1509"/>
    <cellStyle name="Comma 8 3" xfId="1510"/>
    <cellStyle name="Comma 8 4" xfId="1511"/>
    <cellStyle name="Comma 9" xfId="1512"/>
    <cellStyle name="Comma 9 2" xfId="1513"/>
    <cellStyle name="Comma 9 2 2" xfId="1514"/>
    <cellStyle name="Comma 9 2 3" xfId="1515"/>
    <cellStyle name="Comma 9 3" xfId="1516"/>
    <cellStyle name="Comma 9 4" xfId="1517"/>
    <cellStyle name="Currency 2" xfId="1518"/>
    <cellStyle name="Currency 2 2" xfId="1519"/>
    <cellStyle name="Currency 3" xfId="1520"/>
    <cellStyle name="Euro" xfId="1521"/>
    <cellStyle name="Euro 2" xfId="1522"/>
    <cellStyle name="Euro 3" xfId="1523"/>
    <cellStyle name="Excel Built-in Normal" xfId="1524"/>
    <cellStyle name="Excel Built-in Normal 1" xfId="1525"/>
    <cellStyle name="Explanatory Text 10" xfId="1526"/>
    <cellStyle name="Explanatory Text 11" xfId="1527"/>
    <cellStyle name="Explanatory Text 12" xfId="1528"/>
    <cellStyle name="Explanatory Text 13" xfId="1529"/>
    <cellStyle name="Explanatory Text 14" xfId="1530"/>
    <cellStyle name="Explanatory Text 15" xfId="1531"/>
    <cellStyle name="Explanatory Text 16" xfId="1532"/>
    <cellStyle name="Explanatory Text 17" xfId="1533"/>
    <cellStyle name="Explanatory Text 18" xfId="1534"/>
    <cellStyle name="Explanatory Text 19" xfId="1535"/>
    <cellStyle name="Explanatory Text 2" xfId="1536"/>
    <cellStyle name="Explanatory Text 20" xfId="1537"/>
    <cellStyle name="Explanatory Text 21" xfId="1538"/>
    <cellStyle name="Explanatory Text 22" xfId="1539"/>
    <cellStyle name="Explanatory Text 23" xfId="1540"/>
    <cellStyle name="Explanatory Text 24" xfId="1541"/>
    <cellStyle name="Explanatory Text 25" xfId="1542"/>
    <cellStyle name="Explanatory Text 26" xfId="1543"/>
    <cellStyle name="Explanatory Text 27" xfId="1544"/>
    <cellStyle name="Explanatory Text 28" xfId="1545"/>
    <cellStyle name="Explanatory Text 29" xfId="1546"/>
    <cellStyle name="Explanatory Text 3" xfId="1547"/>
    <cellStyle name="Explanatory Text 30" xfId="1548"/>
    <cellStyle name="Explanatory Text 31" xfId="1549"/>
    <cellStyle name="Explanatory Text 32" xfId="1550"/>
    <cellStyle name="Explanatory Text 33" xfId="1551"/>
    <cellStyle name="Explanatory Text 34" xfId="1552"/>
    <cellStyle name="Explanatory Text 35" xfId="1553"/>
    <cellStyle name="Explanatory Text 36" xfId="1554"/>
    <cellStyle name="Explanatory Text 37" xfId="1555"/>
    <cellStyle name="Explanatory Text 38" xfId="1556"/>
    <cellStyle name="Explanatory Text 39" xfId="1557"/>
    <cellStyle name="Explanatory Text 4" xfId="1558"/>
    <cellStyle name="Explanatory Text 40" xfId="1559"/>
    <cellStyle name="Explanatory Text 41" xfId="1560"/>
    <cellStyle name="Explanatory Text 42" xfId="1561"/>
    <cellStyle name="Explanatory Text 43" xfId="1562"/>
    <cellStyle name="Explanatory Text 44" xfId="1563"/>
    <cellStyle name="Explanatory Text 5" xfId="1564"/>
    <cellStyle name="Explanatory Text 6" xfId="1565"/>
    <cellStyle name="Explanatory Text 7" xfId="1566"/>
    <cellStyle name="Explanatory Text 8" xfId="1567"/>
    <cellStyle name="Explanatory Text 9" xfId="1568"/>
    <cellStyle name="Good 10" xfId="1569"/>
    <cellStyle name="Good 11" xfId="1570"/>
    <cellStyle name="Good 12" xfId="1571"/>
    <cellStyle name="Good 13" xfId="1572"/>
    <cellStyle name="Good 14" xfId="1573"/>
    <cellStyle name="Good 15" xfId="1574"/>
    <cellStyle name="Good 16" xfId="1575"/>
    <cellStyle name="Good 17" xfId="1576"/>
    <cellStyle name="Good 18" xfId="1577"/>
    <cellStyle name="Good 19" xfId="1578"/>
    <cellStyle name="Good 2" xfId="1579"/>
    <cellStyle name="Good 20" xfId="1580"/>
    <cellStyle name="Good 21" xfId="1581"/>
    <cellStyle name="Good 22" xfId="1582"/>
    <cellStyle name="Good 23" xfId="1583"/>
    <cellStyle name="Good 24" xfId="1584"/>
    <cellStyle name="Good 25" xfId="1585"/>
    <cellStyle name="Good 26" xfId="1586"/>
    <cellStyle name="Good 27" xfId="1587"/>
    <cellStyle name="Good 28" xfId="1588"/>
    <cellStyle name="Good 29" xfId="1589"/>
    <cellStyle name="Good 3" xfId="1590"/>
    <cellStyle name="Good 30" xfId="1591"/>
    <cellStyle name="Good 31" xfId="1592"/>
    <cellStyle name="Good 32" xfId="1593"/>
    <cellStyle name="Good 33" xfId="1594"/>
    <cellStyle name="Good 34" xfId="1595"/>
    <cellStyle name="Good 35" xfId="1596"/>
    <cellStyle name="Good 36" xfId="1597"/>
    <cellStyle name="Good 37" xfId="1598"/>
    <cellStyle name="Good 38" xfId="1599"/>
    <cellStyle name="Good 39" xfId="1600"/>
    <cellStyle name="Good 4" xfId="1601"/>
    <cellStyle name="Good 40" xfId="1602"/>
    <cellStyle name="Good 41" xfId="1603"/>
    <cellStyle name="Good 42" xfId="1604"/>
    <cellStyle name="Good 43" xfId="1605"/>
    <cellStyle name="Good 44" xfId="1606"/>
    <cellStyle name="Good 5" xfId="1607"/>
    <cellStyle name="Good 6" xfId="1608"/>
    <cellStyle name="Good 7" xfId="1609"/>
    <cellStyle name="Good 8" xfId="1610"/>
    <cellStyle name="Good 9" xfId="1611"/>
    <cellStyle name="Heading" xfId="1612"/>
    <cellStyle name="Heading 1 10" xfId="1613"/>
    <cellStyle name="Heading 1 11" xfId="1614"/>
    <cellStyle name="Heading 1 12" xfId="1615"/>
    <cellStyle name="Heading 1 13" xfId="1616"/>
    <cellStyle name="Heading 1 14" xfId="1617"/>
    <cellStyle name="Heading 1 15" xfId="1618"/>
    <cellStyle name="Heading 1 16" xfId="1619"/>
    <cellStyle name="Heading 1 17" xfId="1620"/>
    <cellStyle name="Heading 1 18" xfId="1621"/>
    <cellStyle name="Heading 1 19" xfId="1622"/>
    <cellStyle name="Heading 1 2" xfId="1623"/>
    <cellStyle name="Heading 1 20" xfId="1624"/>
    <cellStyle name="Heading 1 21" xfId="1625"/>
    <cellStyle name="Heading 1 22" xfId="1626"/>
    <cellStyle name="Heading 1 23" xfId="1627"/>
    <cellStyle name="Heading 1 24" xfId="1628"/>
    <cellStyle name="Heading 1 25" xfId="1629"/>
    <cellStyle name="Heading 1 26" xfId="1630"/>
    <cellStyle name="Heading 1 27" xfId="1631"/>
    <cellStyle name="Heading 1 28" xfId="1632"/>
    <cellStyle name="Heading 1 29" xfId="1633"/>
    <cellStyle name="Heading 1 3" xfId="1634"/>
    <cellStyle name="Heading 1 30" xfId="1635"/>
    <cellStyle name="Heading 1 31" xfId="1636"/>
    <cellStyle name="Heading 1 32" xfId="1637"/>
    <cellStyle name="Heading 1 33" xfId="1638"/>
    <cellStyle name="Heading 1 34" xfId="1639"/>
    <cellStyle name="Heading 1 35" xfId="1640"/>
    <cellStyle name="Heading 1 36" xfId="1641"/>
    <cellStyle name="Heading 1 37" xfId="1642"/>
    <cellStyle name="Heading 1 38" xfId="1643"/>
    <cellStyle name="Heading 1 39" xfId="1644"/>
    <cellStyle name="Heading 1 4" xfId="1645"/>
    <cellStyle name="Heading 1 40" xfId="1646"/>
    <cellStyle name="Heading 1 41" xfId="1647"/>
    <cellStyle name="Heading 1 42" xfId="1648"/>
    <cellStyle name="Heading 1 43" xfId="1649"/>
    <cellStyle name="Heading 1 44" xfId="1650"/>
    <cellStyle name="Heading 1 5" xfId="1651"/>
    <cellStyle name="Heading 1 6" xfId="1652"/>
    <cellStyle name="Heading 1 7" xfId="1653"/>
    <cellStyle name="Heading 1 8" xfId="1654"/>
    <cellStyle name="Heading 1 9" xfId="1655"/>
    <cellStyle name="Heading 2 10" xfId="1656"/>
    <cellStyle name="Heading 2 11" xfId="1657"/>
    <cellStyle name="Heading 2 12" xfId="1658"/>
    <cellStyle name="Heading 2 13" xfId="1659"/>
    <cellStyle name="Heading 2 14" xfId="1660"/>
    <cellStyle name="Heading 2 15" xfId="1661"/>
    <cellStyle name="Heading 2 16" xfId="1662"/>
    <cellStyle name="Heading 2 17" xfId="1663"/>
    <cellStyle name="Heading 2 18" xfId="1664"/>
    <cellStyle name="Heading 2 19" xfId="1665"/>
    <cellStyle name="Heading 2 2" xfId="1666"/>
    <cellStyle name="Heading 2 20" xfId="1667"/>
    <cellStyle name="Heading 2 21" xfId="1668"/>
    <cellStyle name="Heading 2 22" xfId="1669"/>
    <cellStyle name="Heading 2 23" xfId="1670"/>
    <cellStyle name="Heading 2 24" xfId="1671"/>
    <cellStyle name="Heading 2 25" xfId="1672"/>
    <cellStyle name="Heading 2 26" xfId="1673"/>
    <cellStyle name="Heading 2 27" xfId="1674"/>
    <cellStyle name="Heading 2 28" xfId="1675"/>
    <cellStyle name="Heading 2 29" xfId="1676"/>
    <cellStyle name="Heading 2 3" xfId="1677"/>
    <cellStyle name="Heading 2 30" xfId="1678"/>
    <cellStyle name="Heading 2 31" xfId="1679"/>
    <cellStyle name="Heading 2 32" xfId="1680"/>
    <cellStyle name="Heading 2 33" xfId="1681"/>
    <cellStyle name="Heading 2 34" xfId="1682"/>
    <cellStyle name="Heading 2 35" xfId="1683"/>
    <cellStyle name="Heading 2 36" xfId="1684"/>
    <cellStyle name="Heading 2 37" xfId="1685"/>
    <cellStyle name="Heading 2 38" xfId="1686"/>
    <cellStyle name="Heading 2 39" xfId="1687"/>
    <cellStyle name="Heading 2 4" xfId="1688"/>
    <cellStyle name="Heading 2 40" xfId="1689"/>
    <cellStyle name="Heading 2 41" xfId="1690"/>
    <cellStyle name="Heading 2 42" xfId="1691"/>
    <cellStyle name="Heading 2 43" xfId="1692"/>
    <cellStyle name="Heading 2 44" xfId="1693"/>
    <cellStyle name="Heading 2 5" xfId="1694"/>
    <cellStyle name="Heading 2 6" xfId="1695"/>
    <cellStyle name="Heading 2 7" xfId="1696"/>
    <cellStyle name="Heading 2 8" xfId="1697"/>
    <cellStyle name="Heading 2 9" xfId="1698"/>
    <cellStyle name="Heading 3 10" xfId="1699"/>
    <cellStyle name="Heading 3 11" xfId="1700"/>
    <cellStyle name="Heading 3 12" xfId="1701"/>
    <cellStyle name="Heading 3 13" xfId="1702"/>
    <cellStyle name="Heading 3 14" xfId="1703"/>
    <cellStyle name="Heading 3 15" xfId="1704"/>
    <cellStyle name="Heading 3 16" xfId="1705"/>
    <cellStyle name="Heading 3 17" xfId="1706"/>
    <cellStyle name="Heading 3 18" xfId="1707"/>
    <cellStyle name="Heading 3 19" xfId="1708"/>
    <cellStyle name="Heading 3 2" xfId="1709"/>
    <cellStyle name="Heading 3 20" xfId="1710"/>
    <cellStyle name="Heading 3 21" xfId="1711"/>
    <cellStyle name="Heading 3 22" xfId="1712"/>
    <cellStyle name="Heading 3 23" xfId="1713"/>
    <cellStyle name="Heading 3 24" xfId="1714"/>
    <cellStyle name="Heading 3 25" xfId="1715"/>
    <cellStyle name="Heading 3 26" xfId="1716"/>
    <cellStyle name="Heading 3 27" xfId="1717"/>
    <cellStyle name="Heading 3 28" xfId="1718"/>
    <cellStyle name="Heading 3 29" xfId="1719"/>
    <cellStyle name="Heading 3 3" xfId="1720"/>
    <cellStyle name="Heading 3 30" xfId="1721"/>
    <cellStyle name="Heading 3 31" xfId="1722"/>
    <cellStyle name="Heading 3 32" xfId="1723"/>
    <cellStyle name="Heading 3 33" xfId="1724"/>
    <cellStyle name="Heading 3 34" xfId="1725"/>
    <cellStyle name="Heading 3 35" xfId="1726"/>
    <cellStyle name="Heading 3 36" xfId="1727"/>
    <cellStyle name="Heading 3 37" xfId="1728"/>
    <cellStyle name="Heading 3 38" xfId="1729"/>
    <cellStyle name="Heading 3 39" xfId="1730"/>
    <cellStyle name="Heading 3 4" xfId="1731"/>
    <cellStyle name="Heading 3 40" xfId="1732"/>
    <cellStyle name="Heading 3 41" xfId="1733"/>
    <cellStyle name="Heading 3 42" xfId="1734"/>
    <cellStyle name="Heading 3 43" xfId="1735"/>
    <cellStyle name="Heading 3 44" xfId="1736"/>
    <cellStyle name="Heading 3 5" xfId="1737"/>
    <cellStyle name="Heading 3 6" xfId="1738"/>
    <cellStyle name="Heading 3 7" xfId="1739"/>
    <cellStyle name="Heading 3 8" xfId="1740"/>
    <cellStyle name="Heading 3 9" xfId="1741"/>
    <cellStyle name="Heading 4 10" xfId="1742"/>
    <cellStyle name="Heading 4 11" xfId="1743"/>
    <cellStyle name="Heading 4 12" xfId="1744"/>
    <cellStyle name="Heading 4 13" xfId="1745"/>
    <cellStyle name="Heading 4 14" xfId="1746"/>
    <cellStyle name="Heading 4 15" xfId="1747"/>
    <cellStyle name="Heading 4 16" xfId="1748"/>
    <cellStyle name="Heading 4 17" xfId="1749"/>
    <cellStyle name="Heading 4 18" xfId="1750"/>
    <cellStyle name="Heading 4 19" xfId="1751"/>
    <cellStyle name="Heading 4 2" xfId="1752"/>
    <cellStyle name="Heading 4 20" xfId="1753"/>
    <cellStyle name="Heading 4 21" xfId="1754"/>
    <cellStyle name="Heading 4 22" xfId="1755"/>
    <cellStyle name="Heading 4 23" xfId="1756"/>
    <cellStyle name="Heading 4 24" xfId="1757"/>
    <cellStyle name="Heading 4 25" xfId="1758"/>
    <cellStyle name="Heading 4 26" xfId="1759"/>
    <cellStyle name="Heading 4 27" xfId="1760"/>
    <cellStyle name="Heading 4 28" xfId="1761"/>
    <cellStyle name="Heading 4 29" xfId="1762"/>
    <cellStyle name="Heading 4 3" xfId="1763"/>
    <cellStyle name="Heading 4 30" xfId="1764"/>
    <cellStyle name="Heading 4 31" xfId="1765"/>
    <cellStyle name="Heading 4 32" xfId="1766"/>
    <cellStyle name="Heading 4 33" xfId="1767"/>
    <cellStyle name="Heading 4 34" xfId="1768"/>
    <cellStyle name="Heading 4 35" xfId="1769"/>
    <cellStyle name="Heading 4 36" xfId="1770"/>
    <cellStyle name="Heading 4 37" xfId="1771"/>
    <cellStyle name="Heading 4 38" xfId="1772"/>
    <cellStyle name="Heading 4 39" xfId="1773"/>
    <cellStyle name="Heading 4 4" xfId="1774"/>
    <cellStyle name="Heading 4 40" xfId="1775"/>
    <cellStyle name="Heading 4 41" xfId="1776"/>
    <cellStyle name="Heading 4 42" xfId="1777"/>
    <cellStyle name="Heading 4 43" xfId="1778"/>
    <cellStyle name="Heading 4 44" xfId="1779"/>
    <cellStyle name="Heading 4 5" xfId="1780"/>
    <cellStyle name="Heading 4 6" xfId="1781"/>
    <cellStyle name="Heading 4 7" xfId="1782"/>
    <cellStyle name="Heading 4 8" xfId="1783"/>
    <cellStyle name="Heading 4 9" xfId="1784"/>
    <cellStyle name="Heading1" xfId="1785"/>
    <cellStyle name="Input 10" xfId="1786"/>
    <cellStyle name="Input 11" xfId="1787"/>
    <cellStyle name="Input 12" xfId="1788"/>
    <cellStyle name="Input 13" xfId="1789"/>
    <cellStyle name="Input 14" xfId="1790"/>
    <cellStyle name="Input 15" xfId="1791"/>
    <cellStyle name="Input 16" xfId="1792"/>
    <cellStyle name="Input 17" xfId="1793"/>
    <cellStyle name="Input 18" xfId="1794"/>
    <cellStyle name="Input 19" xfId="1795"/>
    <cellStyle name="Input 2" xfId="1796"/>
    <cellStyle name="Input 20" xfId="1797"/>
    <cellStyle name="Input 21" xfId="1798"/>
    <cellStyle name="Input 22" xfId="1799"/>
    <cellStyle name="Input 23" xfId="1800"/>
    <cellStyle name="Input 24" xfId="1801"/>
    <cellStyle name="Input 25" xfId="1802"/>
    <cellStyle name="Input 26" xfId="1803"/>
    <cellStyle name="Input 27" xfId="1804"/>
    <cellStyle name="Input 28" xfId="1805"/>
    <cellStyle name="Input 29" xfId="1806"/>
    <cellStyle name="Input 3" xfId="1807"/>
    <cellStyle name="Input 30" xfId="1808"/>
    <cellStyle name="Input 31" xfId="1809"/>
    <cellStyle name="Input 32" xfId="1810"/>
    <cellStyle name="Input 33" xfId="1811"/>
    <cellStyle name="Input 34" xfId="1812"/>
    <cellStyle name="Input 35" xfId="1813"/>
    <cellStyle name="Input 36" xfId="1814"/>
    <cellStyle name="Input 37" xfId="1815"/>
    <cellStyle name="Input 38" xfId="1816"/>
    <cellStyle name="Input 39" xfId="1817"/>
    <cellStyle name="Input 4" xfId="1818"/>
    <cellStyle name="Input 40" xfId="1819"/>
    <cellStyle name="Input 41" xfId="1820"/>
    <cellStyle name="Input 42" xfId="1821"/>
    <cellStyle name="Input 43" xfId="1822"/>
    <cellStyle name="Input 44" xfId="1823"/>
    <cellStyle name="Input 5" xfId="1824"/>
    <cellStyle name="Input 6" xfId="1825"/>
    <cellStyle name="Input 7" xfId="1826"/>
    <cellStyle name="Input 8" xfId="1827"/>
    <cellStyle name="Input 9" xfId="1828"/>
    <cellStyle name="Linked Cell 10" xfId="1829"/>
    <cellStyle name="Linked Cell 11" xfId="1830"/>
    <cellStyle name="Linked Cell 12" xfId="1831"/>
    <cellStyle name="Linked Cell 13" xfId="1832"/>
    <cellStyle name="Linked Cell 14" xfId="1833"/>
    <cellStyle name="Linked Cell 15" xfId="1834"/>
    <cellStyle name="Linked Cell 16" xfId="1835"/>
    <cellStyle name="Linked Cell 17" xfId="1836"/>
    <cellStyle name="Linked Cell 18" xfId="1837"/>
    <cellStyle name="Linked Cell 19" xfId="1838"/>
    <cellStyle name="Linked Cell 2" xfId="1839"/>
    <cellStyle name="Linked Cell 20" xfId="1840"/>
    <cellStyle name="Linked Cell 21" xfId="1841"/>
    <cellStyle name="Linked Cell 22" xfId="1842"/>
    <cellStyle name="Linked Cell 23" xfId="1843"/>
    <cellStyle name="Linked Cell 24" xfId="1844"/>
    <cellStyle name="Linked Cell 25" xfId="1845"/>
    <cellStyle name="Linked Cell 26" xfId="1846"/>
    <cellStyle name="Linked Cell 27" xfId="1847"/>
    <cellStyle name="Linked Cell 28" xfId="1848"/>
    <cellStyle name="Linked Cell 29" xfId="1849"/>
    <cellStyle name="Linked Cell 3" xfId="1850"/>
    <cellStyle name="Linked Cell 30" xfId="1851"/>
    <cellStyle name="Linked Cell 31" xfId="1852"/>
    <cellStyle name="Linked Cell 32" xfId="1853"/>
    <cellStyle name="Linked Cell 33" xfId="1854"/>
    <cellStyle name="Linked Cell 34" xfId="1855"/>
    <cellStyle name="Linked Cell 35" xfId="1856"/>
    <cellStyle name="Linked Cell 36" xfId="1857"/>
    <cellStyle name="Linked Cell 37" xfId="1858"/>
    <cellStyle name="Linked Cell 38" xfId="1859"/>
    <cellStyle name="Linked Cell 39" xfId="1860"/>
    <cellStyle name="Linked Cell 4" xfId="1861"/>
    <cellStyle name="Linked Cell 40" xfId="1862"/>
    <cellStyle name="Linked Cell 41" xfId="1863"/>
    <cellStyle name="Linked Cell 42" xfId="1864"/>
    <cellStyle name="Linked Cell 43" xfId="1865"/>
    <cellStyle name="Linked Cell 44" xfId="1866"/>
    <cellStyle name="Linked Cell 5" xfId="1867"/>
    <cellStyle name="Linked Cell 6" xfId="1868"/>
    <cellStyle name="Linked Cell 7" xfId="1869"/>
    <cellStyle name="Linked Cell 8" xfId="1870"/>
    <cellStyle name="Linked Cell 9" xfId="1871"/>
    <cellStyle name="Neutral 10" xfId="1872"/>
    <cellStyle name="Neutral 11" xfId="1873"/>
    <cellStyle name="Neutral 12" xfId="1874"/>
    <cellStyle name="Neutral 13" xfId="1875"/>
    <cellStyle name="Neutral 14" xfId="1876"/>
    <cellStyle name="Neutral 15" xfId="1877"/>
    <cellStyle name="Neutral 16" xfId="1878"/>
    <cellStyle name="Neutral 17" xfId="1879"/>
    <cellStyle name="Neutral 18" xfId="1880"/>
    <cellStyle name="Neutral 19" xfId="1881"/>
    <cellStyle name="Neutral 2" xfId="1882"/>
    <cellStyle name="Neutral 20" xfId="1883"/>
    <cellStyle name="Neutral 21" xfId="1884"/>
    <cellStyle name="Neutral 22" xfId="1885"/>
    <cellStyle name="Neutral 23" xfId="1886"/>
    <cellStyle name="Neutral 24" xfId="1887"/>
    <cellStyle name="Neutral 25" xfId="1888"/>
    <cellStyle name="Neutral 26" xfId="1889"/>
    <cellStyle name="Neutral 27" xfId="1890"/>
    <cellStyle name="Neutral 28" xfId="1891"/>
    <cellStyle name="Neutral 29" xfId="1892"/>
    <cellStyle name="Neutral 3" xfId="1893"/>
    <cellStyle name="Neutral 30" xfId="1894"/>
    <cellStyle name="Neutral 31" xfId="1895"/>
    <cellStyle name="Neutral 32" xfId="1896"/>
    <cellStyle name="Neutral 33" xfId="1897"/>
    <cellStyle name="Neutral 34" xfId="1898"/>
    <cellStyle name="Neutral 35" xfId="1899"/>
    <cellStyle name="Neutral 36" xfId="1900"/>
    <cellStyle name="Neutral 37" xfId="1901"/>
    <cellStyle name="Neutral 38" xfId="1902"/>
    <cellStyle name="Neutral 39" xfId="1903"/>
    <cellStyle name="Neutral 4" xfId="1904"/>
    <cellStyle name="Neutral 40" xfId="1905"/>
    <cellStyle name="Neutral 41" xfId="1906"/>
    <cellStyle name="Neutral 42" xfId="1907"/>
    <cellStyle name="Neutral 43" xfId="1908"/>
    <cellStyle name="Neutral 44" xfId="1909"/>
    <cellStyle name="Neutral 5" xfId="1910"/>
    <cellStyle name="Neutral 6" xfId="1911"/>
    <cellStyle name="Neutral 7" xfId="1912"/>
    <cellStyle name="Neutral 8" xfId="1913"/>
    <cellStyle name="Neutral 9" xfId="1914"/>
    <cellStyle name="Normal" xfId="0" builtinId="0"/>
    <cellStyle name="Normal 10" xfId="13"/>
    <cellStyle name="Normal 10 2" xfId="1915"/>
    <cellStyle name="Normal 10 3" xfId="1916"/>
    <cellStyle name="Normal 10 3 2" xfId="1917"/>
    <cellStyle name="Normal 10 3 3" xfId="1918"/>
    <cellStyle name="Normal 10 4" xfId="1919"/>
    <cellStyle name="Normal 10 5" xfId="1920"/>
    <cellStyle name="Normal 11" xfId="1921"/>
    <cellStyle name="Normal 11 2" xfId="1922"/>
    <cellStyle name="Normal 11 3" xfId="1923"/>
    <cellStyle name="Normal 11 3 2" xfId="1924"/>
    <cellStyle name="Normal 11 4" xfId="1925"/>
    <cellStyle name="Normal 12" xfId="1926"/>
    <cellStyle name="Normal 12 2" xfId="1927"/>
    <cellStyle name="Normal 13" xfId="1928"/>
    <cellStyle name="Normal 13 2" xfId="1929"/>
    <cellStyle name="Normal 14" xfId="1930"/>
    <cellStyle name="Normal 15" xfId="1931"/>
    <cellStyle name="Normal 16" xfId="1932"/>
    <cellStyle name="Normal 17" xfId="1933"/>
    <cellStyle name="Normal 18" xfId="14"/>
    <cellStyle name="Normal 18 2" xfId="1934"/>
    <cellStyle name="Normal 18 2 2" xfId="1935"/>
    <cellStyle name="Normal 18 3" xfId="1936"/>
    <cellStyle name="Normal 18 3 2" xfId="1937"/>
    <cellStyle name="Normal 18 4" xfId="1938"/>
    <cellStyle name="Normal 18 4 2" xfId="1939"/>
    <cellStyle name="Normal 18 4 3" xfId="1940"/>
    <cellStyle name="Normal 18 5" xfId="1941"/>
    <cellStyle name="Normal 19" xfId="15"/>
    <cellStyle name="Normal 19 2" xfId="1942"/>
    <cellStyle name="Normal 2" xfId="1"/>
    <cellStyle name="Normal 2 10" xfId="1943"/>
    <cellStyle name="Normal 2 11" xfId="1944"/>
    <cellStyle name="Normal 2 12" xfId="1945"/>
    <cellStyle name="Normal 2 13" xfId="1946"/>
    <cellStyle name="Normal 2 14" xfId="1947"/>
    <cellStyle name="Normal 2 15" xfId="1948"/>
    <cellStyle name="Normal 2 16" xfId="1949"/>
    <cellStyle name="Normal 2 17" xfId="1950"/>
    <cellStyle name="Normal 2 18" xfId="1951"/>
    <cellStyle name="Normal 2 19" xfId="16"/>
    <cellStyle name="Normal 2 2" xfId="17"/>
    <cellStyle name="Normal 2 2 2" xfId="1952"/>
    <cellStyle name="Normal 2 20" xfId="1953"/>
    <cellStyle name="Normal 2 3" xfId="18"/>
    <cellStyle name="Normal 2 3 2" xfId="1954"/>
    <cellStyle name="Normal 2 3 3" xfId="1955"/>
    <cellStyle name="Normal 2 4" xfId="1956"/>
    <cellStyle name="Normal 2 5" xfId="1957"/>
    <cellStyle name="Normal 2 5 2" xfId="1958"/>
    <cellStyle name="Normal 2 5 3" xfId="1959"/>
    <cellStyle name="Normal 2 6" xfId="1960"/>
    <cellStyle name="Normal 2 7" xfId="1961"/>
    <cellStyle name="Normal 2 8" xfId="1962"/>
    <cellStyle name="Normal 2 9" xfId="1963"/>
    <cellStyle name="Normal 2_A Block Futura Energy March-2012 (1)" xfId="1964"/>
    <cellStyle name="Normal 20" xfId="1965"/>
    <cellStyle name="Normal 20 2" xfId="1966"/>
    <cellStyle name="Normal 20 3" xfId="1967"/>
    <cellStyle name="Normal 21" xfId="1968"/>
    <cellStyle name="Normal 22" xfId="1969"/>
    <cellStyle name="Normal 23" xfId="1970"/>
    <cellStyle name="Normal 24" xfId="1971"/>
    <cellStyle name="Normal 25" xfId="1972"/>
    <cellStyle name="Normal 26" xfId="26"/>
    <cellStyle name="Normal 3" xfId="19"/>
    <cellStyle name="Normal 3 10" xfId="1973"/>
    <cellStyle name="Normal 3 2" xfId="20"/>
    <cellStyle name="Normal 3 2 2" xfId="1974"/>
    <cellStyle name="Normal 3 2 3" xfId="1975"/>
    <cellStyle name="Normal 3 3" xfId="1976"/>
    <cellStyle name="Normal 3 3 2" xfId="1977"/>
    <cellStyle name="Normal 3 4" xfId="1978"/>
    <cellStyle name="Normal 3 4 2" xfId="1979"/>
    <cellStyle name="Normal 3 5" xfId="1980"/>
    <cellStyle name="Normal 3 5 2" xfId="1981"/>
    <cellStyle name="Normal 3 6" xfId="1982"/>
    <cellStyle name="Normal 3 6 2" xfId="1983"/>
    <cellStyle name="Normal 3 7" xfId="1984"/>
    <cellStyle name="Normal 3 7 2" xfId="1985"/>
    <cellStyle name="Normal 3 8" xfId="1986"/>
    <cellStyle name="Normal 3 9" xfId="1987"/>
    <cellStyle name="Normal 34" xfId="1988"/>
    <cellStyle name="Normal 38" xfId="1989"/>
    <cellStyle name="Normal 4" xfId="1990"/>
    <cellStyle name="Normal 4 2" xfId="1991"/>
    <cellStyle name="Normal 48" xfId="1992"/>
    <cellStyle name="Normal 5" xfId="3"/>
    <cellStyle name="Normal 5 2" xfId="1993"/>
    <cellStyle name="Normal 5 3" xfId="1994"/>
    <cellStyle name="Normal 5 3 2" xfId="1995"/>
    <cellStyle name="Normal 5 4" xfId="1996"/>
    <cellStyle name="Normal 6" xfId="21"/>
    <cellStyle name="Normal 6 2" xfId="1997"/>
    <cellStyle name="Normal 6 2 2" xfId="1998"/>
    <cellStyle name="Normal 6 2 3" xfId="1999"/>
    <cellStyle name="Normal 6 3" xfId="2000"/>
    <cellStyle name="Normal 6 4" xfId="2001"/>
    <cellStyle name="Normal 63" xfId="2002"/>
    <cellStyle name="Normal 7" xfId="22"/>
    <cellStyle name="Normal 7 2" xfId="2003"/>
    <cellStyle name="Normal 7 3" xfId="2004"/>
    <cellStyle name="Normal 8" xfId="2005"/>
    <cellStyle name="Normal 8 2" xfId="2006"/>
    <cellStyle name="Normal 8 3" xfId="23"/>
    <cellStyle name="Normal 8 4" xfId="2007"/>
    <cellStyle name="Normal 8 5" xfId="2008"/>
    <cellStyle name="Normal 8 6" xfId="2009"/>
    <cellStyle name="Normal 8 7" xfId="2010"/>
    <cellStyle name="Normal 9" xfId="2011"/>
    <cellStyle name="Normal 9 2" xfId="2012"/>
    <cellStyle name="Note 10" xfId="2013"/>
    <cellStyle name="Note 11" xfId="2014"/>
    <cellStyle name="Note 12" xfId="2015"/>
    <cellStyle name="Note 13" xfId="2016"/>
    <cellStyle name="Note 14" xfId="2017"/>
    <cellStyle name="Note 15" xfId="2018"/>
    <cellStyle name="Note 16" xfId="2019"/>
    <cellStyle name="Note 17" xfId="2020"/>
    <cellStyle name="Note 18" xfId="2021"/>
    <cellStyle name="Note 19" xfId="2022"/>
    <cellStyle name="Note 2" xfId="2023"/>
    <cellStyle name="Note 2 2" xfId="2024"/>
    <cellStyle name="Note 20" xfId="2025"/>
    <cellStyle name="Note 21" xfId="2026"/>
    <cellStyle name="Note 22" xfId="2027"/>
    <cellStyle name="Note 23" xfId="2028"/>
    <cellStyle name="Note 24" xfId="2029"/>
    <cellStyle name="Note 25" xfId="2030"/>
    <cellStyle name="Note 26" xfId="2031"/>
    <cellStyle name="Note 27" xfId="2032"/>
    <cellStyle name="Note 28" xfId="2033"/>
    <cellStyle name="Note 29" xfId="2034"/>
    <cellStyle name="Note 3" xfId="2035"/>
    <cellStyle name="Note 30" xfId="2036"/>
    <cellStyle name="Note 31" xfId="2037"/>
    <cellStyle name="Note 32" xfId="2038"/>
    <cellStyle name="Note 33" xfId="2039"/>
    <cellStyle name="Note 34" xfId="2040"/>
    <cellStyle name="Note 35" xfId="2041"/>
    <cellStyle name="Note 36" xfId="2042"/>
    <cellStyle name="Note 37" xfId="2043"/>
    <cellStyle name="Note 38" xfId="2044"/>
    <cellStyle name="Note 39" xfId="2045"/>
    <cellStyle name="Note 4" xfId="2046"/>
    <cellStyle name="Note 40" xfId="2047"/>
    <cellStyle name="Note 41" xfId="2048"/>
    <cellStyle name="Note 42" xfId="2049"/>
    <cellStyle name="Note 43" xfId="2050"/>
    <cellStyle name="Note 44" xfId="2051"/>
    <cellStyle name="Note 5" xfId="2052"/>
    <cellStyle name="Note 6" xfId="2053"/>
    <cellStyle name="Note 7" xfId="2054"/>
    <cellStyle name="Note 8" xfId="2055"/>
    <cellStyle name="Note 9" xfId="2056"/>
    <cellStyle name="Output 10" xfId="2057"/>
    <cellStyle name="Output 11" xfId="2058"/>
    <cellStyle name="Output 12" xfId="2059"/>
    <cellStyle name="Output 13" xfId="2060"/>
    <cellStyle name="Output 14" xfId="2061"/>
    <cellStyle name="Output 15" xfId="2062"/>
    <cellStyle name="Output 16" xfId="2063"/>
    <cellStyle name="Output 17" xfId="2064"/>
    <cellStyle name="Output 18" xfId="2065"/>
    <cellStyle name="Output 19" xfId="2066"/>
    <cellStyle name="Output 2" xfId="2067"/>
    <cellStyle name="Output 20" xfId="2068"/>
    <cellStyle name="Output 21" xfId="2069"/>
    <cellStyle name="Output 22" xfId="2070"/>
    <cellStyle name="Output 23" xfId="2071"/>
    <cellStyle name="Output 24" xfId="2072"/>
    <cellStyle name="Output 25" xfId="2073"/>
    <cellStyle name="Output 26" xfId="2074"/>
    <cellStyle name="Output 27" xfId="2075"/>
    <cellStyle name="Output 28" xfId="2076"/>
    <cellStyle name="Output 29" xfId="2077"/>
    <cellStyle name="Output 3" xfId="2078"/>
    <cellStyle name="Output 30" xfId="2079"/>
    <cellStyle name="Output 31" xfId="2080"/>
    <cellStyle name="Output 32" xfId="2081"/>
    <cellStyle name="Output 33" xfId="2082"/>
    <cellStyle name="Output 34" xfId="2083"/>
    <cellStyle name="Output 35" xfId="2084"/>
    <cellStyle name="Output 36" xfId="2085"/>
    <cellStyle name="Output 37" xfId="2086"/>
    <cellStyle name="Output 38" xfId="2087"/>
    <cellStyle name="Output 39" xfId="2088"/>
    <cellStyle name="Output 4" xfId="2089"/>
    <cellStyle name="Output 40" xfId="2090"/>
    <cellStyle name="Output 41" xfId="2091"/>
    <cellStyle name="Output 42" xfId="2092"/>
    <cellStyle name="Output 43" xfId="2093"/>
    <cellStyle name="Output 44" xfId="2094"/>
    <cellStyle name="Output 5" xfId="2095"/>
    <cellStyle name="Output 6" xfId="2096"/>
    <cellStyle name="Output 7" xfId="2097"/>
    <cellStyle name="Output 8" xfId="2098"/>
    <cellStyle name="Output 9" xfId="2099"/>
    <cellStyle name="Percent" xfId="2251" builtinId="5"/>
    <cellStyle name="Percent 10" xfId="2100"/>
    <cellStyle name="Percent 2" xfId="24"/>
    <cellStyle name="Percent 2 2" xfId="2101"/>
    <cellStyle name="Percent 2 2 10" xfId="2102"/>
    <cellStyle name="Percent 2 2 2" xfId="2103"/>
    <cellStyle name="Percent 2 3" xfId="2104"/>
    <cellStyle name="Percent 2 3 2" xfId="2105"/>
    <cellStyle name="Percent 2 4" xfId="2106"/>
    <cellStyle name="Percent 2 5" xfId="2107"/>
    <cellStyle name="Percent 3" xfId="2108"/>
    <cellStyle name="Percent 3 2" xfId="2109"/>
    <cellStyle name="Percent 4" xfId="2110"/>
    <cellStyle name="Percent 5" xfId="2111"/>
    <cellStyle name="Percent 6" xfId="2112"/>
    <cellStyle name="Percent 7" xfId="2113"/>
    <cellStyle name="Result" xfId="2114"/>
    <cellStyle name="Result2" xfId="2115"/>
    <cellStyle name="Style 1" xfId="2116"/>
    <cellStyle name="Style 1 2" xfId="2117"/>
    <cellStyle name="Style 1 2 2" xfId="2118"/>
    <cellStyle name="Style 1 3" xfId="2119"/>
    <cellStyle name="Style 1 4" xfId="2120"/>
    <cellStyle name="Style 41" xfId="2121"/>
    <cellStyle name="Title 10" xfId="2122"/>
    <cellStyle name="Title 11" xfId="2123"/>
    <cellStyle name="Title 12" xfId="2124"/>
    <cellStyle name="Title 13" xfId="2125"/>
    <cellStyle name="Title 14" xfId="2126"/>
    <cellStyle name="Title 15" xfId="2127"/>
    <cellStyle name="Title 16" xfId="2128"/>
    <cellStyle name="Title 17" xfId="2129"/>
    <cellStyle name="Title 18" xfId="2130"/>
    <cellStyle name="Title 19" xfId="2131"/>
    <cellStyle name="Title 2" xfId="2132"/>
    <cellStyle name="Title 20" xfId="2133"/>
    <cellStyle name="Title 21" xfId="2134"/>
    <cellStyle name="Title 22" xfId="2135"/>
    <cellStyle name="Title 23" xfId="2136"/>
    <cellStyle name="Title 24" xfId="2137"/>
    <cellStyle name="Title 25" xfId="2138"/>
    <cellStyle name="Title 26" xfId="2139"/>
    <cellStyle name="Title 27" xfId="2140"/>
    <cellStyle name="Title 28" xfId="2141"/>
    <cellStyle name="Title 29" xfId="2142"/>
    <cellStyle name="Title 3" xfId="2143"/>
    <cellStyle name="Title 30" xfId="2144"/>
    <cellStyle name="Title 31" xfId="2145"/>
    <cellStyle name="Title 32" xfId="2146"/>
    <cellStyle name="Title 33" xfId="2147"/>
    <cellStyle name="Title 34" xfId="2148"/>
    <cellStyle name="Title 35" xfId="2149"/>
    <cellStyle name="Title 36" xfId="2150"/>
    <cellStyle name="Title 37" xfId="2151"/>
    <cellStyle name="Title 38" xfId="2152"/>
    <cellStyle name="Title 39" xfId="2153"/>
    <cellStyle name="Title 4" xfId="2154"/>
    <cellStyle name="Title 40" xfId="2155"/>
    <cellStyle name="Title 41" xfId="2156"/>
    <cellStyle name="Title 42" xfId="2157"/>
    <cellStyle name="Title 43" xfId="2158"/>
    <cellStyle name="Title 44" xfId="2159"/>
    <cellStyle name="Title 5" xfId="2160"/>
    <cellStyle name="Title 6" xfId="2161"/>
    <cellStyle name="Title 7" xfId="2162"/>
    <cellStyle name="Title 8" xfId="2163"/>
    <cellStyle name="Title 9" xfId="2164"/>
    <cellStyle name="Total 10" xfId="2165"/>
    <cellStyle name="Total 11" xfId="2166"/>
    <cellStyle name="Total 12" xfId="2167"/>
    <cellStyle name="Total 13" xfId="2168"/>
    <cellStyle name="Total 14" xfId="2169"/>
    <cellStyle name="Total 15" xfId="2170"/>
    <cellStyle name="Total 16" xfId="2171"/>
    <cellStyle name="Total 17" xfId="2172"/>
    <cellStyle name="Total 18" xfId="2173"/>
    <cellStyle name="Total 19" xfId="2174"/>
    <cellStyle name="Total 2" xfId="2175"/>
    <cellStyle name="Total 20" xfId="2176"/>
    <cellStyle name="Total 21" xfId="2177"/>
    <cellStyle name="Total 22" xfId="2178"/>
    <cellStyle name="Total 23" xfId="2179"/>
    <cellStyle name="Total 24" xfId="2180"/>
    <cellStyle name="Total 25" xfId="2181"/>
    <cellStyle name="Total 26" xfId="2182"/>
    <cellStyle name="Total 27" xfId="2183"/>
    <cellStyle name="Total 28" xfId="2184"/>
    <cellStyle name="Total 29" xfId="2185"/>
    <cellStyle name="Total 3" xfId="2186"/>
    <cellStyle name="Total 30" xfId="2187"/>
    <cellStyle name="Total 31" xfId="2188"/>
    <cellStyle name="Total 32" xfId="2189"/>
    <cellStyle name="Total 33" xfId="2190"/>
    <cellStyle name="Total 34" xfId="2191"/>
    <cellStyle name="Total 35" xfId="2192"/>
    <cellStyle name="Total 36" xfId="2193"/>
    <cellStyle name="Total 37" xfId="2194"/>
    <cellStyle name="Total 38" xfId="2195"/>
    <cellStyle name="Total 39" xfId="2196"/>
    <cellStyle name="Total 4" xfId="2197"/>
    <cellStyle name="Total 40" xfId="2198"/>
    <cellStyle name="Total 41" xfId="2199"/>
    <cellStyle name="Total 42" xfId="2200"/>
    <cellStyle name="Total 43" xfId="2201"/>
    <cellStyle name="Total 44" xfId="2202"/>
    <cellStyle name="Total 5" xfId="2203"/>
    <cellStyle name="Total 6" xfId="2204"/>
    <cellStyle name="Total 7" xfId="2205"/>
    <cellStyle name="Total 8" xfId="2206"/>
    <cellStyle name="Total 9" xfId="2207"/>
    <cellStyle name="Warning Text 10" xfId="2208"/>
    <cellStyle name="Warning Text 11" xfId="2209"/>
    <cellStyle name="Warning Text 12" xfId="2210"/>
    <cellStyle name="Warning Text 13" xfId="2211"/>
    <cellStyle name="Warning Text 14" xfId="2212"/>
    <cellStyle name="Warning Text 15" xfId="2213"/>
    <cellStyle name="Warning Text 16" xfId="2214"/>
    <cellStyle name="Warning Text 17" xfId="2215"/>
    <cellStyle name="Warning Text 18" xfId="2216"/>
    <cellStyle name="Warning Text 19" xfId="2217"/>
    <cellStyle name="Warning Text 2" xfId="2218"/>
    <cellStyle name="Warning Text 20" xfId="2219"/>
    <cellStyle name="Warning Text 21" xfId="2220"/>
    <cellStyle name="Warning Text 22" xfId="2221"/>
    <cellStyle name="Warning Text 23" xfId="2222"/>
    <cellStyle name="Warning Text 24" xfId="2223"/>
    <cellStyle name="Warning Text 25" xfId="2224"/>
    <cellStyle name="Warning Text 26" xfId="2225"/>
    <cellStyle name="Warning Text 27" xfId="2226"/>
    <cellStyle name="Warning Text 28" xfId="2227"/>
    <cellStyle name="Warning Text 29" xfId="2228"/>
    <cellStyle name="Warning Text 3" xfId="2229"/>
    <cellStyle name="Warning Text 30" xfId="2230"/>
    <cellStyle name="Warning Text 31" xfId="2231"/>
    <cellStyle name="Warning Text 32" xfId="2232"/>
    <cellStyle name="Warning Text 33" xfId="2233"/>
    <cellStyle name="Warning Text 34" xfId="2234"/>
    <cellStyle name="Warning Text 35" xfId="2235"/>
    <cellStyle name="Warning Text 36" xfId="2236"/>
    <cellStyle name="Warning Text 37" xfId="2237"/>
    <cellStyle name="Warning Text 38" xfId="2238"/>
    <cellStyle name="Warning Text 39" xfId="2239"/>
    <cellStyle name="Warning Text 4" xfId="2240"/>
    <cellStyle name="Warning Text 40" xfId="2241"/>
    <cellStyle name="Warning Text 41" xfId="2242"/>
    <cellStyle name="Warning Text 42" xfId="2243"/>
    <cellStyle name="Warning Text 43" xfId="2244"/>
    <cellStyle name="Warning Text 44" xfId="2245"/>
    <cellStyle name="Warning Text 5" xfId="2246"/>
    <cellStyle name="Warning Text 6" xfId="2247"/>
    <cellStyle name="Warning Text 7" xfId="2248"/>
    <cellStyle name="Warning Text 8" xfId="2249"/>
    <cellStyle name="Warning Text 9" xfId="225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Gateway\Downloads\Janus%20Budget%202018%20Jun'18%20(1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Gateway\Google%20Drive\Office%20Files%20-%20Gateway\Accounts\Budget%20vs%20actuals\Budget%202018\Gateway%20office%20parks%20budget%202018%20-%2005092018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ateway\Documents\Management%20visit%20-%20161219\Gateway\2.%20Revenue%20&amp;%20Finance\Budget\Gateway%20office%20parks%20budget%202018%20-%2016082018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ateway\Documents\Budget%202019\Gateway%20Budget%20vs%20Actual%20-%20Dec'19_%20final%20workin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admin\Desktop\Capex%20Budget'19-%20Update%20-%202806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ateway\Documents\Budget%202020\Final\Gateway%20office%20parks%20budget%202020-Ver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ateway\Documents\Monthly%20report\Oct_2020\Budget%20vs%20actual%202020_07112020_REV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Gateway\Google%20Drive\Office%20Files%20-%20Gateway\Operations\Presentation%20slides\Management%20Visit-09%20Oct'19\Futura\2.%20Budget\Janus%20Budget%2020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CITHANANTHAM\Share\Office%20files\11.%20Budget%20Vs%20actuals\9.%20FY%202020\Janus%20Budget%202020%20R1%20(Final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cuments\Hari\CAPEX\Capex%20summary%2005Dec'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chithanantham%20J\AppData\Local\Microsoft\Windows\INetCache\Content.Outlook\6MK1I2F2\Janus%20Budget%20CY%202021%20-%202801202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IJAY%20BHASKAR\Downloads\Gateway%20Office%20Parks%20Budget%202019_18062019_working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Gateway\Downloads\Gateway%20AMC%20Tracker_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ummary"/>
      <sheetName val="Headers"/>
      <sheetName val="Expenses Statement 2018"/>
      <sheetName val="Exp-Petty cash 2018"/>
      <sheetName val="Sodexo Reimbursement 2018"/>
      <sheetName val="Project Janus Business Plan"/>
      <sheetName val="Revenue Budget 2017"/>
      <sheetName val="Capex Budget 2017 (2)"/>
      <sheetName val="Exp Budget 2017"/>
      <sheetName val="Summary CAM - FY 2018"/>
      <sheetName val="Exp Budget 2018"/>
      <sheetName val="Revenue Budget 2018"/>
      <sheetName val="Capex Budget 2018"/>
      <sheetName val="Capex Budget 2018 Modified"/>
      <sheetName val="Futura Staff salary"/>
      <sheetName val="Sodexo &amp; SDB"/>
      <sheetName val="AMC"/>
      <sheetName val="Statutory cost"/>
      <sheetName val="Lift AMC"/>
      <sheetName val="DG AMC"/>
      <sheetName val="HVAC AMC"/>
      <sheetName val="Fire AMC"/>
      <sheetName val="DG Sync Panel AMC"/>
      <sheetName val="Sodexo 2018"/>
      <sheetName val="STP,WTP consumables breakup"/>
      <sheetName val="SDB Select"/>
      <sheetName val="Sheet3 (2)"/>
      <sheetName val="Month"/>
      <sheetName val="Actual Break up"/>
      <sheetName val="Summary21072018"/>
      <sheetName val="Janus Budget 2018 Jun'18 (1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Project Kratos Business Plan"/>
      <sheetName val="Summary CAM Charges - FY 2018"/>
      <sheetName val="Revenue Budget"/>
      <sheetName val="Sheet3"/>
      <sheetName val="Exp Budget (2)"/>
      <sheetName val="Exp Budget"/>
      <sheetName val="Expenses Break-up"/>
      <sheetName val="2017 CAPEX carry forward"/>
      <sheetName val="CAPEX Estimate 2018"/>
      <sheetName val="Expense break-up1"/>
      <sheetName val="Sheet6"/>
      <sheetName val="Expenses Break-up (2)"/>
      <sheetName val="Maint Exp 2018-Petty cash"/>
      <sheetName val="Sheet4"/>
      <sheetName val="Headers"/>
      <sheetName val="Headers1"/>
      <sheetName val="Gateway Staff salary"/>
      <sheetName val="Gateway staff salary 2017"/>
      <sheetName val="Security cost 2017"/>
      <sheetName val="Manpower cost summary"/>
      <sheetName val="AMC cost summary"/>
      <sheetName val="Security cost 2018"/>
      <sheetName val="B2 Cafe Manpower"/>
      <sheetName val="Building Security Deployment"/>
      <sheetName val="M&amp;E manpower cost summary"/>
      <sheetName val="M&amp;E manpower cost breakup 2018"/>
      <sheetName val="B2&amp;B3 Manpower cost"/>
      <sheetName val="M&amp;E manpower cost breakup 2017"/>
      <sheetName val="AMC"/>
      <sheetName val="AMC break-up"/>
      <sheetName val="Approval costs"/>
      <sheetName val="Area Summary"/>
      <sheetName val="Area break-up"/>
      <sheetName val="Gateway office parks budget 2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Project Kratos Business Plan"/>
      <sheetName val="Summary CAM Charges - FY 2018"/>
      <sheetName val="Revenue Budget"/>
      <sheetName val="Exp Budget (2)"/>
      <sheetName val="Exp Budget"/>
      <sheetName val="Expenses Break-up"/>
      <sheetName val="2017 CAPEX carry forward"/>
      <sheetName val="CAPEX Estimate 2018"/>
      <sheetName val="Expense break-up1"/>
      <sheetName val="Sheet6"/>
      <sheetName val="Expenses Break-up (2)"/>
      <sheetName val="Maint Exp 2018-Petty cash"/>
      <sheetName val="Headers"/>
      <sheetName val="Headers1"/>
      <sheetName val="Gateway Staff salary"/>
      <sheetName val="Gateway staff salary 2017"/>
      <sheetName val="Security cost 2017"/>
      <sheetName val="Manpower cost summary"/>
      <sheetName val="AMC cost summary"/>
      <sheetName val="Security cost 2018"/>
      <sheetName val="B2 Cafe Manpower"/>
      <sheetName val="Building Security Deployment"/>
      <sheetName val="M&amp;E manpower cost summary"/>
      <sheetName val="M&amp;E manpower cost breakup 2018"/>
      <sheetName val="B2&amp;B3 Manpower cost"/>
      <sheetName val="M&amp;E manpower cost breakup 2017"/>
      <sheetName val="AMC"/>
      <sheetName val="AMC break-up"/>
      <sheetName val="Approval costs"/>
      <sheetName val="Area Summary"/>
      <sheetName val="Area break-up"/>
      <sheetName val="Gateway office parks budget 2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Summary CAM-2019 FORMAT-01"/>
      <sheetName val="Summary CAM-2019 FORMAT-02"/>
      <sheetName val="Project Kratos Business Plan"/>
      <sheetName val="Project Kratos Business Plan'18"/>
      <sheetName val="Summary CAM Charges - FY 2019"/>
      <sheetName val="Summary CAM Charges - FY 2018"/>
      <sheetName val="Food Box Revenue Budget'19"/>
      <sheetName val="Revenue Budget'19"/>
      <sheetName val="Exp Budget'19"/>
      <sheetName val="Construction Budget'19"/>
      <sheetName val="Food Box Budget'19"/>
      <sheetName val="Expenses Breakup"/>
      <sheetName val="Sheet3"/>
      <sheetName val="Sheet4"/>
      <sheetName val="CAPEX 2019"/>
      <sheetName val="CAPEX 2018"/>
      <sheetName val="CAPEX-18 breakup-Incurred"/>
      <sheetName val="CAPEX 18 breakup-To be incurred"/>
      <sheetName val="CAPEX-2017"/>
      <sheetName val="Petty Cash'19"/>
      <sheetName val="CAPEX 2017(Y17&amp;18) breakup"/>
      <sheetName val="Headers"/>
      <sheetName val="Manpower cost summary"/>
      <sheetName val="Security cost 2018"/>
      <sheetName val="M&amp;E manpower cost summary"/>
      <sheetName val="M&amp;E manpower cost breakup 2019"/>
      <sheetName val="Gateway Staff salary"/>
      <sheetName val="AMC cost summary"/>
      <sheetName val="AMC break-up"/>
      <sheetName val="B Check cost"/>
      <sheetName val="Facade cleaning"/>
      <sheetName val="Monsoon Preparedness"/>
      <sheetName val="Approval costs"/>
      <sheetName val="Lift License"/>
      <sheetName val="Property Tax revision"/>
      <sheetName val="TNPCB revision"/>
      <sheetName val="SEZ costs"/>
      <sheetName val="Summary Cafe CAM cost"/>
      <sheetName val="Cafe - Exp Budget 2018"/>
      <sheetName val="HK Manpower cost Break-up"/>
      <sheetName val="Utility cost working"/>
      <sheetName val="AMC COST"/>
      <sheetName val="Area Summary"/>
      <sheetName val="Area break-up"/>
      <sheetName val="Garbage clearance"/>
      <sheetName val="HK-Summary"/>
      <sheetName val="Loan Summary"/>
      <sheetName val="6350240277"/>
      <sheetName val="Loan Drawdown 20 Crs"/>
      <sheetName val="Top-up Loan"/>
      <sheetName val="Exp Budget (2018)"/>
      <sheetName val="EL-Shaddai-HK- Common area"/>
      <sheetName val="R.K Agencies-HK common area"/>
      <sheetName val="Supernova"/>
      <sheetName val="EL-Shaddai-Hk- Rest room"/>
      <sheetName val="R.k Agencies-HK-Rest room"/>
      <sheetName val="Cafe - Manpower cost Break-up"/>
      <sheetName val="Monsoon manpower cost breakup"/>
      <sheetName val="Staff salary"/>
      <sheetName val="QC Manpower Budget 12m"/>
      <sheetName val="Reimbursement details"/>
      <sheetName val="Yield Computation"/>
      <sheetName val="Gateway Budget vs Actual - Dec'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3">
          <cell r="F13">
            <v>1000000</v>
          </cell>
        </row>
      </sheetData>
      <sheetData sheetId="18"/>
      <sheetData sheetId="19"/>
      <sheetData sheetId="20"/>
      <sheetData sheetId="21"/>
      <sheetData sheetId="22"/>
      <sheetData sheetId="23">
        <row r="2">
          <cell r="K2" t="str">
            <v>Mechanical Electrical Plumbing</v>
          </cell>
        </row>
      </sheetData>
      <sheetData sheetId="24"/>
      <sheetData sheetId="25"/>
      <sheetData sheetId="26"/>
      <sheetData sheetId="27"/>
      <sheetData sheetId="28"/>
      <sheetData sheetId="29">
        <row r="3">
          <cell r="B3" t="str">
            <v>Lift AMC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ummary"/>
      <sheetName val="Headers"/>
      <sheetName val="Expenses Statement 2019"/>
      <sheetName val="Exp-Petty cash 2019"/>
      <sheetName val="Sodexo Reimbursement 2019"/>
      <sheetName val="SUMMARY SHEET"/>
      <sheetName val="Sheet1"/>
      <sheetName val="Project Janus Business Plan"/>
      <sheetName val="Summary CAM - FY 2019"/>
      <sheetName val="Capex Budget 2019 (2)"/>
      <sheetName val="Capex Budget 2020"/>
      <sheetName val="Sheet3"/>
      <sheetName val="Exp Budget 2018"/>
      <sheetName val="Revenue Budget 2018"/>
      <sheetName val="Capex Budget 2018"/>
      <sheetName val="Capex Budget 2018 Modified"/>
      <sheetName val="Futura Staff salary"/>
      <sheetName val="M&amp;E Security HK"/>
      <sheetName val="AMC"/>
      <sheetName val="Statutory cost"/>
      <sheetName val="Lift AMC"/>
      <sheetName val="DG AMC"/>
      <sheetName val="HVAC AMC"/>
      <sheetName val="Fire AMC"/>
      <sheetName val="DG Sync Panel AMC"/>
      <sheetName val="Sodexo"/>
      <sheetName val="STP,WTP consumables breakup"/>
      <sheetName val="Frontline"/>
      <sheetName val="SDB Select"/>
      <sheetName val="loan repayment"/>
      <sheetName val="Month"/>
      <sheetName val="Actual Break up"/>
      <sheetName val="Admin Exp"/>
      <sheetName val="Cafe rental"/>
      <sheetName val="Exp Budget 2018 (2)"/>
      <sheetName val="Capex Budget'19- Update - 2806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2020"/>
      <sheetName val="Project Kratos Business Plan"/>
      <sheetName val="Exp Budget'20"/>
      <sheetName val="Exp Budget'19"/>
      <sheetName val="Revenue Budget 2020"/>
      <sheetName val="Summary CAM Charges - FY 2020"/>
      <sheetName val="Food Box Exp Budget'20"/>
      <sheetName val="Food Box Revenue Budget'20"/>
      <sheetName val="Construction Budget'20"/>
      <sheetName val="Construction budget break-up"/>
      <sheetName val="Construction security cost'20"/>
      <sheetName val="CAPEX Budget 2020"/>
      <sheetName val="Food Box Exp Budget'19"/>
      <sheetName val="Revenue Budget'19"/>
      <sheetName val="Construction Budget'19"/>
      <sheetName val="CAM Revision'19 - Lease wise"/>
      <sheetName val="Food Box Revenue Budget'19"/>
      <sheetName val="Expenses Breakup"/>
      <sheetName val="Petty Cash'19"/>
      <sheetName val="CAPEX Summary"/>
      <sheetName val="CAPEX 2019"/>
      <sheetName val="CAPEX 2018"/>
      <sheetName val="CAPEX-18 breakup-Incurred"/>
      <sheetName val="CAPEX-2017"/>
      <sheetName val="CAPEX 2017(Y17&amp;18) breakup"/>
      <sheetName val="Manpower cost summary"/>
      <sheetName val="Security cost 2020"/>
      <sheetName val="Manpower cost breakup'20"/>
      <sheetName val="M&amp;E manpower cost breakup 2020"/>
      <sheetName val="Food Box cost Break-up"/>
      <sheetName val="Gateway Staff salary"/>
      <sheetName val="AMC cost summary"/>
      <sheetName val="AMC Break-up"/>
      <sheetName val="B Check"/>
      <sheetName val="Facade cleaning"/>
      <sheetName val="Approval costs"/>
      <sheetName val="Admin expenses"/>
      <sheetName val="SEZ costs"/>
      <sheetName val="Area Summary'20"/>
      <sheetName val="Area break-up'20"/>
      <sheetName val="TNEB working"/>
      <sheetName val="HK consumables"/>
      <sheetName val="Leasing fees to IPC's"/>
      <sheetName val="EMI"/>
      <sheetName val="Comparison"/>
      <sheetName val="Headers"/>
      <sheetName val="Gateway office parks budget 2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6">
          <cell r="C6">
            <v>99700</v>
          </cell>
        </row>
      </sheetData>
      <sheetData sheetId="29">
        <row r="6">
          <cell r="C6">
            <v>54955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>
        <row r="20">
          <cell r="G20">
            <v>2024717.55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2020"/>
      <sheetName val="Project Kratos Business Plan"/>
      <sheetName val="Revenue Budget 2020"/>
      <sheetName val="Food Box Revenue Budget'20"/>
      <sheetName val="Exp Budget'20"/>
      <sheetName val="Food Box Exp Budget'20"/>
      <sheetName val="Exp Budget'2020"/>
      <sheetName val="Food Box Exp Budget'2020"/>
      <sheetName val="Construction Budget'2020"/>
      <sheetName val="Construction Budget'20"/>
      <sheetName val="Expenses statement"/>
      <sheetName val="Petty Cash'2020"/>
      <sheetName val="Summary CAM Charges - FY 2020"/>
      <sheetName val="Construction budget break-up"/>
      <sheetName val="Construction security cost'20"/>
      <sheetName val="CAPEX Budget 2020"/>
      <sheetName val="CAPEX Summary"/>
      <sheetName val="CAPEX 2019"/>
      <sheetName val="CAPEX-19 breakup"/>
      <sheetName val="CAPEX 2018"/>
      <sheetName val="CAPEX-18 breakup-Incurred"/>
      <sheetName val="CAPEX-2017"/>
      <sheetName val="CAPEX 2017(Y17,18&amp;19) breakup"/>
      <sheetName val="Manpower cost summary"/>
      <sheetName val="Security cost 2020"/>
      <sheetName val="Manpower cost breakup'20"/>
      <sheetName val="M&amp;E manpower cost breakup 2020"/>
      <sheetName val="Food Box cost Break-up"/>
      <sheetName val="Gateway Staff salary"/>
      <sheetName val="AMC cost summary"/>
      <sheetName val="AMC Break-up"/>
      <sheetName val="B Check"/>
      <sheetName val="Facade cleaning"/>
      <sheetName val="Approval costs"/>
      <sheetName val="Admin expenses"/>
      <sheetName val="SEZ costs"/>
      <sheetName val="Area Summary'20"/>
      <sheetName val="Area break-up'20"/>
      <sheetName val="TNEB working"/>
      <sheetName val="HK consumables"/>
      <sheetName val="Leasing fees to IPC's"/>
      <sheetName val="EMI"/>
      <sheetName val="Comparison"/>
      <sheetName val="Headers"/>
      <sheetName val="Budget vs actual 2020_07112020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5">
          <cell r="I25">
            <v>13981.800000000001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20">
          <cell r="G20">
            <v>2024717.55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Headers"/>
      <sheetName val="Expenses Statement 2019"/>
      <sheetName val="Exp-Petty cash 2019"/>
      <sheetName val="Sodexo Reimbursement 2019"/>
      <sheetName val="SUMMARY SHEET"/>
      <sheetName val="Capex Budget 2019"/>
      <sheetName val="Revenue Budget 2019"/>
      <sheetName val="Exp Budget 2019"/>
      <sheetName val="Summary CAM - FY 2020"/>
      <sheetName val="Project Janus Business Plan"/>
      <sheetName val="Revenue Budget 2020"/>
      <sheetName val="Exp Budget 2020"/>
      <sheetName val="Capex Budget 2020"/>
      <sheetName val="Futura Staff salary"/>
      <sheetName val="Cafe Rental Breakup"/>
      <sheetName val="New Expenses"/>
      <sheetName val="M&amp;E Security HK"/>
      <sheetName val="AMC"/>
      <sheetName val="Statutory cost"/>
      <sheetName val="Lift AMC"/>
      <sheetName val="DG AMC"/>
      <sheetName val="HVAC AMC"/>
      <sheetName val="Fire AMC"/>
      <sheetName val="DG Sync Panel AMC"/>
      <sheetName val="Sodexo"/>
      <sheetName val="GOMS"/>
      <sheetName val="SDB Select"/>
      <sheetName val="STP,WTP consumables breakup"/>
      <sheetName val="Admin Exp"/>
      <sheetName val="VMS"/>
      <sheetName val="B Check"/>
      <sheetName val="CSR"/>
      <sheetName val="Month"/>
      <sheetName val="Actual Break up"/>
      <sheetName val="Loan"/>
      <sheetName val="Janus Budget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SHEET"/>
      <sheetName val="Project Janus Business Plan"/>
      <sheetName val="Exp Budget 2020"/>
      <sheetName val="Cafe - Exp Budget 2020"/>
      <sheetName val="Exp Budget 2019"/>
      <sheetName val="Revenue Budget 2020"/>
      <sheetName val="Cafe - Revenue Budget 2020"/>
      <sheetName val="Capex Budget 2020"/>
      <sheetName val="Cafe - Exp Budget 2019"/>
      <sheetName val="Revenue Budget 2019"/>
      <sheetName val="Cafe - Revenue Budget 2019"/>
      <sheetName val="Capex Budget 2019"/>
      <sheetName val="Summary CAM - FY 2020"/>
      <sheetName val="Futura Staff salary"/>
      <sheetName val="Cafe Rental Breakup"/>
      <sheetName val="New Expenses"/>
      <sheetName val="M&amp;E Security HK"/>
      <sheetName val="AMC"/>
      <sheetName val="Statutory cost"/>
      <sheetName val="Lift AMC"/>
      <sheetName val="DG AMC"/>
      <sheetName val="HVAC AMC"/>
      <sheetName val="Fire AMC"/>
      <sheetName val="DG Sync Panel AMC"/>
      <sheetName val="Sodexo"/>
      <sheetName val="GOMS"/>
      <sheetName val="SDB Select"/>
      <sheetName val="STP,WTP consumables breakup"/>
      <sheetName val="Admin Exp"/>
      <sheetName val="VMS"/>
      <sheetName val="B Check"/>
      <sheetName val="CSR Break up"/>
      <sheetName val="Utility charges"/>
      <sheetName val="Loan"/>
      <sheetName val="PCB"/>
      <sheetName val="Headers"/>
      <sheetName val="Manpower Actual"/>
      <sheetName val="Expenses Statement 2019"/>
      <sheetName val="Exp-Petty cash 2019"/>
      <sheetName val="Sodexo Reimbursement 2019"/>
      <sheetName val="Janus Budget 2020 R1 (Final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APEX Summary"/>
      <sheetName val="Main Summary"/>
      <sheetName val="CAPEX Summary "/>
      <sheetName val="CAPEX-2017"/>
      <sheetName val="CAPEX 2017(Y17,18&amp;19) breakup"/>
      <sheetName val="CAPEX 2018"/>
      <sheetName val="Sheet4"/>
      <sheetName val="Maccaferri Expenses"/>
      <sheetName val="CAPEX-18 breakup-Incurred"/>
      <sheetName val="Headers"/>
      <sheetName val="CAPEX 2019"/>
      <sheetName val="CAPEX-19 breakup"/>
      <sheetName val="CAPEX Budget 2020"/>
      <sheetName val="CAPEX-20 breakup"/>
      <sheetName val="CAPEX-20 Petty Cash"/>
      <sheetName val="Capex summary 05Dec'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K2" t="str">
            <v>Mechanical Electrical Plumbing</v>
          </cell>
        </row>
      </sheetData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SHEET"/>
      <sheetName val="Summary CAM - Comparison"/>
      <sheetName val="Summary CAM - FY 2021"/>
      <sheetName val="Exp Budget 2021"/>
      <sheetName val="Exp Budget 2020"/>
      <sheetName val="Revenue Budget 2021"/>
      <sheetName val="Revenue Budget 2020"/>
      <sheetName val="Capex Budget 2020 &amp; 2021"/>
      <sheetName val="Block C Exp"/>
      <sheetName val="Block C Revenue"/>
      <sheetName val="EMI 20-21"/>
      <sheetName val="Cafe Rental Breakup"/>
      <sheetName val="Revision details"/>
      <sheetName val="Utility Margin 2020"/>
      <sheetName val="Utility Margin 2021"/>
      <sheetName val="Electricity Income Back-Up"/>
      <sheetName val="Manpower Cost Details"/>
      <sheetName val="Futura Staff salary"/>
      <sheetName val="Admin Exp"/>
      <sheetName val="AMC"/>
      <sheetName val="Statutory cost"/>
      <sheetName val="Lift AMC"/>
      <sheetName val="DG AMC"/>
      <sheetName val="HVAC AMC"/>
      <sheetName val="Fire AMC"/>
      <sheetName val="DG Sync Panel AMC"/>
      <sheetName val="Sodexo"/>
      <sheetName val="GOMS"/>
      <sheetName val="SDB Select"/>
      <sheetName val="Manpower Details"/>
      <sheetName val="STP,WTP consumables breakup"/>
      <sheetName val="VMS"/>
      <sheetName val="B Check"/>
      <sheetName val="Enviroment Monitoring"/>
      <sheetName val="PCB License"/>
      <sheetName val="Expenses Statement 2020"/>
      <sheetName val="EY Cost "/>
      <sheetName val="Cost Spilt"/>
      <sheetName val="Cost to Complete Block C"/>
      <sheetName val="Headers"/>
      <sheetName val="Exp-Petty cash 2020"/>
      <sheetName val="Sheet1"/>
      <sheetName val="Janus Budget CY 2021 - 28012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Summary CAM-2019 FORMAT-01"/>
      <sheetName val="Summary CAM-2019 FORMAT-02"/>
      <sheetName val="Project Kratos Business Plan"/>
      <sheetName val="Project Kratos Business Plan'18"/>
      <sheetName val="Summary CAM Charges - FY 2019"/>
      <sheetName val="Summary CAM Charges - FY 2018"/>
      <sheetName val="Revenue Budget"/>
      <sheetName val="Exp Budget"/>
      <sheetName val="Construction Budget"/>
      <sheetName val="Food Box Revenue Budget"/>
      <sheetName val="Food Box Budget"/>
      <sheetName val="Food Box Jun'19 estimation"/>
      <sheetName val="Food Box Manpower"/>
      <sheetName val="Expenses Breakup"/>
      <sheetName val="CAPEX 2019"/>
      <sheetName val="CAPEX 2018"/>
      <sheetName val="CAPEX-18 breakup-Incurred"/>
      <sheetName val="CAPEX 18 breakup-To be incurred"/>
      <sheetName val="CAPEX-2017"/>
      <sheetName val="Petty Cash"/>
      <sheetName val="Headers"/>
      <sheetName val="CAPEX 2017(Y18) breakup"/>
      <sheetName val="CAPEX 2017(Y18) Pettycash"/>
      <sheetName val="CAPEX 2017(Y17) breakup"/>
      <sheetName val="CAPEX 2017(Y17) Pettycash"/>
      <sheetName val="Manpower cost summary"/>
      <sheetName val="Security cost 2018"/>
      <sheetName val="M&amp;E manpower cost summary"/>
      <sheetName val="M&amp;E manpower cost breakup 2019"/>
      <sheetName val="Gateway Staff salary"/>
      <sheetName val="AMC cost summary"/>
      <sheetName val="AMC break-up"/>
      <sheetName val="B Check cost"/>
      <sheetName val="Facade cleaning"/>
      <sheetName val="Monsoon Preparedness"/>
      <sheetName val="Approval costs"/>
      <sheetName val="Lift License"/>
      <sheetName val="Property Tax revision"/>
      <sheetName val="TNPCB revision"/>
      <sheetName val="SEZ costs"/>
      <sheetName val="Summary Cafe CAM cost"/>
      <sheetName val="Cafe - Exp Budget 2018"/>
      <sheetName val="HK Manpower cost Break-up"/>
      <sheetName val="Utility cost working"/>
      <sheetName val="AMC COST"/>
      <sheetName val="Area Summary"/>
      <sheetName val="Area break-up"/>
      <sheetName val="Garbage clearance"/>
      <sheetName val="HK-Summary"/>
      <sheetName val="Loan Summary"/>
      <sheetName val="6350240277"/>
      <sheetName val="Loan Drawdown 20 Crs"/>
      <sheetName val="Top-up Loan"/>
      <sheetName val="Exp Budget (2018)"/>
      <sheetName val="EL-Shaddai-HK- Common area"/>
      <sheetName val="R.K Agencies-HK common area"/>
      <sheetName val="Supernova"/>
      <sheetName val="EL-Shaddai-Hk- Rest room"/>
      <sheetName val="R.k Agencies-HK-Rest room"/>
      <sheetName val="Cafe - Manpower cost Break-up"/>
      <sheetName val="Monsoon manpower cost breakup"/>
      <sheetName val="Staff salary"/>
      <sheetName val="QC Manpower Budget 12m"/>
      <sheetName val="Reimbursement details"/>
      <sheetName val="Yield Computation"/>
      <sheetName val="Gateway Office Parks Budget 2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I2">
            <v>326080</v>
          </cell>
        </row>
      </sheetData>
      <sheetData sheetId="14"/>
      <sheetData sheetId="15">
        <row r="4">
          <cell r="B4" t="str">
            <v>Jan'19</v>
          </cell>
        </row>
      </sheetData>
      <sheetData sheetId="16"/>
      <sheetData sheetId="17"/>
      <sheetData sheetId="18"/>
      <sheetData sheetId="19"/>
      <sheetData sheetId="20"/>
      <sheetData sheetId="21">
        <row r="3">
          <cell r="B3" t="str">
            <v>Jan'19</v>
          </cell>
        </row>
      </sheetData>
      <sheetData sheetId="22">
        <row r="16">
          <cell r="A16" t="str">
            <v>Food Box 2019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 of AMC "/>
      <sheetName val="List of AMC option-2"/>
      <sheetName val="LIFT AMC"/>
      <sheetName val="DG AMC "/>
      <sheetName val="Chiller AMC"/>
      <sheetName val="FAP,PA,CCTV System"/>
      <sheetName val="HNS"/>
      <sheetName val="Sliding door AMC"/>
      <sheetName val="Pest control"/>
      <sheetName val="Walky Talky"/>
      <sheetName val="VMS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F21"/>
  <sheetViews>
    <sheetView showGridLines="0" tabSelected="1" zoomScaleNormal="100" zoomScaleSheetLayoutView="110" workbookViewId="0">
      <selection activeCell="J19" sqref="J19"/>
    </sheetView>
  </sheetViews>
  <sheetFormatPr defaultColWidth="9.140625" defaultRowHeight="11.25" x14ac:dyDescent="0.25"/>
  <cols>
    <col min="1" max="1" width="4.85546875" style="21" bestFit="1" customWidth="1"/>
    <col min="2" max="2" width="22.42578125" style="21" bestFit="1" customWidth="1"/>
    <col min="3" max="3" width="9.140625" style="21"/>
    <col min="4" max="4" width="13.28515625" style="21" customWidth="1"/>
    <col min="5" max="5" width="10.28515625" style="21" bestFit="1" customWidth="1"/>
    <col min="6" max="6" width="27.42578125" style="21" customWidth="1"/>
    <col min="7" max="16384" width="9.140625" style="21"/>
  </cols>
  <sheetData>
    <row r="4" spans="1:6" ht="13.15" customHeight="1" x14ac:dyDescent="0.25">
      <c r="A4" s="47" t="s">
        <v>51</v>
      </c>
      <c r="B4" s="48"/>
      <c r="C4" s="48"/>
      <c r="D4" s="48"/>
      <c r="E4" s="48"/>
      <c r="F4" s="48"/>
    </row>
    <row r="5" spans="1:6" ht="13.15" customHeight="1" x14ac:dyDescent="0.25">
      <c r="A5" s="26" t="s">
        <v>27</v>
      </c>
      <c r="B5" s="27" t="s">
        <v>26</v>
      </c>
      <c r="C5" s="27" t="s">
        <v>19</v>
      </c>
      <c r="D5" s="27" t="s">
        <v>20</v>
      </c>
      <c r="E5" s="35" t="s">
        <v>21</v>
      </c>
      <c r="F5" s="35" t="s">
        <v>45</v>
      </c>
    </row>
    <row r="6" spans="1:6" ht="13.15" customHeight="1" x14ac:dyDescent="0.25">
      <c r="A6" s="23">
        <v>1</v>
      </c>
      <c r="B6" s="24" t="s">
        <v>49</v>
      </c>
      <c r="C6" s="24">
        <v>1</v>
      </c>
      <c r="D6" s="25">
        <f>'SILA HK &amp; TECH Wage Breakup'!D28</f>
        <v>18500</v>
      </c>
      <c r="E6" s="36">
        <f t="shared" ref="E6:E8" si="0">D6*C6</f>
        <v>18500</v>
      </c>
      <c r="F6" s="44" t="s">
        <v>48</v>
      </c>
    </row>
    <row r="7" spans="1:6" ht="13.15" customHeight="1" x14ac:dyDescent="0.25">
      <c r="A7" s="23">
        <v>2</v>
      </c>
      <c r="B7" s="24" t="s">
        <v>0</v>
      </c>
      <c r="C7" s="24">
        <v>3</v>
      </c>
      <c r="D7" s="25">
        <f>'SILA HK &amp; TECH Wage Breakup'!E28</f>
        <v>16404</v>
      </c>
      <c r="E7" s="36">
        <f t="shared" si="0"/>
        <v>49212</v>
      </c>
      <c r="F7" s="45"/>
    </row>
    <row r="8" spans="1:6" ht="13.15" customHeight="1" x14ac:dyDescent="0.25">
      <c r="A8" s="24">
        <v>3</v>
      </c>
      <c r="B8" s="24" t="s">
        <v>44</v>
      </c>
      <c r="C8" s="24">
        <v>1</v>
      </c>
      <c r="D8" s="25">
        <f>'SILA HK &amp; TECH Wage Breakup'!F28</f>
        <v>19148</v>
      </c>
      <c r="E8" s="36">
        <f t="shared" si="0"/>
        <v>19148</v>
      </c>
      <c r="F8" s="46"/>
    </row>
    <row r="9" spans="1:6" ht="13.15" customHeight="1" x14ac:dyDescent="0.25">
      <c r="A9" s="52" t="s">
        <v>34</v>
      </c>
      <c r="B9" s="53"/>
      <c r="C9" s="53"/>
      <c r="D9" s="54"/>
      <c r="E9" s="37">
        <f>SUM(E6:E8)</f>
        <v>86860</v>
      </c>
      <c r="F9" s="42"/>
    </row>
    <row r="10" spans="1:6" ht="13.15" customHeight="1" x14ac:dyDescent="0.25">
      <c r="A10" s="55" t="s">
        <v>35</v>
      </c>
      <c r="B10" s="56"/>
      <c r="C10" s="56"/>
      <c r="D10" s="56"/>
      <c r="E10" s="56"/>
      <c r="F10" s="42"/>
    </row>
    <row r="11" spans="1:6" ht="12" x14ac:dyDescent="0.25">
      <c r="A11" s="28">
        <v>1</v>
      </c>
      <c r="B11" s="29" t="s">
        <v>39</v>
      </c>
      <c r="C11" s="29">
        <v>1</v>
      </c>
      <c r="D11" s="30">
        <v>10000</v>
      </c>
      <c r="E11" s="38">
        <f>D11</f>
        <v>10000</v>
      </c>
      <c r="F11" s="43" t="s">
        <v>46</v>
      </c>
    </row>
    <row r="12" spans="1:6" ht="13.15" customHeight="1" x14ac:dyDescent="0.25">
      <c r="A12" s="28">
        <v>2</v>
      </c>
      <c r="B12" s="29" t="s">
        <v>36</v>
      </c>
      <c r="C12" s="29">
        <v>1</v>
      </c>
      <c r="D12" s="30">
        <v>7000</v>
      </c>
      <c r="E12" s="38">
        <f t="shared" ref="E12:E13" si="1">D12*C12</f>
        <v>7000</v>
      </c>
      <c r="F12" s="42"/>
    </row>
    <row r="13" spans="1:6" ht="13.15" customHeight="1" x14ac:dyDescent="0.25">
      <c r="A13" s="28">
        <v>3</v>
      </c>
      <c r="B13" s="29" t="s">
        <v>37</v>
      </c>
      <c r="C13" s="29">
        <v>1</v>
      </c>
      <c r="D13" s="30">
        <v>3500</v>
      </c>
      <c r="E13" s="38">
        <f t="shared" si="1"/>
        <v>3500</v>
      </c>
      <c r="F13" s="42"/>
    </row>
    <row r="14" spans="1:6" ht="13.15" customHeight="1" x14ac:dyDescent="0.25">
      <c r="A14" s="52" t="s">
        <v>34</v>
      </c>
      <c r="B14" s="53"/>
      <c r="C14" s="53"/>
      <c r="D14" s="54"/>
      <c r="E14" s="37">
        <f>SUM(E11:E13)</f>
        <v>20500</v>
      </c>
      <c r="F14" s="42"/>
    </row>
    <row r="15" spans="1:6" ht="13.15" customHeight="1" x14ac:dyDescent="0.25">
      <c r="A15" s="57" t="s">
        <v>25</v>
      </c>
      <c r="B15" s="58"/>
      <c r="C15" s="58"/>
      <c r="D15" s="59"/>
      <c r="E15" s="39">
        <f>E14+E9</f>
        <v>107360</v>
      </c>
      <c r="F15" s="42"/>
    </row>
    <row r="16" spans="1:6" ht="13.15" customHeight="1" x14ac:dyDescent="0.25">
      <c r="A16" s="60" t="s">
        <v>47</v>
      </c>
      <c r="B16" s="61"/>
      <c r="C16" s="61"/>
      <c r="D16" s="62"/>
      <c r="E16" s="40">
        <f>E9*8%</f>
        <v>6948.8</v>
      </c>
      <c r="F16" s="42"/>
    </row>
    <row r="17" spans="1:6" ht="13.15" customHeight="1" thickBot="1" x14ac:dyDescent="0.3">
      <c r="A17" s="49" t="s">
        <v>24</v>
      </c>
      <c r="B17" s="50"/>
      <c r="C17" s="50"/>
      <c r="D17" s="51"/>
      <c r="E17" s="41">
        <f>E15+E16</f>
        <v>114308.8</v>
      </c>
      <c r="F17" s="42"/>
    </row>
    <row r="18" spans="1:6" ht="13.15" customHeight="1" x14ac:dyDescent="0.25"/>
    <row r="19" spans="1:6" ht="13.15" customHeight="1" x14ac:dyDescent="0.25">
      <c r="A19" s="31" t="s">
        <v>41</v>
      </c>
    </row>
    <row r="20" spans="1:6" x14ac:dyDescent="0.25">
      <c r="B20" s="21" t="s">
        <v>40</v>
      </c>
    </row>
    <row r="21" spans="1:6" x14ac:dyDescent="0.25">
      <c r="B21" s="32" t="s">
        <v>42</v>
      </c>
    </row>
  </sheetData>
  <mergeCells count="8">
    <mergeCell ref="F6:F8"/>
    <mergeCell ref="A4:F4"/>
    <mergeCell ref="A17:D17"/>
    <mergeCell ref="A9:D9"/>
    <mergeCell ref="A10:E10"/>
    <mergeCell ref="A14:D14"/>
    <mergeCell ref="A15:D15"/>
    <mergeCell ref="A16:D16"/>
  </mergeCells>
  <printOptions horizontalCentered="1"/>
  <pageMargins left="0.7" right="0.7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0"/>
  <sheetViews>
    <sheetView showGridLines="0" topLeftCell="A2" zoomScale="90" zoomScaleNormal="90" workbookViewId="0">
      <selection activeCell="F30" sqref="F30"/>
    </sheetView>
  </sheetViews>
  <sheetFormatPr defaultColWidth="9.140625" defaultRowHeight="11.25" x14ac:dyDescent="0.25"/>
  <cols>
    <col min="1" max="1" width="3" style="1" customWidth="1"/>
    <col min="2" max="2" width="28.28515625" style="1" bestFit="1" customWidth="1"/>
    <col min="3" max="3" width="16.7109375" style="1" bestFit="1" customWidth="1"/>
    <col min="4" max="4" width="10.7109375" style="1" customWidth="1"/>
    <col min="5" max="5" width="16.42578125" style="1" bestFit="1" customWidth="1"/>
    <col min="6" max="8" width="10.7109375" style="1" customWidth="1"/>
    <col min="9" max="19" width="11.85546875" style="1" customWidth="1"/>
    <col min="20" max="16384" width="9.140625" style="1"/>
  </cols>
  <sheetData>
    <row r="3" spans="2:6" ht="18.75" x14ac:dyDescent="0.25">
      <c r="B3" s="63" t="s">
        <v>43</v>
      </c>
      <c r="C3" s="64"/>
      <c r="D3" s="64"/>
      <c r="E3" s="64"/>
      <c r="F3" s="65"/>
    </row>
    <row r="4" spans="2:6" x14ac:dyDescent="0.25">
      <c r="B4" s="14" t="s">
        <v>18</v>
      </c>
      <c r="C4" s="14" t="s">
        <v>28</v>
      </c>
      <c r="D4" s="15" t="s">
        <v>50</v>
      </c>
      <c r="E4" s="15" t="s">
        <v>38</v>
      </c>
      <c r="F4" s="15" t="s">
        <v>44</v>
      </c>
    </row>
    <row r="5" spans="2:6" x14ac:dyDescent="0.25">
      <c r="B5" s="18" t="s">
        <v>17</v>
      </c>
      <c r="C5" s="2"/>
      <c r="D5" s="6">
        <v>5548</v>
      </c>
      <c r="E5" s="6">
        <v>5396</v>
      </c>
      <c r="F5" s="10">
        <v>5507</v>
      </c>
    </row>
    <row r="6" spans="2:6" x14ac:dyDescent="0.25">
      <c r="B6" s="18" t="s">
        <v>16</v>
      </c>
      <c r="C6" s="2"/>
      <c r="D6" s="6">
        <v>4374</v>
      </c>
      <c r="E6" s="6">
        <v>4374</v>
      </c>
      <c r="F6" s="10">
        <v>4374</v>
      </c>
    </row>
    <row r="7" spans="2:6" x14ac:dyDescent="0.25">
      <c r="B7" s="19" t="s">
        <v>15</v>
      </c>
      <c r="C7" s="5"/>
      <c r="D7" s="12">
        <f>SUM(D5:D6)</f>
        <v>9922</v>
      </c>
      <c r="E7" s="12">
        <f>SUM(E5:E6)</f>
        <v>9770</v>
      </c>
      <c r="F7" s="11">
        <f>SUM(F5:F6)</f>
        <v>9881</v>
      </c>
    </row>
    <row r="8" spans="2:6" x14ac:dyDescent="0.25">
      <c r="B8" s="18" t="s">
        <v>14</v>
      </c>
      <c r="C8" s="2"/>
      <c r="D8" s="10">
        <v>3210</v>
      </c>
      <c r="E8" s="10">
        <v>1400</v>
      </c>
      <c r="F8" s="10">
        <v>4000</v>
      </c>
    </row>
    <row r="9" spans="2:6" x14ac:dyDescent="0.25">
      <c r="B9" s="18" t="s">
        <v>13</v>
      </c>
      <c r="C9" s="8">
        <v>8.3299999999999999E-2</v>
      </c>
      <c r="D9" s="10">
        <f t="shared" ref="D9:F9" si="0">$C$9*D7</f>
        <v>826.50260000000003</v>
      </c>
      <c r="E9" s="10">
        <f t="shared" si="0"/>
        <v>813.84100000000001</v>
      </c>
      <c r="F9" s="10">
        <f t="shared" si="0"/>
        <v>823.08730000000003</v>
      </c>
    </row>
    <row r="10" spans="2:6" x14ac:dyDescent="0.25">
      <c r="B10" s="18" t="s">
        <v>32</v>
      </c>
      <c r="C10" s="22">
        <f>30/313</f>
        <v>9.5846645367412137E-2</v>
      </c>
      <c r="D10" s="10">
        <f t="shared" ref="D10:E10" si="1">$C$10*D7</f>
        <v>950.99041533546324</v>
      </c>
      <c r="E10" s="10">
        <f t="shared" si="1"/>
        <v>936.42172523961653</v>
      </c>
      <c r="F10" s="10">
        <v>500</v>
      </c>
    </row>
    <row r="11" spans="2:6" x14ac:dyDescent="0.25">
      <c r="B11" s="18" t="s">
        <v>12</v>
      </c>
      <c r="C11" s="2"/>
      <c r="D11" s="6">
        <v>0</v>
      </c>
      <c r="E11" s="6">
        <v>0</v>
      </c>
      <c r="F11" s="10"/>
    </row>
    <row r="12" spans="2:6" x14ac:dyDescent="0.25">
      <c r="B12" s="18" t="s">
        <v>33</v>
      </c>
      <c r="C12" s="5" t="s">
        <v>31</v>
      </c>
      <c r="D12" s="10">
        <f t="shared" ref="D12:F12" si="2">7.69%*D7</f>
        <v>763.00180000000012</v>
      </c>
      <c r="E12" s="10">
        <f t="shared" si="2"/>
        <v>751.3130000000001</v>
      </c>
      <c r="F12" s="10">
        <f t="shared" si="2"/>
        <v>759.84890000000007</v>
      </c>
    </row>
    <row r="13" spans="2:6" x14ac:dyDescent="0.25">
      <c r="B13" s="19" t="s">
        <v>11</v>
      </c>
      <c r="C13" s="5"/>
      <c r="D13" s="11">
        <f t="shared" ref="D13:F13" si="3">SUM(D7:D12)</f>
        <v>15672.494815335463</v>
      </c>
      <c r="E13" s="11">
        <f t="shared" si="3"/>
        <v>13671.575725239616</v>
      </c>
      <c r="F13" s="11">
        <f t="shared" si="3"/>
        <v>15963.9362</v>
      </c>
    </row>
    <row r="14" spans="2:6" x14ac:dyDescent="0.25">
      <c r="B14" s="18" t="s">
        <v>10</v>
      </c>
      <c r="C14" s="2"/>
      <c r="D14" s="6"/>
      <c r="E14" s="6"/>
      <c r="F14" s="10"/>
    </row>
    <row r="15" spans="2:6" x14ac:dyDescent="0.25">
      <c r="B15" s="18" t="s">
        <v>9</v>
      </c>
      <c r="C15" s="9">
        <v>0.12</v>
      </c>
      <c r="D15" s="6">
        <f>12%*D7</f>
        <v>1190.6399999999999</v>
      </c>
      <c r="E15" s="6">
        <f>12%*E7</f>
        <v>1172.3999999999999</v>
      </c>
      <c r="F15" s="10">
        <f>12%*F7</f>
        <v>1185.72</v>
      </c>
    </row>
    <row r="16" spans="2:6" x14ac:dyDescent="0.25">
      <c r="B16" s="18" t="s">
        <v>8</v>
      </c>
      <c r="C16" s="8">
        <v>7.4999999999999997E-3</v>
      </c>
      <c r="D16" s="6">
        <f>0.75%*(D13)</f>
        <v>117.54371111501597</v>
      </c>
      <c r="E16" s="6">
        <f>0.75%*(E13)</f>
        <v>102.53681793929712</v>
      </c>
      <c r="F16" s="10">
        <f>0.75%*(F13-F9)</f>
        <v>113.55636675000001</v>
      </c>
    </row>
    <row r="17" spans="2:6" x14ac:dyDescent="0.25">
      <c r="B17" s="18" t="s">
        <v>7</v>
      </c>
      <c r="C17" s="2"/>
      <c r="D17" s="6">
        <v>0</v>
      </c>
      <c r="E17" s="6">
        <v>0</v>
      </c>
      <c r="F17" s="10">
        <v>0</v>
      </c>
    </row>
    <row r="18" spans="2:6" x14ac:dyDescent="0.25">
      <c r="B18" s="18" t="s">
        <v>23</v>
      </c>
      <c r="C18" s="2"/>
      <c r="D18" s="6">
        <f>IF((D13)&gt;12500,208,IF((D13+D13)&gt;10000,171,IF((D13+D13)&gt;7500,115,IF((D13+D13)&gt;5000,53,IF((D13+D13)&gt;3500,23,0)))))</f>
        <v>208</v>
      </c>
      <c r="E18" s="6">
        <f>IF((E13)&gt;12500,208,IF((E13+E13)&gt;10000,171,IF((E13+E13)&gt;7500,115,IF((E13+E13)&gt;5000,53,IF((E13+E13)&gt;3500,23,0)))))</f>
        <v>208</v>
      </c>
      <c r="F18" s="10">
        <f>IF((F13-F9)&gt;12500,208,IF((F13+F13)&gt;10000,171,IF((F13+F13)&gt;7500,115,IF((F13+F13)&gt;5000,53,IF((F13+F13)&gt;3500,23,0)))))</f>
        <v>208</v>
      </c>
    </row>
    <row r="19" spans="2:6" x14ac:dyDescent="0.25">
      <c r="B19" s="18" t="s">
        <v>6</v>
      </c>
      <c r="C19" s="2"/>
      <c r="D19" s="6">
        <f t="shared" ref="D19:F19" si="4">SUM(D15:D18)</f>
        <v>1516.1837111150157</v>
      </c>
      <c r="E19" s="6">
        <f t="shared" si="4"/>
        <v>1482.936817939297</v>
      </c>
      <c r="F19" s="10">
        <f t="shared" si="4"/>
        <v>1507.2763667500001</v>
      </c>
    </row>
    <row r="20" spans="2:6" x14ac:dyDescent="0.25">
      <c r="B20" s="20"/>
      <c r="C20" s="3"/>
      <c r="D20" s="13"/>
      <c r="E20" s="13"/>
      <c r="F20" s="33"/>
    </row>
    <row r="21" spans="2:6" x14ac:dyDescent="0.25">
      <c r="B21" s="19" t="s">
        <v>5</v>
      </c>
      <c r="C21" s="5"/>
      <c r="D21" s="12">
        <f>D13-D19</f>
        <v>14156.311104220447</v>
      </c>
      <c r="E21" s="12">
        <f t="shared" ref="E21:F21" si="5">E13-E19</f>
        <v>12188.638907300319</v>
      </c>
      <c r="F21" s="11">
        <f t="shared" si="5"/>
        <v>14456.65983325</v>
      </c>
    </row>
    <row r="22" spans="2:6" x14ac:dyDescent="0.25">
      <c r="B22" s="18" t="s">
        <v>4</v>
      </c>
      <c r="C22" s="2"/>
      <c r="D22" s="6"/>
      <c r="E22" s="6"/>
      <c r="F22" s="10"/>
    </row>
    <row r="23" spans="2:6" ht="22.5" x14ac:dyDescent="0.25">
      <c r="B23" s="16" t="s">
        <v>29</v>
      </c>
      <c r="C23" s="9">
        <v>0.13</v>
      </c>
      <c r="D23" s="4">
        <f t="shared" ref="D23" si="6">(IF(D13-SUM(D8:D10)&lt;15000,(D13-SUM(D8:D10))*13%,(15000*13%)))</f>
        <v>1389.050234</v>
      </c>
      <c r="E23" s="4">
        <f t="shared" ref="E23" si="7">(IF(E13-SUM(E8:E10)&lt;15000,(E13-SUM(E8:E10))*13%,(15000*13%)))</f>
        <v>1367.7706900000001</v>
      </c>
      <c r="F23" s="4">
        <f t="shared" ref="F23" si="8">(IF(F13-SUM(F8:F10)&lt;15000,(F13-SUM(F8:F10))*13%,(15000*13%)))</f>
        <v>1383.3103570000001</v>
      </c>
    </row>
    <row r="24" spans="2:6" x14ac:dyDescent="0.25">
      <c r="B24" s="18" t="s">
        <v>22</v>
      </c>
      <c r="C24" s="8">
        <v>3.2500000000000001E-2</v>
      </c>
      <c r="D24" s="4">
        <f t="shared" ref="D24:F24" si="9">IF((D13)&gt;21000,350,IF((D13)&lt;21000,(D13)*3.25%))</f>
        <v>509.3560814984026</v>
      </c>
      <c r="E24" s="4">
        <f t="shared" si="9"/>
        <v>444.32621107028751</v>
      </c>
      <c r="F24" s="4">
        <f t="shared" si="9"/>
        <v>518.82792649999999</v>
      </c>
    </row>
    <row r="25" spans="2:6" x14ac:dyDescent="0.25">
      <c r="B25" s="2" t="s">
        <v>30</v>
      </c>
      <c r="C25" s="8"/>
      <c r="D25" s="4">
        <f t="shared" ref="D25:F25" si="10">4.81%*D7</f>
        <v>477.2482</v>
      </c>
      <c r="E25" s="4">
        <f t="shared" si="10"/>
        <v>469.93699999999995</v>
      </c>
      <c r="F25" s="4">
        <f t="shared" si="10"/>
        <v>475.27609999999999</v>
      </c>
    </row>
    <row r="26" spans="2:6" x14ac:dyDescent="0.25">
      <c r="B26" s="18" t="s">
        <v>3</v>
      </c>
      <c r="C26" s="2"/>
      <c r="D26" s="4">
        <v>452</v>
      </c>
      <c r="E26" s="4">
        <v>450</v>
      </c>
      <c r="F26" s="4">
        <f>450+357</f>
        <v>807</v>
      </c>
    </row>
    <row r="27" spans="2:6" x14ac:dyDescent="0.25">
      <c r="B27" s="19" t="s">
        <v>2</v>
      </c>
      <c r="C27" s="5"/>
      <c r="D27" s="12">
        <f>SUM(D23:D26)</f>
        <v>2827.6545154984024</v>
      </c>
      <c r="E27" s="12">
        <f>SUM(E23:E26)</f>
        <v>2732.0339010702874</v>
      </c>
      <c r="F27" s="11">
        <f>SUM(F23:F26)</f>
        <v>3184.4143835</v>
      </c>
    </row>
    <row r="28" spans="2:6" x14ac:dyDescent="0.25">
      <c r="B28" s="17" t="s">
        <v>1</v>
      </c>
      <c r="C28" s="17"/>
      <c r="D28" s="7">
        <f>ROUND(D13+D27,0)</f>
        <v>18500</v>
      </c>
      <c r="E28" s="7">
        <f>ROUND(E13+E27,0)</f>
        <v>16404</v>
      </c>
      <c r="F28" s="34">
        <f>ROUND(F13+F27,0)</f>
        <v>19148</v>
      </c>
    </row>
    <row r="30" spans="2:6" x14ac:dyDescent="0.25">
      <c r="F30" s="66"/>
    </row>
  </sheetData>
  <mergeCells count="1">
    <mergeCell ref="B3:F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schedule</vt:lpstr>
      <vt:lpstr>SILA HK &amp; TECH Wage Breakup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2022-03-18T06:47:38Z</dcterms:modified>
</cp:coreProperties>
</file>