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sh\Documents\"/>
    </mc:Choice>
  </mc:AlternateContent>
  <xr:revisionPtr revIDLastSave="0" documentId="13_ncr:1_{05F058D2-13F9-4410-B5A5-40EC79B8F16C}" xr6:coauthVersionLast="41" xr6:coauthVersionMax="41" xr10:uidLastSave="{00000000-0000-0000-0000-000000000000}"/>
  <bookViews>
    <workbookView xWindow="-110" yWindow="-110" windowWidth="19420" windowHeight="10420" xr2:uid="{5ACD7DE7-B000-408C-9AAA-D827EE5DC9E7}"/>
  </bookViews>
  <sheets>
    <sheet name="Khanyezi Balance sheet" sheetId="2" r:id="rId1"/>
    <sheet name="Balance sheet w service fee" sheetId="5" r:id="rId2"/>
    <sheet name="StudentRepayment" sheetId="1" r:id="rId3"/>
    <sheet name="Loan Calculator" sheetId="4" r:id="rId4"/>
    <sheet name="Income and Expense" sheetId="6" r:id="rId5"/>
  </sheets>
  <definedNames>
    <definedName name="Beginning_Balance" localSheetId="3">-FV(Interest_Rate/12,'Loan Calculator'!Payment_Number-1,-'Loan Calculator'!Monthly_Payment,Loan_Amount)</definedName>
    <definedName name="Beginning_Balance">-FV(Interest_Rate/12,Payment_Number-1,-Monthly_Payment,Loan_Amount)</definedName>
    <definedName name="ColumnTitle1" localSheetId="1">Loan[[#Headers],[No.]]</definedName>
    <definedName name="ColumnTitle1">Loan[[#Headers],[No.]]</definedName>
    <definedName name="Ending_Balance" localSheetId="3">-FV(Interest_Rate/12,'Loan Calculator'!Payment_Number,-'Loan Calculator'!Monthly_Payment,Loan_Amount)</definedName>
    <definedName name="Ending_Balance">-FV(Interest_Rate/12,Payment_Number,-Monthly_Payment,Loan_Amount)</definedName>
    <definedName name="Full_Print">'Loan Calculator'!$A$1:$H$372</definedName>
    <definedName name="Header_Row">ROW('Loan Calculator'!$12:$12)</definedName>
    <definedName name="Header_Row_Back">ROW('Loan Calculator'!$12:$12)</definedName>
    <definedName name="Interest" localSheetId="3">-IPMT(Interest_Rate/12,'Loan Calculator'!Payment_Number,Number_of_Payments,Loan_Amount)</definedName>
    <definedName name="Interest">-IPMT(Interest_Rate/12,Payment_Number,Number_of_Payments,Loan_Amount)</definedName>
    <definedName name="Interest_Rate">'Loan Calculator'!$E$4</definedName>
    <definedName name="Last_Row" localSheetId="3">IF('Loan Calculator'!Values_Entered,Header_Row+Number_of_Payments,Header_Row)</definedName>
    <definedName name="Last_Row">IF(Values_Entered,Header_Row+Number_of_Payments,Header_Row)</definedName>
    <definedName name="Loan_Amount">'Loan Calculator'!$E$3</definedName>
    <definedName name="Loan_Not_Paid" localSheetId="3">IF('Loan Calculator'!Payment_Number&lt;=Number_of_Payments,1,0)</definedName>
    <definedName name="Loan_Not_Paid">IF(Payment_Number&lt;=Number_of_Payments,1,0)</definedName>
    <definedName name="Loan_Start">'Loan Calculator'!$E$6</definedName>
    <definedName name="Loan_Years">'Loan Calculator'!$E$5</definedName>
    <definedName name="Monthly_Payment" localSheetId="3">-PMT(Interest_Rate/12,Number_of_Payments,Loan_Amount)</definedName>
    <definedName name="Monthly_Payment">-PMT(Interest_Rate/12,Number_of_Payments,Loan_Amount)</definedName>
    <definedName name="Number_of_Payments">'Loan Calculator'!$E$9</definedName>
    <definedName name="Payment_Date" localSheetId="3">DATE(YEAR(Loan_Start),MONTH(Loan_Start)+'Loan Calculator'!Payment_Number,DAY(Loan_Start))</definedName>
    <definedName name="Payment_Date">DATE(YEAR(Loan_Start),MONTH(Loan_Start)+Payment_Number,DAY(Loan_Start))</definedName>
    <definedName name="Payment_Number" localSheetId="3">ROW()-Header_Row</definedName>
    <definedName name="Payment_Number">ROW()-Header_Row</definedName>
    <definedName name="Principal" localSheetId="3">-PPMT(Interest_Rate/12,'Loan Calculator'!Payment_Number,Number_of_Payments,Loan_Amount)</definedName>
    <definedName name="Principal">-PPMT(Interest_Rate/12,Payment_Number,Number_of_Payments,Loan_Amount)</definedName>
    <definedName name="_xlnm.Print_Titles" localSheetId="3">'Loan Calculator'!$12:$12</definedName>
    <definedName name="RowTitleRegion1..E6">'Loan Calculator'!$B$3</definedName>
    <definedName name="RowTitleRegion2..E11">'Loan Calculator'!$B$8</definedName>
    <definedName name="Total_Cost" localSheetId="3">'Loan Calculator'!$E$11</definedName>
    <definedName name="Total_Cost">#REF!</definedName>
    <definedName name="Total_Interest">'Loan Calculator'!$E$10</definedName>
    <definedName name="Values_Entered" localSheetId="3">IF(Loan_Amount*Interest_Rate*Loan_Years*Loan_Start&gt;0,1,0)</definedName>
    <definedName name="Values_Entered">IF(Loan_Amount*Interest_Rate*Loan_Years*Loan_Start&gt;0,1,0)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5" l="1"/>
  <c r="I133" i="6"/>
  <c r="J133" i="6"/>
  <c r="J128" i="6"/>
  <c r="I128" i="6"/>
  <c r="J116" i="6"/>
  <c r="I116" i="6"/>
  <c r="J104" i="6"/>
  <c r="I104" i="6"/>
  <c r="J92" i="6"/>
  <c r="I92" i="6"/>
  <c r="J80" i="6"/>
  <c r="I80" i="6"/>
  <c r="J68" i="6"/>
  <c r="I68" i="6"/>
  <c r="J56" i="6"/>
  <c r="I56" i="6"/>
  <c r="J44" i="6"/>
  <c r="I44" i="6"/>
  <c r="J32" i="6"/>
  <c r="I32" i="6"/>
  <c r="J20" i="6"/>
  <c r="I20" i="6"/>
  <c r="L27" i="6"/>
  <c r="B134" i="6"/>
  <c r="H134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8" i="6"/>
  <c r="O16" i="6"/>
  <c r="O17" i="6" s="1"/>
  <c r="O18" i="6" s="1"/>
  <c r="M20" i="6"/>
  <c r="N9" i="6"/>
  <c r="O10" i="6"/>
  <c r="N10" i="6" s="1"/>
  <c r="O11" i="6"/>
  <c r="N11" i="6" s="1"/>
  <c r="O9" i="6"/>
  <c r="P9" i="6" s="1"/>
  <c r="O8" i="6"/>
  <c r="P8" i="6" s="1"/>
  <c r="E15" i="5"/>
  <c r="F15" i="5"/>
  <c r="H15" i="5"/>
  <c r="I15" i="5"/>
  <c r="K15" i="5"/>
  <c r="L15" i="5"/>
  <c r="M15" i="5"/>
  <c r="N15" i="5"/>
  <c r="O15" i="5"/>
  <c r="P15" i="5"/>
  <c r="Q15" i="5"/>
  <c r="R15" i="5"/>
  <c r="T15" i="5"/>
  <c r="U15" i="5"/>
  <c r="W15" i="5"/>
  <c r="X15" i="5"/>
  <c r="Z15" i="5"/>
  <c r="AA15" i="5"/>
  <c r="AC15" i="5"/>
  <c r="AD15" i="5"/>
  <c r="AF15" i="5"/>
  <c r="AG15" i="5"/>
  <c r="AI15" i="5"/>
  <c r="AJ15" i="5"/>
  <c r="AL15" i="5"/>
  <c r="AM15" i="5"/>
  <c r="AO15" i="5"/>
  <c r="AP15" i="5"/>
  <c r="AR15" i="5"/>
  <c r="AS15" i="5"/>
  <c r="AU15" i="5"/>
  <c r="AV15" i="5"/>
  <c r="AX15" i="5"/>
  <c r="AY15" i="5"/>
  <c r="BA15" i="5"/>
  <c r="BB15" i="5"/>
  <c r="BD15" i="5"/>
  <c r="BE15" i="5"/>
  <c r="BG15" i="5"/>
  <c r="BH15" i="5"/>
  <c r="BJ15" i="5"/>
  <c r="BK15" i="5"/>
  <c r="BM15" i="5"/>
  <c r="BN15" i="5"/>
  <c r="BP15" i="5"/>
  <c r="BQ15" i="5"/>
  <c r="BS15" i="5"/>
  <c r="BT15" i="5"/>
  <c r="BV15" i="5"/>
  <c r="BW15" i="5"/>
  <c r="BY15" i="5"/>
  <c r="BZ15" i="5"/>
  <c r="C14" i="5"/>
  <c r="B14" i="5"/>
  <c r="BS46" i="5"/>
  <c r="BS45" i="5"/>
  <c r="BS44" i="5"/>
  <c r="BS43" i="5"/>
  <c r="BS42" i="5"/>
  <c r="BS41" i="5"/>
  <c r="BS40" i="5"/>
  <c r="BS39" i="5"/>
  <c r="BS38" i="5"/>
  <c r="BS37" i="5"/>
  <c r="BS36" i="5"/>
  <c r="BS35" i="5"/>
  <c r="BS34" i="5"/>
  <c r="BS33" i="5"/>
  <c r="BS32" i="5"/>
  <c r="BS31" i="5"/>
  <c r="BS30" i="5"/>
  <c r="BS29" i="5"/>
  <c r="BS28" i="5"/>
  <c r="BS27" i="5"/>
  <c r="E23" i="5"/>
  <c r="D23" i="5"/>
  <c r="B23" i="5"/>
  <c r="B8" i="5"/>
  <c r="B12" i="5" s="1"/>
  <c r="M21" i="6" l="1"/>
  <c r="M24" i="6" s="1"/>
  <c r="N13" i="6"/>
  <c r="B8" i="6" s="1"/>
  <c r="O13" i="6"/>
  <c r="P11" i="6"/>
  <c r="M23" i="6" s="1"/>
  <c r="P10" i="6"/>
  <c r="M22" i="6" s="1"/>
  <c r="D9" i="5"/>
  <c r="D15" i="5" s="1"/>
  <c r="F4" i="4"/>
  <c r="E3" i="4" s="1"/>
  <c r="E6" i="4"/>
  <c r="E17" i="2"/>
  <c r="D17" i="2"/>
  <c r="C17" i="2"/>
  <c r="B17" i="2"/>
  <c r="D12" i="5" l="1"/>
  <c r="E12" i="5" s="1"/>
  <c r="F12" i="5" s="1"/>
  <c r="P13" i="6"/>
  <c r="G9" i="5"/>
  <c r="E9" i="4"/>
  <c r="E11" i="4" s="1"/>
  <c r="E10" i="4" s="1"/>
  <c r="BS40" i="2"/>
  <c r="BS39" i="2"/>
  <c r="BS38" i="2"/>
  <c r="BS37" i="2"/>
  <c r="BS36" i="2"/>
  <c r="BS35" i="2"/>
  <c r="BS34" i="2"/>
  <c r="BS33" i="2"/>
  <c r="BS32" i="2"/>
  <c r="BS31" i="2"/>
  <c r="BS30" i="2"/>
  <c r="BS29" i="2"/>
  <c r="BS28" i="2"/>
  <c r="BS27" i="2"/>
  <c r="BS26" i="2"/>
  <c r="BS25" i="2"/>
  <c r="BS24" i="2"/>
  <c r="BS23" i="2"/>
  <c r="BS22" i="2"/>
  <c r="BS21" i="2"/>
  <c r="G12" i="5" l="1"/>
  <c r="H12" i="5" s="1"/>
  <c r="I12" i="5" s="1"/>
  <c r="J12" i="5" s="1"/>
  <c r="K12" i="5" s="1"/>
  <c r="G15" i="5"/>
  <c r="J9" i="5"/>
  <c r="J15" i="5" s="1"/>
  <c r="C13" i="4"/>
  <c r="D14" i="4"/>
  <c r="E15" i="4"/>
  <c r="F16" i="4"/>
  <c r="G17" i="4"/>
  <c r="H18" i="4"/>
  <c r="B20" i="4"/>
  <c r="C21" i="4"/>
  <c r="D22" i="4"/>
  <c r="E23" i="4"/>
  <c r="F24" i="4"/>
  <c r="G25" i="4"/>
  <c r="H26" i="4"/>
  <c r="B28" i="4"/>
  <c r="C29" i="4"/>
  <c r="D30" i="4"/>
  <c r="E31" i="4"/>
  <c r="F32" i="4"/>
  <c r="G33" i="4"/>
  <c r="H34" i="4"/>
  <c r="B36" i="4"/>
  <c r="C37" i="4"/>
  <c r="D38" i="4"/>
  <c r="E39" i="4"/>
  <c r="F40" i="4"/>
  <c r="G41" i="4"/>
  <c r="H42" i="4"/>
  <c r="B44" i="4"/>
  <c r="C45" i="4"/>
  <c r="D46" i="4"/>
  <c r="E47" i="4"/>
  <c r="F48" i="4"/>
  <c r="G49" i="4"/>
  <c r="H50" i="4"/>
  <c r="B52" i="4"/>
  <c r="C53" i="4"/>
  <c r="D54" i="4"/>
  <c r="E55" i="4"/>
  <c r="F56" i="4"/>
  <c r="G57" i="4"/>
  <c r="H58" i="4"/>
  <c r="B60" i="4"/>
  <c r="C61" i="4"/>
  <c r="D62" i="4"/>
  <c r="E63" i="4"/>
  <c r="F64" i="4"/>
  <c r="G65" i="4"/>
  <c r="H66" i="4"/>
  <c r="B68" i="4"/>
  <c r="C69" i="4"/>
  <c r="D70" i="4"/>
  <c r="E71" i="4"/>
  <c r="F72" i="4"/>
  <c r="G73" i="4"/>
  <c r="H74" i="4"/>
  <c r="B76" i="4"/>
  <c r="C77" i="4"/>
  <c r="D78" i="4"/>
  <c r="E79" i="4"/>
  <c r="F80" i="4"/>
  <c r="G81" i="4"/>
  <c r="H82" i="4"/>
  <c r="B84" i="4"/>
  <c r="C85" i="4"/>
  <c r="D86" i="4"/>
  <c r="E87" i="4"/>
  <c r="F88" i="4"/>
  <c r="G89" i="4"/>
  <c r="H90" i="4"/>
  <c r="B92" i="4"/>
  <c r="C93" i="4"/>
  <c r="D94" i="4"/>
  <c r="E95" i="4"/>
  <c r="F96" i="4"/>
  <c r="G97" i="4"/>
  <c r="H98" i="4"/>
  <c r="B100" i="4"/>
  <c r="C101" i="4"/>
  <c r="D102" i="4"/>
  <c r="E103" i="4"/>
  <c r="F104" i="4"/>
  <c r="D13" i="4"/>
  <c r="E14" i="4"/>
  <c r="F15" i="4"/>
  <c r="G16" i="4"/>
  <c r="H17" i="4"/>
  <c r="B19" i="4"/>
  <c r="C20" i="4"/>
  <c r="D21" i="4"/>
  <c r="E22" i="4"/>
  <c r="F23" i="4"/>
  <c r="G24" i="4"/>
  <c r="H25" i="4"/>
  <c r="B27" i="4"/>
  <c r="C28" i="4"/>
  <c r="D29" i="4"/>
  <c r="E30" i="4"/>
  <c r="F31" i="4"/>
  <c r="G32" i="4"/>
  <c r="H33" i="4"/>
  <c r="B35" i="4"/>
  <c r="C36" i="4"/>
  <c r="D37" i="4"/>
  <c r="E38" i="4"/>
  <c r="F39" i="4"/>
  <c r="G40" i="4"/>
  <c r="H41" i="4"/>
  <c r="B43" i="4"/>
  <c r="C44" i="4"/>
  <c r="D45" i="4"/>
  <c r="E46" i="4"/>
  <c r="F47" i="4"/>
  <c r="G48" i="4"/>
  <c r="H49" i="4"/>
  <c r="B51" i="4"/>
  <c r="C52" i="4"/>
  <c r="D53" i="4"/>
  <c r="E54" i="4"/>
  <c r="F55" i="4"/>
  <c r="G56" i="4"/>
  <c r="H57" i="4"/>
  <c r="B59" i="4"/>
  <c r="C60" i="4"/>
  <c r="D61" i="4"/>
  <c r="E62" i="4"/>
  <c r="F63" i="4"/>
  <c r="G64" i="4"/>
  <c r="H65" i="4"/>
  <c r="B67" i="4"/>
  <c r="C68" i="4"/>
  <c r="D69" i="4"/>
  <c r="E70" i="4"/>
  <c r="F71" i="4"/>
  <c r="G72" i="4"/>
  <c r="H73" i="4"/>
  <c r="B75" i="4"/>
  <c r="C76" i="4"/>
  <c r="D77" i="4"/>
  <c r="E78" i="4"/>
  <c r="F79" i="4"/>
  <c r="G80" i="4"/>
  <c r="H81" i="4"/>
  <c r="B83" i="4"/>
  <c r="C84" i="4"/>
  <c r="D85" i="4"/>
  <c r="E86" i="4"/>
  <c r="F87" i="4"/>
  <c r="G88" i="4"/>
  <c r="H89" i="4"/>
  <c r="B91" i="4"/>
  <c r="C92" i="4"/>
  <c r="D93" i="4"/>
  <c r="E94" i="4"/>
  <c r="F95" i="4"/>
  <c r="G96" i="4"/>
  <c r="H97" i="4"/>
  <c r="B99" i="4"/>
  <c r="C100" i="4"/>
  <c r="D101" i="4"/>
  <c r="E102" i="4"/>
  <c r="F103" i="4"/>
  <c r="G104" i="4"/>
  <c r="E13" i="4"/>
  <c r="F14" i="4"/>
  <c r="G15" i="4"/>
  <c r="H16" i="4"/>
  <c r="B18" i="4"/>
  <c r="C19" i="4"/>
  <c r="D20" i="4"/>
  <c r="E21" i="4"/>
  <c r="F22" i="4"/>
  <c r="G23" i="4"/>
  <c r="H24" i="4"/>
  <c r="B26" i="4"/>
  <c r="C27" i="4"/>
  <c r="D28" i="4"/>
  <c r="E29" i="4"/>
  <c r="F30" i="4"/>
  <c r="G31" i="4"/>
  <c r="H32" i="4"/>
  <c r="B34" i="4"/>
  <c r="C35" i="4"/>
  <c r="D36" i="4"/>
  <c r="E37" i="4"/>
  <c r="F38" i="4"/>
  <c r="G39" i="4"/>
  <c r="H40" i="4"/>
  <c r="B42" i="4"/>
  <c r="C43" i="4"/>
  <c r="D44" i="4"/>
  <c r="E45" i="4"/>
  <c r="F46" i="4"/>
  <c r="G47" i="4"/>
  <c r="H48" i="4"/>
  <c r="B50" i="4"/>
  <c r="C51" i="4"/>
  <c r="D52" i="4"/>
  <c r="E53" i="4"/>
  <c r="F54" i="4"/>
  <c r="G55" i="4"/>
  <c r="H56" i="4"/>
  <c r="B58" i="4"/>
  <c r="C59" i="4"/>
  <c r="D60" i="4"/>
  <c r="E61" i="4"/>
  <c r="F62" i="4"/>
  <c r="G63" i="4"/>
  <c r="H64" i="4"/>
  <c r="B66" i="4"/>
  <c r="C67" i="4"/>
  <c r="D68" i="4"/>
  <c r="E69" i="4"/>
  <c r="F70" i="4"/>
  <c r="G71" i="4"/>
  <c r="H72" i="4"/>
  <c r="B74" i="4"/>
  <c r="C75" i="4"/>
  <c r="D76" i="4"/>
  <c r="E77" i="4"/>
  <c r="F78" i="4"/>
  <c r="G79" i="4"/>
  <c r="H80" i="4"/>
  <c r="B82" i="4"/>
  <c r="C83" i="4"/>
  <c r="D84" i="4"/>
  <c r="E85" i="4"/>
  <c r="F86" i="4"/>
  <c r="G87" i="4"/>
  <c r="H88" i="4"/>
  <c r="F13" i="4"/>
  <c r="G14" i="4"/>
  <c r="H15" i="4"/>
  <c r="B17" i="4"/>
  <c r="C18" i="4"/>
  <c r="D19" i="4"/>
  <c r="E20" i="4"/>
  <c r="F21" i="4"/>
  <c r="G22" i="4"/>
  <c r="H23" i="4"/>
  <c r="B25" i="4"/>
  <c r="C26" i="4"/>
  <c r="D27" i="4"/>
  <c r="E28" i="4"/>
  <c r="F29" i="4"/>
  <c r="G30" i="4"/>
  <c r="H31" i="4"/>
  <c r="B33" i="4"/>
  <c r="C34" i="4"/>
  <c r="D35" i="4"/>
  <c r="E36" i="4"/>
  <c r="F37" i="4"/>
  <c r="G38" i="4"/>
  <c r="H39" i="4"/>
  <c r="B41" i="4"/>
  <c r="C42" i="4"/>
  <c r="D43" i="4"/>
  <c r="E44" i="4"/>
  <c r="F45" i="4"/>
  <c r="G46" i="4"/>
  <c r="H47" i="4"/>
  <c r="B49" i="4"/>
  <c r="C50" i="4"/>
  <c r="D51" i="4"/>
  <c r="E52" i="4"/>
  <c r="F53" i="4"/>
  <c r="G54" i="4"/>
  <c r="H55" i="4"/>
  <c r="B57" i="4"/>
  <c r="C58" i="4"/>
  <c r="D59" i="4"/>
  <c r="E60" i="4"/>
  <c r="F61" i="4"/>
  <c r="G62" i="4"/>
  <c r="H63" i="4"/>
  <c r="B65" i="4"/>
  <c r="C66" i="4"/>
  <c r="D67" i="4"/>
  <c r="E68" i="4"/>
  <c r="F69" i="4"/>
  <c r="G70" i="4"/>
  <c r="H71" i="4"/>
  <c r="B73" i="4"/>
  <c r="C74" i="4"/>
  <c r="D75" i="4"/>
  <c r="E76" i="4"/>
  <c r="F77" i="4"/>
  <c r="G78" i="4"/>
  <c r="H79" i="4"/>
  <c r="B81" i="4"/>
  <c r="C82" i="4"/>
  <c r="D83" i="4"/>
  <c r="E84" i="4"/>
  <c r="F85" i="4"/>
  <c r="G86" i="4"/>
  <c r="H87" i="4"/>
  <c r="B89" i="4"/>
  <c r="C90" i="4"/>
  <c r="D91" i="4"/>
  <c r="E92" i="4"/>
  <c r="F93" i="4"/>
  <c r="G94" i="4"/>
  <c r="H95" i="4"/>
  <c r="B97" i="4"/>
  <c r="C98" i="4"/>
  <c r="D99" i="4"/>
  <c r="E100" i="4"/>
  <c r="F101" i="4"/>
  <c r="G102" i="4"/>
  <c r="H103" i="4"/>
  <c r="B105" i="4"/>
  <c r="G13" i="4"/>
  <c r="H14" i="4"/>
  <c r="B16" i="4"/>
  <c r="C17" i="4"/>
  <c r="D18" i="4"/>
  <c r="E19" i="4"/>
  <c r="F20" i="4"/>
  <c r="G21" i="4"/>
  <c r="H22" i="4"/>
  <c r="B24" i="4"/>
  <c r="C25" i="4"/>
  <c r="D26" i="4"/>
  <c r="E27" i="4"/>
  <c r="F28" i="4"/>
  <c r="G29" i="4"/>
  <c r="H30" i="4"/>
  <c r="B32" i="4"/>
  <c r="C33" i="4"/>
  <c r="D34" i="4"/>
  <c r="E35" i="4"/>
  <c r="F36" i="4"/>
  <c r="G37" i="4"/>
  <c r="H38" i="4"/>
  <c r="B40" i="4"/>
  <c r="C41" i="4"/>
  <c r="D42" i="4"/>
  <c r="E43" i="4"/>
  <c r="F44" i="4"/>
  <c r="G45" i="4"/>
  <c r="H46" i="4"/>
  <c r="B48" i="4"/>
  <c r="C49" i="4"/>
  <c r="D50" i="4"/>
  <c r="E51" i="4"/>
  <c r="F52" i="4"/>
  <c r="G53" i="4"/>
  <c r="H54" i="4"/>
  <c r="B56" i="4"/>
  <c r="C57" i="4"/>
  <c r="D58" i="4"/>
  <c r="E59" i="4"/>
  <c r="F60" i="4"/>
  <c r="G61" i="4"/>
  <c r="H62" i="4"/>
  <c r="B64" i="4"/>
  <c r="C65" i="4"/>
  <c r="D66" i="4"/>
  <c r="E67" i="4"/>
  <c r="F68" i="4"/>
  <c r="G69" i="4"/>
  <c r="H70" i="4"/>
  <c r="B72" i="4"/>
  <c r="C73" i="4"/>
  <c r="D74" i="4"/>
  <c r="E75" i="4"/>
  <c r="F76" i="4"/>
  <c r="G77" i="4"/>
  <c r="H78" i="4"/>
  <c r="B80" i="4"/>
  <c r="C81" i="4"/>
  <c r="D82" i="4"/>
  <c r="E83" i="4"/>
  <c r="F84" i="4"/>
  <c r="G85" i="4"/>
  <c r="H86" i="4"/>
  <c r="B88" i="4"/>
  <c r="C89" i="4"/>
  <c r="D90" i="4"/>
  <c r="E91" i="4"/>
  <c r="F92" i="4"/>
  <c r="G93" i="4"/>
  <c r="H94" i="4"/>
  <c r="B96" i="4"/>
  <c r="C97" i="4"/>
  <c r="D98" i="4"/>
  <c r="E99" i="4"/>
  <c r="F100" i="4"/>
  <c r="G101" i="4"/>
  <c r="H102" i="4"/>
  <c r="B104" i="4"/>
  <c r="C105" i="4"/>
  <c r="D106" i="4"/>
  <c r="E107" i="4"/>
  <c r="F108" i="4"/>
  <c r="H13" i="4"/>
  <c r="B15" i="4"/>
  <c r="C16" i="4"/>
  <c r="D17" i="4"/>
  <c r="E18" i="4"/>
  <c r="F19" i="4"/>
  <c r="G20" i="4"/>
  <c r="H21" i="4"/>
  <c r="B23" i="4"/>
  <c r="C24" i="4"/>
  <c r="D25" i="4"/>
  <c r="E26" i="4"/>
  <c r="F27" i="4"/>
  <c r="G28" i="4"/>
  <c r="H29" i="4"/>
  <c r="B31" i="4"/>
  <c r="C32" i="4"/>
  <c r="D33" i="4"/>
  <c r="E34" i="4"/>
  <c r="F35" i="4"/>
  <c r="G36" i="4"/>
  <c r="H37" i="4"/>
  <c r="B39" i="4"/>
  <c r="C40" i="4"/>
  <c r="D41" i="4"/>
  <c r="E42" i="4"/>
  <c r="F43" i="4"/>
  <c r="G44" i="4"/>
  <c r="H45" i="4"/>
  <c r="B47" i="4"/>
  <c r="C48" i="4"/>
  <c r="D49" i="4"/>
  <c r="E50" i="4"/>
  <c r="F51" i="4"/>
  <c r="G52" i="4"/>
  <c r="H53" i="4"/>
  <c r="B55" i="4"/>
  <c r="C56" i="4"/>
  <c r="D57" i="4"/>
  <c r="E58" i="4"/>
  <c r="F59" i="4"/>
  <c r="G60" i="4"/>
  <c r="H61" i="4"/>
  <c r="B63" i="4"/>
  <c r="C64" i="4"/>
  <c r="D65" i="4"/>
  <c r="E66" i="4"/>
  <c r="F67" i="4"/>
  <c r="G68" i="4"/>
  <c r="H69" i="4"/>
  <c r="B71" i="4"/>
  <c r="C72" i="4"/>
  <c r="D73" i="4"/>
  <c r="E74" i="4"/>
  <c r="F75" i="4"/>
  <c r="G76" i="4"/>
  <c r="H77" i="4"/>
  <c r="B79" i="4"/>
  <c r="C80" i="4"/>
  <c r="D81" i="4"/>
  <c r="E82" i="4"/>
  <c r="F83" i="4"/>
  <c r="G84" i="4"/>
  <c r="H85" i="4"/>
  <c r="B87" i="4"/>
  <c r="C88" i="4"/>
  <c r="D89" i="4"/>
  <c r="E90" i="4"/>
  <c r="F91" i="4"/>
  <c r="G92" i="4"/>
  <c r="H93" i="4"/>
  <c r="B95" i="4"/>
  <c r="C96" i="4"/>
  <c r="D97" i="4"/>
  <c r="E98" i="4"/>
  <c r="F99" i="4"/>
  <c r="G100" i="4"/>
  <c r="H101" i="4"/>
  <c r="B103" i="4"/>
  <c r="C104" i="4"/>
  <c r="D105" i="4"/>
  <c r="E106" i="4"/>
  <c r="F107" i="4"/>
  <c r="G108" i="4"/>
  <c r="D16" i="4"/>
  <c r="H20" i="4"/>
  <c r="E25" i="4"/>
  <c r="B30" i="4"/>
  <c r="F34" i="4"/>
  <c r="C39" i="4"/>
  <c r="G43" i="4"/>
  <c r="D48" i="4"/>
  <c r="H52" i="4"/>
  <c r="E57" i="4"/>
  <c r="B62" i="4"/>
  <c r="F66" i="4"/>
  <c r="C71" i="4"/>
  <c r="G75" i="4"/>
  <c r="D80" i="4"/>
  <c r="H84" i="4"/>
  <c r="E89" i="4"/>
  <c r="D92" i="4"/>
  <c r="D95" i="4"/>
  <c r="F98" i="4"/>
  <c r="E101" i="4"/>
  <c r="E104" i="4"/>
  <c r="F106" i="4"/>
  <c r="B108" i="4"/>
  <c r="E109" i="4"/>
  <c r="F110" i="4"/>
  <c r="G111" i="4"/>
  <c r="H112" i="4"/>
  <c r="B114" i="4"/>
  <c r="C115" i="4"/>
  <c r="D116" i="4"/>
  <c r="E117" i="4"/>
  <c r="F118" i="4"/>
  <c r="G119" i="4"/>
  <c r="H120" i="4"/>
  <c r="B122" i="4"/>
  <c r="C123" i="4"/>
  <c r="D124" i="4"/>
  <c r="E125" i="4"/>
  <c r="F126" i="4"/>
  <c r="G127" i="4"/>
  <c r="H128" i="4"/>
  <c r="B130" i="4"/>
  <c r="C131" i="4"/>
  <c r="D132" i="4"/>
  <c r="E133" i="4"/>
  <c r="F134" i="4"/>
  <c r="G135" i="4"/>
  <c r="H136" i="4"/>
  <c r="B138" i="4"/>
  <c r="C139" i="4"/>
  <c r="D140" i="4"/>
  <c r="E141" i="4"/>
  <c r="F142" i="4"/>
  <c r="G143" i="4"/>
  <c r="H144" i="4"/>
  <c r="B146" i="4"/>
  <c r="C147" i="4"/>
  <c r="D148" i="4"/>
  <c r="E149" i="4"/>
  <c r="F150" i="4"/>
  <c r="G151" i="4"/>
  <c r="H152" i="4"/>
  <c r="B154" i="4"/>
  <c r="C155" i="4"/>
  <c r="D156" i="4"/>
  <c r="E16" i="4"/>
  <c r="B21" i="4"/>
  <c r="F25" i="4"/>
  <c r="C30" i="4"/>
  <c r="G34" i="4"/>
  <c r="D39" i="4"/>
  <c r="H43" i="4"/>
  <c r="E48" i="4"/>
  <c r="B53" i="4"/>
  <c r="F57" i="4"/>
  <c r="C62" i="4"/>
  <c r="G66" i="4"/>
  <c r="D71" i="4"/>
  <c r="H75" i="4"/>
  <c r="E80" i="4"/>
  <c r="B85" i="4"/>
  <c r="F89" i="4"/>
  <c r="H92" i="4"/>
  <c r="G95" i="4"/>
  <c r="G98" i="4"/>
  <c r="B102" i="4"/>
  <c r="H104" i="4"/>
  <c r="G106" i="4"/>
  <c r="C108" i="4"/>
  <c r="F109" i="4"/>
  <c r="G110" i="4"/>
  <c r="H111" i="4"/>
  <c r="B113" i="4"/>
  <c r="C114" i="4"/>
  <c r="D115" i="4"/>
  <c r="E116" i="4"/>
  <c r="F117" i="4"/>
  <c r="G118" i="4"/>
  <c r="H119" i="4"/>
  <c r="B121" i="4"/>
  <c r="C122" i="4"/>
  <c r="D123" i="4"/>
  <c r="E124" i="4"/>
  <c r="F125" i="4"/>
  <c r="G126" i="4"/>
  <c r="H127" i="4"/>
  <c r="B129" i="4"/>
  <c r="C130" i="4"/>
  <c r="D131" i="4"/>
  <c r="E132" i="4"/>
  <c r="F133" i="4"/>
  <c r="G134" i="4"/>
  <c r="H135" i="4"/>
  <c r="B137" i="4"/>
  <c r="C138" i="4"/>
  <c r="D139" i="4"/>
  <c r="E140" i="4"/>
  <c r="F141" i="4"/>
  <c r="G142" i="4"/>
  <c r="H143" i="4"/>
  <c r="B145" i="4"/>
  <c r="C146" i="4"/>
  <c r="D147" i="4"/>
  <c r="E148" i="4"/>
  <c r="F149" i="4"/>
  <c r="G150" i="4"/>
  <c r="H151" i="4"/>
  <c r="B153" i="4"/>
  <c r="C154" i="4"/>
  <c r="D155" i="4"/>
  <c r="E156" i="4"/>
  <c r="F157" i="4"/>
  <c r="G158" i="4"/>
  <c r="H159" i="4"/>
  <c r="B161" i="4"/>
  <c r="C162" i="4"/>
  <c r="D163" i="4"/>
  <c r="E164" i="4"/>
  <c r="F165" i="4"/>
  <c r="G166" i="4"/>
  <c r="H167" i="4"/>
  <c r="B169" i="4"/>
  <c r="C170" i="4"/>
  <c r="D171" i="4"/>
  <c r="E172" i="4"/>
  <c r="F173" i="4"/>
  <c r="G174" i="4"/>
  <c r="H175" i="4"/>
  <c r="B177" i="4"/>
  <c r="C178" i="4"/>
  <c r="E17" i="4"/>
  <c r="B22" i="4"/>
  <c r="F26" i="4"/>
  <c r="C31" i="4"/>
  <c r="G35" i="4"/>
  <c r="D40" i="4"/>
  <c r="H44" i="4"/>
  <c r="E49" i="4"/>
  <c r="B54" i="4"/>
  <c r="F58" i="4"/>
  <c r="C63" i="4"/>
  <c r="G67" i="4"/>
  <c r="D72" i="4"/>
  <c r="H76" i="4"/>
  <c r="E81" i="4"/>
  <c r="B86" i="4"/>
  <c r="B90" i="4"/>
  <c r="B93" i="4"/>
  <c r="D96" i="4"/>
  <c r="C99" i="4"/>
  <c r="C102" i="4"/>
  <c r="E105" i="4"/>
  <c r="H106" i="4"/>
  <c r="D108" i="4"/>
  <c r="G109" i="4"/>
  <c r="H110" i="4"/>
  <c r="B112" i="4"/>
  <c r="C113" i="4"/>
  <c r="D114" i="4"/>
  <c r="E115" i="4"/>
  <c r="F116" i="4"/>
  <c r="G117" i="4"/>
  <c r="H118" i="4"/>
  <c r="B120" i="4"/>
  <c r="C121" i="4"/>
  <c r="D122" i="4"/>
  <c r="E123" i="4"/>
  <c r="F124" i="4"/>
  <c r="G125" i="4"/>
  <c r="H126" i="4"/>
  <c r="B128" i="4"/>
  <c r="C129" i="4"/>
  <c r="D130" i="4"/>
  <c r="E131" i="4"/>
  <c r="F132" i="4"/>
  <c r="G133" i="4"/>
  <c r="H134" i="4"/>
  <c r="B136" i="4"/>
  <c r="C137" i="4"/>
  <c r="D138" i="4"/>
  <c r="E139" i="4"/>
  <c r="F140" i="4"/>
  <c r="G141" i="4"/>
  <c r="H142" i="4"/>
  <c r="B144" i="4"/>
  <c r="C145" i="4"/>
  <c r="D146" i="4"/>
  <c r="E147" i="4"/>
  <c r="F148" i="4"/>
  <c r="G149" i="4"/>
  <c r="H150" i="4"/>
  <c r="B152" i="4"/>
  <c r="C153" i="4"/>
  <c r="D154" i="4"/>
  <c r="E155" i="4"/>
  <c r="F156" i="4"/>
  <c r="G157" i="4"/>
  <c r="H158" i="4"/>
  <c r="B160" i="4"/>
  <c r="C161" i="4"/>
  <c r="D162" i="4"/>
  <c r="E163" i="4"/>
  <c r="F164" i="4"/>
  <c r="G165" i="4"/>
  <c r="H166" i="4"/>
  <c r="B168" i="4"/>
  <c r="C169" i="4"/>
  <c r="D170" i="4"/>
  <c r="E171" i="4"/>
  <c r="F172" i="4"/>
  <c r="G173" i="4"/>
  <c r="H174" i="4"/>
  <c r="B176" i="4"/>
  <c r="B13" i="4"/>
  <c r="F17" i="4"/>
  <c r="C22" i="4"/>
  <c r="G26" i="4"/>
  <c r="D31" i="4"/>
  <c r="H35" i="4"/>
  <c r="E40" i="4"/>
  <c r="B45" i="4"/>
  <c r="F49" i="4"/>
  <c r="C54" i="4"/>
  <c r="G58" i="4"/>
  <c r="D63" i="4"/>
  <c r="H67" i="4"/>
  <c r="E72" i="4"/>
  <c r="B77" i="4"/>
  <c r="F81" i="4"/>
  <c r="C86" i="4"/>
  <c r="F90" i="4"/>
  <c r="E93" i="4"/>
  <c r="E96" i="4"/>
  <c r="G99" i="4"/>
  <c r="F102" i="4"/>
  <c r="F105" i="4"/>
  <c r="B107" i="4"/>
  <c r="E108" i="4"/>
  <c r="H109" i="4"/>
  <c r="B111" i="4"/>
  <c r="C112" i="4"/>
  <c r="D113" i="4"/>
  <c r="E114" i="4"/>
  <c r="F115" i="4"/>
  <c r="G116" i="4"/>
  <c r="H117" i="4"/>
  <c r="B119" i="4"/>
  <c r="C120" i="4"/>
  <c r="D121" i="4"/>
  <c r="E122" i="4"/>
  <c r="F123" i="4"/>
  <c r="G124" i="4"/>
  <c r="H125" i="4"/>
  <c r="B127" i="4"/>
  <c r="C128" i="4"/>
  <c r="D129" i="4"/>
  <c r="E130" i="4"/>
  <c r="F131" i="4"/>
  <c r="G132" i="4"/>
  <c r="H133" i="4"/>
  <c r="B135" i="4"/>
  <c r="C136" i="4"/>
  <c r="D137" i="4"/>
  <c r="E138" i="4"/>
  <c r="F139" i="4"/>
  <c r="G140" i="4"/>
  <c r="H141" i="4"/>
  <c r="B143" i="4"/>
  <c r="C144" i="4"/>
  <c r="D145" i="4"/>
  <c r="E146" i="4"/>
  <c r="F147" i="4"/>
  <c r="G148" i="4"/>
  <c r="H149" i="4"/>
  <c r="B151" i="4"/>
  <c r="C152" i="4"/>
  <c r="D153" i="4"/>
  <c r="E154" i="4"/>
  <c r="F155" i="4"/>
  <c r="G156" i="4"/>
  <c r="B14" i="4"/>
  <c r="F18" i="4"/>
  <c r="C23" i="4"/>
  <c r="G27" i="4"/>
  <c r="D32" i="4"/>
  <c r="H36" i="4"/>
  <c r="E41" i="4"/>
  <c r="B46" i="4"/>
  <c r="F50" i="4"/>
  <c r="C55" i="4"/>
  <c r="G59" i="4"/>
  <c r="D64" i="4"/>
  <c r="H68" i="4"/>
  <c r="E73" i="4"/>
  <c r="B78" i="4"/>
  <c r="F82" i="4"/>
  <c r="C87" i="4"/>
  <c r="G90" i="4"/>
  <c r="B94" i="4"/>
  <c r="H96" i="4"/>
  <c r="H99" i="4"/>
  <c r="C103" i="4"/>
  <c r="G105" i="4"/>
  <c r="C107" i="4"/>
  <c r="H108" i="4"/>
  <c r="B110" i="4"/>
  <c r="C111" i="4"/>
  <c r="D112" i="4"/>
  <c r="E113" i="4"/>
  <c r="F114" i="4"/>
  <c r="G115" i="4"/>
  <c r="H116" i="4"/>
  <c r="B118" i="4"/>
  <c r="C119" i="4"/>
  <c r="D120" i="4"/>
  <c r="E121" i="4"/>
  <c r="F122" i="4"/>
  <c r="G123" i="4"/>
  <c r="H124" i="4"/>
  <c r="B126" i="4"/>
  <c r="C127" i="4"/>
  <c r="D128" i="4"/>
  <c r="E129" i="4"/>
  <c r="F130" i="4"/>
  <c r="G131" i="4"/>
  <c r="H132" i="4"/>
  <c r="B134" i="4"/>
  <c r="C135" i="4"/>
  <c r="D136" i="4"/>
  <c r="E137" i="4"/>
  <c r="F138" i="4"/>
  <c r="G139" i="4"/>
  <c r="H140" i="4"/>
  <c r="B142" i="4"/>
  <c r="C143" i="4"/>
  <c r="D144" i="4"/>
  <c r="E145" i="4"/>
  <c r="F146" i="4"/>
  <c r="G147" i="4"/>
  <c r="C14" i="4"/>
  <c r="G18" i="4"/>
  <c r="D23" i="4"/>
  <c r="H27" i="4"/>
  <c r="E32" i="4"/>
  <c r="B37" i="4"/>
  <c r="F41" i="4"/>
  <c r="C46" i="4"/>
  <c r="G50" i="4"/>
  <c r="D55" i="4"/>
  <c r="H59" i="4"/>
  <c r="E64" i="4"/>
  <c r="B69" i="4"/>
  <c r="F73" i="4"/>
  <c r="C78" i="4"/>
  <c r="G82" i="4"/>
  <c r="D87" i="4"/>
  <c r="C91" i="4"/>
  <c r="C94" i="4"/>
  <c r="E97" i="4"/>
  <c r="D100" i="4"/>
  <c r="D103" i="4"/>
  <c r="H105" i="4"/>
  <c r="D107" i="4"/>
  <c r="B109" i="4"/>
  <c r="C110" i="4"/>
  <c r="D111" i="4"/>
  <c r="E112" i="4"/>
  <c r="F113" i="4"/>
  <c r="G114" i="4"/>
  <c r="H115" i="4"/>
  <c r="B117" i="4"/>
  <c r="C118" i="4"/>
  <c r="D119" i="4"/>
  <c r="E120" i="4"/>
  <c r="F121" i="4"/>
  <c r="G122" i="4"/>
  <c r="H123" i="4"/>
  <c r="B125" i="4"/>
  <c r="C126" i="4"/>
  <c r="D127" i="4"/>
  <c r="E128" i="4"/>
  <c r="F129" i="4"/>
  <c r="G130" i="4"/>
  <c r="H131" i="4"/>
  <c r="B133" i="4"/>
  <c r="C134" i="4"/>
  <c r="D135" i="4"/>
  <c r="E136" i="4"/>
  <c r="F137" i="4"/>
  <c r="G138" i="4"/>
  <c r="H139" i="4"/>
  <c r="B141" i="4"/>
  <c r="C142" i="4"/>
  <c r="D143" i="4"/>
  <c r="E144" i="4"/>
  <c r="F145" i="4"/>
  <c r="G146" i="4"/>
  <c r="H147" i="4"/>
  <c r="B149" i="4"/>
  <c r="C150" i="4"/>
  <c r="D151" i="4"/>
  <c r="E152" i="4"/>
  <c r="F153" i="4"/>
  <c r="G154" i="4"/>
  <c r="H155" i="4"/>
  <c r="B157" i="4"/>
  <c r="C158" i="4"/>
  <c r="D159" i="4"/>
  <c r="E160" i="4"/>
  <c r="F161" i="4"/>
  <c r="G162" i="4"/>
  <c r="H163" i="4"/>
  <c r="B165" i="4"/>
  <c r="C166" i="4"/>
  <c r="D167" i="4"/>
  <c r="E168" i="4"/>
  <c r="F169" i="4"/>
  <c r="G170" i="4"/>
  <c r="H171" i="4"/>
  <c r="B173" i="4"/>
  <c r="C174" i="4"/>
  <c r="D175" i="4"/>
  <c r="E176" i="4"/>
  <c r="H28" i="4"/>
  <c r="C47" i="4"/>
  <c r="E65" i="4"/>
  <c r="G83" i="4"/>
  <c r="F97" i="4"/>
  <c r="G107" i="4"/>
  <c r="F112" i="4"/>
  <c r="C117" i="4"/>
  <c r="G121" i="4"/>
  <c r="D126" i="4"/>
  <c r="H130" i="4"/>
  <c r="E135" i="4"/>
  <c r="B140" i="4"/>
  <c r="F144" i="4"/>
  <c r="H148" i="4"/>
  <c r="F151" i="4"/>
  <c r="H154" i="4"/>
  <c r="E157" i="4"/>
  <c r="E159" i="4"/>
  <c r="D161" i="4"/>
  <c r="B163" i="4"/>
  <c r="H164" i="4"/>
  <c r="F166" i="4"/>
  <c r="F168" i="4"/>
  <c r="E170" i="4"/>
  <c r="C172" i="4"/>
  <c r="B174" i="4"/>
  <c r="G175" i="4"/>
  <c r="E177" i="4"/>
  <c r="G178" i="4"/>
  <c r="H179" i="4"/>
  <c r="B181" i="4"/>
  <c r="C182" i="4"/>
  <c r="D183" i="4"/>
  <c r="E184" i="4"/>
  <c r="F185" i="4"/>
  <c r="G186" i="4"/>
  <c r="H187" i="4"/>
  <c r="B189" i="4"/>
  <c r="C190" i="4"/>
  <c r="D191" i="4"/>
  <c r="E192" i="4"/>
  <c r="F193" i="4"/>
  <c r="G194" i="4"/>
  <c r="H195" i="4"/>
  <c r="B197" i="4"/>
  <c r="C198" i="4"/>
  <c r="D199" i="4"/>
  <c r="E200" i="4"/>
  <c r="F201" i="4"/>
  <c r="G202" i="4"/>
  <c r="H203" i="4"/>
  <c r="B205" i="4"/>
  <c r="C206" i="4"/>
  <c r="D207" i="4"/>
  <c r="E208" i="4"/>
  <c r="F209" i="4"/>
  <c r="G210" i="4"/>
  <c r="H211" i="4"/>
  <c r="B213" i="4"/>
  <c r="C214" i="4"/>
  <c r="D215" i="4"/>
  <c r="E216" i="4"/>
  <c r="F217" i="4"/>
  <c r="G218" i="4"/>
  <c r="H219" i="4"/>
  <c r="B221" i="4"/>
  <c r="C222" i="4"/>
  <c r="D223" i="4"/>
  <c r="E224" i="4"/>
  <c r="B29" i="4"/>
  <c r="D47" i="4"/>
  <c r="F65" i="4"/>
  <c r="H83" i="4"/>
  <c r="B98" i="4"/>
  <c r="H107" i="4"/>
  <c r="G112" i="4"/>
  <c r="D117" i="4"/>
  <c r="H121" i="4"/>
  <c r="E126" i="4"/>
  <c r="B131" i="4"/>
  <c r="F135" i="4"/>
  <c r="C140" i="4"/>
  <c r="G144" i="4"/>
  <c r="C149" i="4"/>
  <c r="D152" i="4"/>
  <c r="B155" i="4"/>
  <c r="H157" i="4"/>
  <c r="F159" i="4"/>
  <c r="E161" i="4"/>
  <c r="C163" i="4"/>
  <c r="C165" i="4"/>
  <c r="B167" i="4"/>
  <c r="G168" i="4"/>
  <c r="F170" i="4"/>
  <c r="D172" i="4"/>
  <c r="D174" i="4"/>
  <c r="C176" i="4"/>
  <c r="F177" i="4"/>
  <c r="H178" i="4"/>
  <c r="B180" i="4"/>
  <c r="C181" i="4"/>
  <c r="D182" i="4"/>
  <c r="E183" i="4"/>
  <c r="F184" i="4"/>
  <c r="G185" i="4"/>
  <c r="H186" i="4"/>
  <c r="B188" i="4"/>
  <c r="C189" i="4"/>
  <c r="D190" i="4"/>
  <c r="E191" i="4"/>
  <c r="F192" i="4"/>
  <c r="G193" i="4"/>
  <c r="H194" i="4"/>
  <c r="B196" i="4"/>
  <c r="C197" i="4"/>
  <c r="D198" i="4"/>
  <c r="E199" i="4"/>
  <c r="F200" i="4"/>
  <c r="G201" i="4"/>
  <c r="H202" i="4"/>
  <c r="B204" i="4"/>
  <c r="C205" i="4"/>
  <c r="D206" i="4"/>
  <c r="E207" i="4"/>
  <c r="F208" i="4"/>
  <c r="G209" i="4"/>
  <c r="H210" i="4"/>
  <c r="B212" i="4"/>
  <c r="C213" i="4"/>
  <c r="D214" i="4"/>
  <c r="E215" i="4"/>
  <c r="F216" i="4"/>
  <c r="G217" i="4"/>
  <c r="H218" i="4"/>
  <c r="B220" i="4"/>
  <c r="C221" i="4"/>
  <c r="D222" i="4"/>
  <c r="E223" i="4"/>
  <c r="F224" i="4"/>
  <c r="G225" i="4"/>
  <c r="H226" i="4"/>
  <c r="B228" i="4"/>
  <c r="C229" i="4"/>
  <c r="D230" i="4"/>
  <c r="E231" i="4"/>
  <c r="F232" i="4"/>
  <c r="G233" i="4"/>
  <c r="H234" i="4"/>
  <c r="B236" i="4"/>
  <c r="C237" i="4"/>
  <c r="D238" i="4"/>
  <c r="E239" i="4"/>
  <c r="F240" i="4"/>
  <c r="G241" i="4"/>
  <c r="H242" i="4"/>
  <c r="B244" i="4"/>
  <c r="C245" i="4"/>
  <c r="D246" i="4"/>
  <c r="E247" i="4"/>
  <c r="F248" i="4"/>
  <c r="G249" i="4"/>
  <c r="H250" i="4"/>
  <c r="C15" i="4"/>
  <c r="E33" i="4"/>
  <c r="G51" i="4"/>
  <c r="B70" i="4"/>
  <c r="D88" i="4"/>
  <c r="H100" i="4"/>
  <c r="C109" i="4"/>
  <c r="G113" i="4"/>
  <c r="D118" i="4"/>
  <c r="H122" i="4"/>
  <c r="E127" i="4"/>
  <c r="B132" i="4"/>
  <c r="F136" i="4"/>
  <c r="C141" i="4"/>
  <c r="G145" i="4"/>
  <c r="D149" i="4"/>
  <c r="F152" i="4"/>
  <c r="G155" i="4"/>
  <c r="B158" i="4"/>
  <c r="G159" i="4"/>
  <c r="G161" i="4"/>
  <c r="F163" i="4"/>
  <c r="D165" i="4"/>
  <c r="C167" i="4"/>
  <c r="H168" i="4"/>
  <c r="H170" i="4"/>
  <c r="G172" i="4"/>
  <c r="E174" i="4"/>
  <c r="D176" i="4"/>
  <c r="G177" i="4"/>
  <c r="B179" i="4"/>
  <c r="C180" i="4"/>
  <c r="D181" i="4"/>
  <c r="E182" i="4"/>
  <c r="F183" i="4"/>
  <c r="G184" i="4"/>
  <c r="H185" i="4"/>
  <c r="B187" i="4"/>
  <c r="C188" i="4"/>
  <c r="D189" i="4"/>
  <c r="E190" i="4"/>
  <c r="F191" i="4"/>
  <c r="G192" i="4"/>
  <c r="H193" i="4"/>
  <c r="B195" i="4"/>
  <c r="C196" i="4"/>
  <c r="D197" i="4"/>
  <c r="E198" i="4"/>
  <c r="F199" i="4"/>
  <c r="G200" i="4"/>
  <c r="H201" i="4"/>
  <c r="B203" i="4"/>
  <c r="C204" i="4"/>
  <c r="D205" i="4"/>
  <c r="E206" i="4"/>
  <c r="F207" i="4"/>
  <c r="G208" i="4"/>
  <c r="H209" i="4"/>
  <c r="B211" i="4"/>
  <c r="C212" i="4"/>
  <c r="D213" i="4"/>
  <c r="E214" i="4"/>
  <c r="F215" i="4"/>
  <c r="G216" i="4"/>
  <c r="H217" i="4"/>
  <c r="B219" i="4"/>
  <c r="C220" i="4"/>
  <c r="D221" i="4"/>
  <c r="E222" i="4"/>
  <c r="D15" i="4"/>
  <c r="F33" i="4"/>
  <c r="H51" i="4"/>
  <c r="C70" i="4"/>
  <c r="E88" i="4"/>
  <c r="B101" i="4"/>
  <c r="D109" i="4"/>
  <c r="H113" i="4"/>
  <c r="E118" i="4"/>
  <c r="B123" i="4"/>
  <c r="F127" i="4"/>
  <c r="C132" i="4"/>
  <c r="G136" i="4"/>
  <c r="D141" i="4"/>
  <c r="H145" i="4"/>
  <c r="B150" i="4"/>
  <c r="G152" i="4"/>
  <c r="B156" i="4"/>
  <c r="D158" i="4"/>
  <c r="C160" i="4"/>
  <c r="H161" i="4"/>
  <c r="G163" i="4"/>
  <c r="E165" i="4"/>
  <c r="E167" i="4"/>
  <c r="D169" i="4"/>
  <c r="B171" i="4"/>
  <c r="H172" i="4"/>
  <c r="F174" i="4"/>
  <c r="F176" i="4"/>
  <c r="H177" i="4"/>
  <c r="C179" i="4"/>
  <c r="D180" i="4"/>
  <c r="E181" i="4"/>
  <c r="F182" i="4"/>
  <c r="G183" i="4"/>
  <c r="H184" i="4"/>
  <c r="B186" i="4"/>
  <c r="C187" i="4"/>
  <c r="D188" i="4"/>
  <c r="E189" i="4"/>
  <c r="F190" i="4"/>
  <c r="G191" i="4"/>
  <c r="H192" i="4"/>
  <c r="B194" i="4"/>
  <c r="C195" i="4"/>
  <c r="D196" i="4"/>
  <c r="E197" i="4"/>
  <c r="F198" i="4"/>
  <c r="G199" i="4"/>
  <c r="H200" i="4"/>
  <c r="B202" i="4"/>
  <c r="C203" i="4"/>
  <c r="D204" i="4"/>
  <c r="E205" i="4"/>
  <c r="F206" i="4"/>
  <c r="G207" i="4"/>
  <c r="H208" i="4"/>
  <c r="B210" i="4"/>
  <c r="C211" i="4"/>
  <c r="D212" i="4"/>
  <c r="E213" i="4"/>
  <c r="F214" i="4"/>
  <c r="G215" i="4"/>
  <c r="H216" i="4"/>
  <c r="B218" i="4"/>
  <c r="C219" i="4"/>
  <c r="D220" i="4"/>
  <c r="E221" i="4"/>
  <c r="F222" i="4"/>
  <c r="G223" i="4"/>
  <c r="H224" i="4"/>
  <c r="B226" i="4"/>
  <c r="C227" i="4"/>
  <c r="D228" i="4"/>
  <c r="E229" i="4"/>
  <c r="F230" i="4"/>
  <c r="G231" i="4"/>
  <c r="H232" i="4"/>
  <c r="B234" i="4"/>
  <c r="C235" i="4"/>
  <c r="D236" i="4"/>
  <c r="E237" i="4"/>
  <c r="F238" i="4"/>
  <c r="G239" i="4"/>
  <c r="H240" i="4"/>
  <c r="G19" i="4"/>
  <c r="B38" i="4"/>
  <c r="D56" i="4"/>
  <c r="F74" i="4"/>
  <c r="G91" i="4"/>
  <c r="G103" i="4"/>
  <c r="D110" i="4"/>
  <c r="H114" i="4"/>
  <c r="E119" i="4"/>
  <c r="B124" i="4"/>
  <c r="F128" i="4"/>
  <c r="C133" i="4"/>
  <c r="G137" i="4"/>
  <c r="D142" i="4"/>
  <c r="H146" i="4"/>
  <c r="D150" i="4"/>
  <c r="E153" i="4"/>
  <c r="C156" i="4"/>
  <c r="E158" i="4"/>
  <c r="D160" i="4"/>
  <c r="B162" i="4"/>
  <c r="B164" i="4"/>
  <c r="H165" i="4"/>
  <c r="F167" i="4"/>
  <c r="E169" i="4"/>
  <c r="C171" i="4"/>
  <c r="C173" i="4"/>
  <c r="B175" i="4"/>
  <c r="G176" i="4"/>
  <c r="B178" i="4"/>
  <c r="D179" i="4"/>
  <c r="E180" i="4"/>
  <c r="F181" i="4"/>
  <c r="G182" i="4"/>
  <c r="H183" i="4"/>
  <c r="B185" i="4"/>
  <c r="C186" i="4"/>
  <c r="D187" i="4"/>
  <c r="E188" i="4"/>
  <c r="F189" i="4"/>
  <c r="G190" i="4"/>
  <c r="H191" i="4"/>
  <c r="B193" i="4"/>
  <c r="C194" i="4"/>
  <c r="D195" i="4"/>
  <c r="E196" i="4"/>
  <c r="F197" i="4"/>
  <c r="G198" i="4"/>
  <c r="H199" i="4"/>
  <c r="B201" i="4"/>
  <c r="C202" i="4"/>
  <c r="D203" i="4"/>
  <c r="E204" i="4"/>
  <c r="F205" i="4"/>
  <c r="G206" i="4"/>
  <c r="H207" i="4"/>
  <c r="B209" i="4"/>
  <c r="C210" i="4"/>
  <c r="D211" i="4"/>
  <c r="E212" i="4"/>
  <c r="F213" i="4"/>
  <c r="G214" i="4"/>
  <c r="H215" i="4"/>
  <c r="B217" i="4"/>
  <c r="C218" i="4"/>
  <c r="D219" i="4"/>
  <c r="E220" i="4"/>
  <c r="F221" i="4"/>
  <c r="G222" i="4"/>
  <c r="H223" i="4"/>
  <c r="H19" i="4"/>
  <c r="C38" i="4"/>
  <c r="E56" i="4"/>
  <c r="G74" i="4"/>
  <c r="H91" i="4"/>
  <c r="D104" i="4"/>
  <c r="E110" i="4"/>
  <c r="B115" i="4"/>
  <c r="F119" i="4"/>
  <c r="C124" i="4"/>
  <c r="G128" i="4"/>
  <c r="D133" i="4"/>
  <c r="H137" i="4"/>
  <c r="E142" i="4"/>
  <c r="B147" i="4"/>
  <c r="E150" i="4"/>
  <c r="G153" i="4"/>
  <c r="H156" i="4"/>
  <c r="F158" i="4"/>
  <c r="F160" i="4"/>
  <c r="E162" i="4"/>
  <c r="C164" i="4"/>
  <c r="B166" i="4"/>
  <c r="G167" i="4"/>
  <c r="G169" i="4"/>
  <c r="F171" i="4"/>
  <c r="D173" i="4"/>
  <c r="C175" i="4"/>
  <c r="H176" i="4"/>
  <c r="D178" i="4"/>
  <c r="E179" i="4"/>
  <c r="F180" i="4"/>
  <c r="G181" i="4"/>
  <c r="H182" i="4"/>
  <c r="B184" i="4"/>
  <c r="C185" i="4"/>
  <c r="D186" i="4"/>
  <c r="E187" i="4"/>
  <c r="F188" i="4"/>
  <c r="G189" i="4"/>
  <c r="H190" i="4"/>
  <c r="B192" i="4"/>
  <c r="C193" i="4"/>
  <c r="D194" i="4"/>
  <c r="E195" i="4"/>
  <c r="F196" i="4"/>
  <c r="G197" i="4"/>
  <c r="H198" i="4"/>
  <c r="B200" i="4"/>
  <c r="C201" i="4"/>
  <c r="D202" i="4"/>
  <c r="E203" i="4"/>
  <c r="F204" i="4"/>
  <c r="G205" i="4"/>
  <c r="H206" i="4"/>
  <c r="B208" i="4"/>
  <c r="C209" i="4"/>
  <c r="D210" i="4"/>
  <c r="E211" i="4"/>
  <c r="F212" i="4"/>
  <c r="G213" i="4"/>
  <c r="H214" i="4"/>
  <c r="B216" i="4"/>
  <c r="C217" i="4"/>
  <c r="D218" i="4"/>
  <c r="E219" i="4"/>
  <c r="F220" i="4"/>
  <c r="G221" i="4"/>
  <c r="H222" i="4"/>
  <c r="B224" i="4"/>
  <c r="C225" i="4"/>
  <c r="D226" i="4"/>
  <c r="E227" i="4"/>
  <c r="F228" i="4"/>
  <c r="G229" i="4"/>
  <c r="H230" i="4"/>
  <c r="B232" i="4"/>
  <c r="C233" i="4"/>
  <c r="D234" i="4"/>
  <c r="E235" i="4"/>
  <c r="F236" i="4"/>
  <c r="G237" i="4"/>
  <c r="H238" i="4"/>
  <c r="B240" i="4"/>
  <c r="C241" i="4"/>
  <c r="D242" i="4"/>
  <c r="E243" i="4"/>
  <c r="F244" i="4"/>
  <c r="G245" i="4"/>
  <c r="H246" i="4"/>
  <c r="B248" i="4"/>
  <c r="C249" i="4"/>
  <c r="D250" i="4"/>
  <c r="C79" i="4"/>
  <c r="B116" i="4"/>
  <c r="D134" i="4"/>
  <c r="C151" i="4"/>
  <c r="G160" i="4"/>
  <c r="C168" i="4"/>
  <c r="E175" i="4"/>
  <c r="G180" i="4"/>
  <c r="D185" i="4"/>
  <c r="H189" i="4"/>
  <c r="E194" i="4"/>
  <c r="B199" i="4"/>
  <c r="F203" i="4"/>
  <c r="C208" i="4"/>
  <c r="G212" i="4"/>
  <c r="D217" i="4"/>
  <c r="H221" i="4"/>
  <c r="B225" i="4"/>
  <c r="G226" i="4"/>
  <c r="G228" i="4"/>
  <c r="E230" i="4"/>
  <c r="D232" i="4"/>
  <c r="C234" i="4"/>
  <c r="H235" i="4"/>
  <c r="H237" i="4"/>
  <c r="F239" i="4"/>
  <c r="E241" i="4"/>
  <c r="B243" i="4"/>
  <c r="E244" i="4"/>
  <c r="B246" i="4"/>
  <c r="F247" i="4"/>
  <c r="B249" i="4"/>
  <c r="F250" i="4"/>
  <c r="H251" i="4"/>
  <c r="B253" i="4"/>
  <c r="C254" i="4"/>
  <c r="D255" i="4"/>
  <c r="E256" i="4"/>
  <c r="F257" i="4"/>
  <c r="G258" i="4"/>
  <c r="H259" i="4"/>
  <c r="B261" i="4"/>
  <c r="C262" i="4"/>
  <c r="D263" i="4"/>
  <c r="E264" i="4"/>
  <c r="F265" i="4"/>
  <c r="G266" i="4"/>
  <c r="H267" i="4"/>
  <c r="B269" i="4"/>
  <c r="C270" i="4"/>
  <c r="D271" i="4"/>
  <c r="E272" i="4"/>
  <c r="F273" i="4"/>
  <c r="G274" i="4"/>
  <c r="H275" i="4"/>
  <c r="B277" i="4"/>
  <c r="C278" i="4"/>
  <c r="D279" i="4"/>
  <c r="E280" i="4"/>
  <c r="F281" i="4"/>
  <c r="G282" i="4"/>
  <c r="H283" i="4"/>
  <c r="B285" i="4"/>
  <c r="C286" i="4"/>
  <c r="D287" i="4"/>
  <c r="E288" i="4"/>
  <c r="F289" i="4"/>
  <c r="G290" i="4"/>
  <c r="H291" i="4"/>
  <c r="B293" i="4"/>
  <c r="C294" i="4"/>
  <c r="D295" i="4"/>
  <c r="E296" i="4"/>
  <c r="D79" i="4"/>
  <c r="C116" i="4"/>
  <c r="E134" i="4"/>
  <c r="E151" i="4"/>
  <c r="H160" i="4"/>
  <c r="D168" i="4"/>
  <c r="F175" i="4"/>
  <c r="H180" i="4"/>
  <c r="E185" i="4"/>
  <c r="B190" i="4"/>
  <c r="F194" i="4"/>
  <c r="C199" i="4"/>
  <c r="G203" i="4"/>
  <c r="D208" i="4"/>
  <c r="H212" i="4"/>
  <c r="E217" i="4"/>
  <c r="B222" i="4"/>
  <c r="D225" i="4"/>
  <c r="B227" i="4"/>
  <c r="H228" i="4"/>
  <c r="G230" i="4"/>
  <c r="E232" i="4"/>
  <c r="E234" i="4"/>
  <c r="C236" i="4"/>
  <c r="B238" i="4"/>
  <c r="H239" i="4"/>
  <c r="F241" i="4"/>
  <c r="C243" i="4"/>
  <c r="G244" i="4"/>
  <c r="C246" i="4"/>
  <c r="G247" i="4"/>
  <c r="D249" i="4"/>
  <c r="G250" i="4"/>
  <c r="B252" i="4"/>
  <c r="C253" i="4"/>
  <c r="D254" i="4"/>
  <c r="E255" i="4"/>
  <c r="F256" i="4"/>
  <c r="G257" i="4"/>
  <c r="H258" i="4"/>
  <c r="B260" i="4"/>
  <c r="C261" i="4"/>
  <c r="D262" i="4"/>
  <c r="E263" i="4"/>
  <c r="F264" i="4"/>
  <c r="G265" i="4"/>
  <c r="H266" i="4"/>
  <c r="B268" i="4"/>
  <c r="C269" i="4"/>
  <c r="D270" i="4"/>
  <c r="E271" i="4"/>
  <c r="F272" i="4"/>
  <c r="G273" i="4"/>
  <c r="H274" i="4"/>
  <c r="B276" i="4"/>
  <c r="C277" i="4"/>
  <c r="D278" i="4"/>
  <c r="E279" i="4"/>
  <c r="F280" i="4"/>
  <c r="G281" i="4"/>
  <c r="H282" i="4"/>
  <c r="B284" i="4"/>
  <c r="C285" i="4"/>
  <c r="D286" i="4"/>
  <c r="E287" i="4"/>
  <c r="F288" i="4"/>
  <c r="G289" i="4"/>
  <c r="H290" i="4"/>
  <c r="B292" i="4"/>
  <c r="C293" i="4"/>
  <c r="D294" i="4"/>
  <c r="E295" i="4"/>
  <c r="D24" i="4"/>
  <c r="F94" i="4"/>
  <c r="F120" i="4"/>
  <c r="H138" i="4"/>
  <c r="H153" i="4"/>
  <c r="F162" i="4"/>
  <c r="H169" i="4"/>
  <c r="C177" i="4"/>
  <c r="H181" i="4"/>
  <c r="E186" i="4"/>
  <c r="B191" i="4"/>
  <c r="F195" i="4"/>
  <c r="C200" i="4"/>
  <c r="G204" i="4"/>
  <c r="D209" i="4"/>
  <c r="H213" i="4"/>
  <c r="E218" i="4"/>
  <c r="B223" i="4"/>
  <c r="E225" i="4"/>
  <c r="D227" i="4"/>
  <c r="B229" i="4"/>
  <c r="B231" i="4"/>
  <c r="G232" i="4"/>
  <c r="F234" i="4"/>
  <c r="E236" i="4"/>
  <c r="C238" i="4"/>
  <c r="C240" i="4"/>
  <c r="H241" i="4"/>
  <c r="D243" i="4"/>
  <c r="H244" i="4"/>
  <c r="E246" i="4"/>
  <c r="H247" i="4"/>
  <c r="E249" i="4"/>
  <c r="B251" i="4"/>
  <c r="C252" i="4"/>
  <c r="D253" i="4"/>
  <c r="E254" i="4"/>
  <c r="F255" i="4"/>
  <c r="G256" i="4"/>
  <c r="H257" i="4"/>
  <c r="B259" i="4"/>
  <c r="C260" i="4"/>
  <c r="D261" i="4"/>
  <c r="E262" i="4"/>
  <c r="F263" i="4"/>
  <c r="G264" i="4"/>
  <c r="H265" i="4"/>
  <c r="B267" i="4"/>
  <c r="C268" i="4"/>
  <c r="D269" i="4"/>
  <c r="E270" i="4"/>
  <c r="F271" i="4"/>
  <c r="G272" i="4"/>
  <c r="H273" i="4"/>
  <c r="B275" i="4"/>
  <c r="C276" i="4"/>
  <c r="D277" i="4"/>
  <c r="E278" i="4"/>
  <c r="F279" i="4"/>
  <c r="G280" i="4"/>
  <c r="H281" i="4"/>
  <c r="B283" i="4"/>
  <c r="C284" i="4"/>
  <c r="D285" i="4"/>
  <c r="E286" i="4"/>
  <c r="F287" i="4"/>
  <c r="G288" i="4"/>
  <c r="H289" i="4"/>
  <c r="E24" i="4"/>
  <c r="C95" i="4"/>
  <c r="G120" i="4"/>
  <c r="B139" i="4"/>
  <c r="F154" i="4"/>
  <c r="H162" i="4"/>
  <c r="B170" i="4"/>
  <c r="D177" i="4"/>
  <c r="B182" i="4"/>
  <c r="F186" i="4"/>
  <c r="C191" i="4"/>
  <c r="G195" i="4"/>
  <c r="D200" i="4"/>
  <c r="H204" i="4"/>
  <c r="E209" i="4"/>
  <c r="B214" i="4"/>
  <c r="F218" i="4"/>
  <c r="C223" i="4"/>
  <c r="F225" i="4"/>
  <c r="F227" i="4"/>
  <c r="D229" i="4"/>
  <c r="C231" i="4"/>
  <c r="B233" i="4"/>
  <c r="G234" i="4"/>
  <c r="G236" i="4"/>
  <c r="E238" i="4"/>
  <c r="D240" i="4"/>
  <c r="B242" i="4"/>
  <c r="F243" i="4"/>
  <c r="B245" i="4"/>
  <c r="F246" i="4"/>
  <c r="C248" i="4"/>
  <c r="F249" i="4"/>
  <c r="C251" i="4"/>
  <c r="D252" i="4"/>
  <c r="E253" i="4"/>
  <c r="F254" i="4"/>
  <c r="G255" i="4"/>
  <c r="H256" i="4"/>
  <c r="B258" i="4"/>
  <c r="C259" i="4"/>
  <c r="D260" i="4"/>
  <c r="E261" i="4"/>
  <c r="F262" i="4"/>
  <c r="G263" i="4"/>
  <c r="H264" i="4"/>
  <c r="B266" i="4"/>
  <c r="C267" i="4"/>
  <c r="D268" i="4"/>
  <c r="E269" i="4"/>
  <c r="F270" i="4"/>
  <c r="G271" i="4"/>
  <c r="H272" i="4"/>
  <c r="B274" i="4"/>
  <c r="C275" i="4"/>
  <c r="D276" i="4"/>
  <c r="E277" i="4"/>
  <c r="F278" i="4"/>
  <c r="G279" i="4"/>
  <c r="H280" i="4"/>
  <c r="B282" i="4"/>
  <c r="C283" i="4"/>
  <c r="D284" i="4"/>
  <c r="E285" i="4"/>
  <c r="F286" i="4"/>
  <c r="G287" i="4"/>
  <c r="H288" i="4"/>
  <c r="B290" i="4"/>
  <c r="C291" i="4"/>
  <c r="D292" i="4"/>
  <c r="E293" i="4"/>
  <c r="F294" i="4"/>
  <c r="G295" i="4"/>
  <c r="H296" i="4"/>
  <c r="B298" i="4"/>
  <c r="C299" i="4"/>
  <c r="D300" i="4"/>
  <c r="E301" i="4"/>
  <c r="F302" i="4"/>
  <c r="G303" i="4"/>
  <c r="H304" i="4"/>
  <c r="B306" i="4"/>
  <c r="C307" i="4"/>
  <c r="D308" i="4"/>
  <c r="E309" i="4"/>
  <c r="F310" i="4"/>
  <c r="G311" i="4"/>
  <c r="H312" i="4"/>
  <c r="F42" i="4"/>
  <c r="B106" i="4"/>
  <c r="C125" i="4"/>
  <c r="E143" i="4"/>
  <c r="C157" i="4"/>
  <c r="D164" i="4"/>
  <c r="G171" i="4"/>
  <c r="E178" i="4"/>
  <c r="B183" i="4"/>
  <c r="F187" i="4"/>
  <c r="C192" i="4"/>
  <c r="G196" i="4"/>
  <c r="D201" i="4"/>
  <c r="H205" i="4"/>
  <c r="E210" i="4"/>
  <c r="B215" i="4"/>
  <c r="F219" i="4"/>
  <c r="F223" i="4"/>
  <c r="H225" i="4"/>
  <c r="G227" i="4"/>
  <c r="F229" i="4"/>
  <c r="D231" i="4"/>
  <c r="D233" i="4"/>
  <c r="B235" i="4"/>
  <c r="H236" i="4"/>
  <c r="G238" i="4"/>
  <c r="E240" i="4"/>
  <c r="C242" i="4"/>
  <c r="G243" i="4"/>
  <c r="D245" i="4"/>
  <c r="G246" i="4"/>
  <c r="D248" i="4"/>
  <c r="H249" i="4"/>
  <c r="D251" i="4"/>
  <c r="E252" i="4"/>
  <c r="F253" i="4"/>
  <c r="G254" i="4"/>
  <c r="H255" i="4"/>
  <c r="B257" i="4"/>
  <c r="C258" i="4"/>
  <c r="D259" i="4"/>
  <c r="E260" i="4"/>
  <c r="F261" i="4"/>
  <c r="G262" i="4"/>
  <c r="H263" i="4"/>
  <c r="B265" i="4"/>
  <c r="C266" i="4"/>
  <c r="D267" i="4"/>
  <c r="E268" i="4"/>
  <c r="F269" i="4"/>
  <c r="G270" i="4"/>
  <c r="H271" i="4"/>
  <c r="B273" i="4"/>
  <c r="C274" i="4"/>
  <c r="D275" i="4"/>
  <c r="E276" i="4"/>
  <c r="F277" i="4"/>
  <c r="G278" i="4"/>
  <c r="H279" i="4"/>
  <c r="B281" i="4"/>
  <c r="C282" i="4"/>
  <c r="D283" i="4"/>
  <c r="E284" i="4"/>
  <c r="F285" i="4"/>
  <c r="G286" i="4"/>
  <c r="H287" i="4"/>
  <c r="B289" i="4"/>
  <c r="C290" i="4"/>
  <c r="D291" i="4"/>
  <c r="E292" i="4"/>
  <c r="F293" i="4"/>
  <c r="G294" i="4"/>
  <c r="H295" i="4"/>
  <c r="B297" i="4"/>
  <c r="C298" i="4"/>
  <c r="D299" i="4"/>
  <c r="E300" i="4"/>
  <c r="F301" i="4"/>
  <c r="G302" i="4"/>
  <c r="H303" i="4"/>
  <c r="B305" i="4"/>
  <c r="C306" i="4"/>
  <c r="D307" i="4"/>
  <c r="E308" i="4"/>
  <c r="F309" i="4"/>
  <c r="G42" i="4"/>
  <c r="C106" i="4"/>
  <c r="D125" i="4"/>
  <c r="F143" i="4"/>
  <c r="D157" i="4"/>
  <c r="G164" i="4"/>
  <c r="B172" i="4"/>
  <c r="F178" i="4"/>
  <c r="C183" i="4"/>
  <c r="G187" i="4"/>
  <c r="D192" i="4"/>
  <c r="H196" i="4"/>
  <c r="E201" i="4"/>
  <c r="B206" i="4"/>
  <c r="F210" i="4"/>
  <c r="C215" i="4"/>
  <c r="G219" i="4"/>
  <c r="C224" i="4"/>
  <c r="C226" i="4"/>
  <c r="H227" i="4"/>
  <c r="H229" i="4"/>
  <c r="F231" i="4"/>
  <c r="E233" i="4"/>
  <c r="D235" i="4"/>
  <c r="B237" i="4"/>
  <c r="B239" i="4"/>
  <c r="G240" i="4"/>
  <c r="E242" i="4"/>
  <c r="H243" i="4"/>
  <c r="E245" i="4"/>
  <c r="B247" i="4"/>
  <c r="E248" i="4"/>
  <c r="B250" i="4"/>
  <c r="E251" i="4"/>
  <c r="F252" i="4"/>
  <c r="G253" i="4"/>
  <c r="H254" i="4"/>
  <c r="B256" i="4"/>
  <c r="C257" i="4"/>
  <c r="D258" i="4"/>
  <c r="E259" i="4"/>
  <c r="F260" i="4"/>
  <c r="G261" i="4"/>
  <c r="H262" i="4"/>
  <c r="B264" i="4"/>
  <c r="C265" i="4"/>
  <c r="D266" i="4"/>
  <c r="E267" i="4"/>
  <c r="F268" i="4"/>
  <c r="G269" i="4"/>
  <c r="H270" i="4"/>
  <c r="B272" i="4"/>
  <c r="C273" i="4"/>
  <c r="D274" i="4"/>
  <c r="E275" i="4"/>
  <c r="F276" i="4"/>
  <c r="G277" i="4"/>
  <c r="H278" i="4"/>
  <c r="B280" i="4"/>
  <c r="C281" i="4"/>
  <c r="D282" i="4"/>
  <c r="E283" i="4"/>
  <c r="F284" i="4"/>
  <c r="G285" i="4"/>
  <c r="H286" i="4"/>
  <c r="B288" i="4"/>
  <c r="C289" i="4"/>
  <c r="D290" i="4"/>
  <c r="E291" i="4"/>
  <c r="F292" i="4"/>
  <c r="G293" i="4"/>
  <c r="H294" i="4"/>
  <c r="B296" i="4"/>
  <c r="C297" i="4"/>
  <c r="D298" i="4"/>
  <c r="E299" i="4"/>
  <c r="F300" i="4"/>
  <c r="G301" i="4"/>
  <c r="H302" i="4"/>
  <c r="B304" i="4"/>
  <c r="C305" i="4"/>
  <c r="B148" i="4"/>
  <c r="F179" i="4"/>
  <c r="H197" i="4"/>
  <c r="C216" i="4"/>
  <c r="C228" i="4"/>
  <c r="F235" i="4"/>
  <c r="F242" i="4"/>
  <c r="G248" i="4"/>
  <c r="H253" i="4"/>
  <c r="E258" i="4"/>
  <c r="B263" i="4"/>
  <c r="F267" i="4"/>
  <c r="C272" i="4"/>
  <c r="G276" i="4"/>
  <c r="D281" i="4"/>
  <c r="H285" i="4"/>
  <c r="E290" i="4"/>
  <c r="D293" i="4"/>
  <c r="D296" i="4"/>
  <c r="E298" i="4"/>
  <c r="B300" i="4"/>
  <c r="B302" i="4"/>
  <c r="F303" i="4"/>
  <c r="F305" i="4"/>
  <c r="B307" i="4"/>
  <c r="G308" i="4"/>
  <c r="C310" i="4"/>
  <c r="E311" i="4"/>
  <c r="G312" i="4"/>
  <c r="B314" i="4"/>
  <c r="C315" i="4"/>
  <c r="D316" i="4"/>
  <c r="E317" i="4"/>
  <c r="F318" i="4"/>
  <c r="G319" i="4"/>
  <c r="H320" i="4"/>
  <c r="B322" i="4"/>
  <c r="C323" i="4"/>
  <c r="D324" i="4"/>
  <c r="E325" i="4"/>
  <c r="F326" i="4"/>
  <c r="G327" i="4"/>
  <c r="H328" i="4"/>
  <c r="B330" i="4"/>
  <c r="C331" i="4"/>
  <c r="D332" i="4"/>
  <c r="E333" i="4"/>
  <c r="F334" i="4"/>
  <c r="G335" i="4"/>
  <c r="H336" i="4"/>
  <c r="B338" i="4"/>
  <c r="C339" i="4"/>
  <c r="D340" i="4"/>
  <c r="E341" i="4"/>
  <c r="F342" i="4"/>
  <c r="G343" i="4"/>
  <c r="H344" i="4"/>
  <c r="B346" i="4"/>
  <c r="C347" i="4"/>
  <c r="D348" i="4"/>
  <c r="E349" i="4"/>
  <c r="F350" i="4"/>
  <c r="G351" i="4"/>
  <c r="H352" i="4"/>
  <c r="B354" i="4"/>
  <c r="C355" i="4"/>
  <c r="D356" i="4"/>
  <c r="E357" i="4"/>
  <c r="F358" i="4"/>
  <c r="G359" i="4"/>
  <c r="H360" i="4"/>
  <c r="B362" i="4"/>
  <c r="C363" i="4"/>
  <c r="D364" i="4"/>
  <c r="E365" i="4"/>
  <c r="F366" i="4"/>
  <c r="G367" i="4"/>
  <c r="H368" i="4"/>
  <c r="B370" i="4"/>
  <c r="C371" i="4"/>
  <c r="D372" i="4"/>
  <c r="H309" i="4"/>
  <c r="C325" i="4"/>
  <c r="H330" i="4"/>
  <c r="H338" i="4"/>
  <c r="C148" i="4"/>
  <c r="G179" i="4"/>
  <c r="B198" i="4"/>
  <c r="D216" i="4"/>
  <c r="E228" i="4"/>
  <c r="G235" i="4"/>
  <c r="G242" i="4"/>
  <c r="H248" i="4"/>
  <c r="B254" i="4"/>
  <c r="F258" i="4"/>
  <c r="C263" i="4"/>
  <c r="G267" i="4"/>
  <c r="D272" i="4"/>
  <c r="H276" i="4"/>
  <c r="E281" i="4"/>
  <c r="B286" i="4"/>
  <c r="F290" i="4"/>
  <c r="H293" i="4"/>
  <c r="F296" i="4"/>
  <c r="F298" i="4"/>
  <c r="C300" i="4"/>
  <c r="C302" i="4"/>
  <c r="C304" i="4"/>
  <c r="G305" i="4"/>
  <c r="E307" i="4"/>
  <c r="H308" i="4"/>
  <c r="D310" i="4"/>
  <c r="F311" i="4"/>
  <c r="B313" i="4"/>
  <c r="C314" i="4"/>
  <c r="D315" i="4"/>
  <c r="E316" i="4"/>
  <c r="F317" i="4"/>
  <c r="G318" i="4"/>
  <c r="H319" i="4"/>
  <c r="B321" i="4"/>
  <c r="C322" i="4"/>
  <c r="D323" i="4"/>
  <c r="E324" i="4"/>
  <c r="F325" i="4"/>
  <c r="G326" i="4"/>
  <c r="H327" i="4"/>
  <c r="B329" i="4"/>
  <c r="C330" i="4"/>
  <c r="D331" i="4"/>
  <c r="E332" i="4"/>
  <c r="F333" i="4"/>
  <c r="G334" i="4"/>
  <c r="H335" i="4"/>
  <c r="B337" i="4"/>
  <c r="C338" i="4"/>
  <c r="D339" i="4"/>
  <c r="E340" i="4"/>
  <c r="F341" i="4"/>
  <c r="G342" i="4"/>
  <c r="H343" i="4"/>
  <c r="B345" i="4"/>
  <c r="C346" i="4"/>
  <c r="D347" i="4"/>
  <c r="E348" i="4"/>
  <c r="F349" i="4"/>
  <c r="G350" i="4"/>
  <c r="H351" i="4"/>
  <c r="B353" i="4"/>
  <c r="C354" i="4"/>
  <c r="D355" i="4"/>
  <c r="E356" i="4"/>
  <c r="F357" i="4"/>
  <c r="G358" i="4"/>
  <c r="H359" i="4"/>
  <c r="B361" i="4"/>
  <c r="C362" i="4"/>
  <c r="D363" i="4"/>
  <c r="E364" i="4"/>
  <c r="F365" i="4"/>
  <c r="G366" i="4"/>
  <c r="H367" i="4"/>
  <c r="B369" i="4"/>
  <c r="C370" i="4"/>
  <c r="D371" i="4"/>
  <c r="E372" i="4"/>
  <c r="D346" i="4"/>
  <c r="H350" i="4"/>
  <c r="C353" i="4"/>
  <c r="D354" i="4"/>
  <c r="F356" i="4"/>
  <c r="H358" i="4"/>
  <c r="B360" i="4"/>
  <c r="D362" i="4"/>
  <c r="F364" i="4"/>
  <c r="H366" i="4"/>
  <c r="B368" i="4"/>
  <c r="D370" i="4"/>
  <c r="F372" i="4"/>
  <c r="F275" i="4"/>
  <c r="G297" i="4"/>
  <c r="G306" i="4"/>
  <c r="H314" i="4"/>
  <c r="E319" i="4"/>
  <c r="D326" i="4"/>
  <c r="B332" i="4"/>
  <c r="C341" i="4"/>
  <c r="F344" i="4"/>
  <c r="H60" i="4"/>
  <c r="B159" i="4"/>
  <c r="C184" i="4"/>
  <c r="E202" i="4"/>
  <c r="G220" i="4"/>
  <c r="B230" i="4"/>
  <c r="D237" i="4"/>
  <c r="C244" i="4"/>
  <c r="C250" i="4"/>
  <c r="B255" i="4"/>
  <c r="F259" i="4"/>
  <c r="C264" i="4"/>
  <c r="G268" i="4"/>
  <c r="D273" i="4"/>
  <c r="H277" i="4"/>
  <c r="E282" i="4"/>
  <c r="B287" i="4"/>
  <c r="B291" i="4"/>
  <c r="B294" i="4"/>
  <c r="G296" i="4"/>
  <c r="G298" i="4"/>
  <c r="G300" i="4"/>
  <c r="D302" i="4"/>
  <c r="D304" i="4"/>
  <c r="H305" i="4"/>
  <c r="F307" i="4"/>
  <c r="B309" i="4"/>
  <c r="E310" i="4"/>
  <c r="H311" i="4"/>
  <c r="C313" i="4"/>
  <c r="D314" i="4"/>
  <c r="E315" i="4"/>
  <c r="F316" i="4"/>
  <c r="G317" i="4"/>
  <c r="H318" i="4"/>
  <c r="B320" i="4"/>
  <c r="C321" i="4"/>
  <c r="D322" i="4"/>
  <c r="E323" i="4"/>
  <c r="F324" i="4"/>
  <c r="G325" i="4"/>
  <c r="H326" i="4"/>
  <c r="B328" i="4"/>
  <c r="C329" i="4"/>
  <c r="D330" i="4"/>
  <c r="E331" i="4"/>
  <c r="F332" i="4"/>
  <c r="G333" i="4"/>
  <c r="H334" i="4"/>
  <c r="B336" i="4"/>
  <c r="C337" i="4"/>
  <c r="D338" i="4"/>
  <c r="E339" i="4"/>
  <c r="F340" i="4"/>
  <c r="G341" i="4"/>
  <c r="H342" i="4"/>
  <c r="B344" i="4"/>
  <c r="C345" i="4"/>
  <c r="E347" i="4"/>
  <c r="F348" i="4"/>
  <c r="G349" i="4"/>
  <c r="B352" i="4"/>
  <c r="E355" i="4"/>
  <c r="G357" i="4"/>
  <c r="C361" i="4"/>
  <c r="E363" i="4"/>
  <c r="G365" i="4"/>
  <c r="C369" i="4"/>
  <c r="E371" i="4"/>
  <c r="C280" i="4"/>
  <c r="D305" i="4"/>
  <c r="B316" i="4"/>
  <c r="H322" i="4"/>
  <c r="E335" i="4"/>
  <c r="D342" i="4"/>
  <c r="B61" i="4"/>
  <c r="C159" i="4"/>
  <c r="D184" i="4"/>
  <c r="F202" i="4"/>
  <c r="H220" i="4"/>
  <c r="C230" i="4"/>
  <c r="F237" i="4"/>
  <c r="D244" i="4"/>
  <c r="E250" i="4"/>
  <c r="C255" i="4"/>
  <c r="G259" i="4"/>
  <c r="D264" i="4"/>
  <c r="H268" i="4"/>
  <c r="E273" i="4"/>
  <c r="B278" i="4"/>
  <c r="F282" i="4"/>
  <c r="C287" i="4"/>
  <c r="F291" i="4"/>
  <c r="E294" i="4"/>
  <c r="D297" i="4"/>
  <c r="H298" i="4"/>
  <c r="H300" i="4"/>
  <c r="E302" i="4"/>
  <c r="E304" i="4"/>
  <c r="D306" i="4"/>
  <c r="G307" i="4"/>
  <c r="C309" i="4"/>
  <c r="G310" i="4"/>
  <c r="B312" i="4"/>
  <c r="D313" i="4"/>
  <c r="E314" i="4"/>
  <c r="F315" i="4"/>
  <c r="G316" i="4"/>
  <c r="H317" i="4"/>
  <c r="B319" i="4"/>
  <c r="C320" i="4"/>
  <c r="D321" i="4"/>
  <c r="E322" i="4"/>
  <c r="F323" i="4"/>
  <c r="G324" i="4"/>
  <c r="H325" i="4"/>
  <c r="B327" i="4"/>
  <c r="C328" i="4"/>
  <c r="D329" i="4"/>
  <c r="E330" i="4"/>
  <c r="F331" i="4"/>
  <c r="G332" i="4"/>
  <c r="H333" i="4"/>
  <c r="B335" i="4"/>
  <c r="C336" i="4"/>
  <c r="D337" i="4"/>
  <c r="E338" i="4"/>
  <c r="F339" i="4"/>
  <c r="G340" i="4"/>
  <c r="H341" i="4"/>
  <c r="B343" i="4"/>
  <c r="C344" i="4"/>
  <c r="D345" i="4"/>
  <c r="E346" i="4"/>
  <c r="F347" i="4"/>
  <c r="G348" i="4"/>
  <c r="H349" i="4"/>
  <c r="B351" i="4"/>
  <c r="C352" i="4"/>
  <c r="D353" i="4"/>
  <c r="E354" i="4"/>
  <c r="F355" i="4"/>
  <c r="G356" i="4"/>
  <c r="H357" i="4"/>
  <c r="B359" i="4"/>
  <c r="C360" i="4"/>
  <c r="D361" i="4"/>
  <c r="E362" i="4"/>
  <c r="F363" i="4"/>
  <c r="G364" i="4"/>
  <c r="H365" i="4"/>
  <c r="B367" i="4"/>
  <c r="C368" i="4"/>
  <c r="D369" i="4"/>
  <c r="E370" i="4"/>
  <c r="F371" i="4"/>
  <c r="G372" i="4"/>
  <c r="F354" i="4"/>
  <c r="H356" i="4"/>
  <c r="C359" i="4"/>
  <c r="E361" i="4"/>
  <c r="G363" i="4"/>
  <c r="B366" i="4"/>
  <c r="D368" i="4"/>
  <c r="F370" i="4"/>
  <c r="H372" i="4"/>
  <c r="E266" i="4"/>
  <c r="D301" i="4"/>
  <c r="C311" i="4"/>
  <c r="C317" i="4"/>
  <c r="G321" i="4"/>
  <c r="F328" i="4"/>
  <c r="D334" i="4"/>
  <c r="B340" i="4"/>
  <c r="G345" i="4"/>
  <c r="E111" i="4"/>
  <c r="D166" i="4"/>
  <c r="G188" i="4"/>
  <c r="B207" i="4"/>
  <c r="D224" i="4"/>
  <c r="H231" i="4"/>
  <c r="C239" i="4"/>
  <c r="F245" i="4"/>
  <c r="F251" i="4"/>
  <c r="C256" i="4"/>
  <c r="G260" i="4"/>
  <c r="D265" i="4"/>
  <c r="H269" i="4"/>
  <c r="E274" i="4"/>
  <c r="B279" i="4"/>
  <c r="F283" i="4"/>
  <c r="C288" i="4"/>
  <c r="G291" i="4"/>
  <c r="B295" i="4"/>
  <c r="E297" i="4"/>
  <c r="B299" i="4"/>
  <c r="B301" i="4"/>
  <c r="B303" i="4"/>
  <c r="F304" i="4"/>
  <c r="E306" i="4"/>
  <c r="H307" i="4"/>
  <c r="D309" i="4"/>
  <c r="H310" i="4"/>
  <c r="C312" i="4"/>
  <c r="E313" i="4"/>
  <c r="F314" i="4"/>
  <c r="G315" i="4"/>
  <c r="H316" i="4"/>
  <c r="B318" i="4"/>
  <c r="C319" i="4"/>
  <c r="D320" i="4"/>
  <c r="E321" i="4"/>
  <c r="F322" i="4"/>
  <c r="G323" i="4"/>
  <c r="H324" i="4"/>
  <c r="B326" i="4"/>
  <c r="C327" i="4"/>
  <c r="D328" i="4"/>
  <c r="E329" i="4"/>
  <c r="F330" i="4"/>
  <c r="G331" i="4"/>
  <c r="H332" i="4"/>
  <c r="B334" i="4"/>
  <c r="C335" i="4"/>
  <c r="D336" i="4"/>
  <c r="E337" i="4"/>
  <c r="F338" i="4"/>
  <c r="G339" i="4"/>
  <c r="H340" i="4"/>
  <c r="B342" i="4"/>
  <c r="C343" i="4"/>
  <c r="D344" i="4"/>
  <c r="E345" i="4"/>
  <c r="F346" i="4"/>
  <c r="G347" i="4"/>
  <c r="H348" i="4"/>
  <c r="B350" i="4"/>
  <c r="C351" i="4"/>
  <c r="D352" i="4"/>
  <c r="E353" i="4"/>
  <c r="G355" i="4"/>
  <c r="B358" i="4"/>
  <c r="D360" i="4"/>
  <c r="F362" i="4"/>
  <c r="H364" i="4"/>
  <c r="C367" i="4"/>
  <c r="E369" i="4"/>
  <c r="G371" i="4"/>
  <c r="D257" i="4"/>
  <c r="F295" i="4"/>
  <c r="D303" i="4"/>
  <c r="E312" i="4"/>
  <c r="D318" i="4"/>
  <c r="B324" i="4"/>
  <c r="G329" i="4"/>
  <c r="F336" i="4"/>
  <c r="H346" i="4"/>
  <c r="F111" i="4"/>
  <c r="E166" i="4"/>
  <c r="H188" i="4"/>
  <c r="C207" i="4"/>
  <c r="G224" i="4"/>
  <c r="C232" i="4"/>
  <c r="D239" i="4"/>
  <c r="H245" i="4"/>
  <c r="G251" i="4"/>
  <c r="D256" i="4"/>
  <c r="H260" i="4"/>
  <c r="E265" i="4"/>
  <c r="B270" i="4"/>
  <c r="F274" i="4"/>
  <c r="C279" i="4"/>
  <c r="G283" i="4"/>
  <c r="D288" i="4"/>
  <c r="C292" i="4"/>
  <c r="C295" i="4"/>
  <c r="F297" i="4"/>
  <c r="F299" i="4"/>
  <c r="C301" i="4"/>
  <c r="C303" i="4"/>
  <c r="G304" i="4"/>
  <c r="F306" i="4"/>
  <c r="B308" i="4"/>
  <c r="G309" i="4"/>
  <c r="B311" i="4"/>
  <c r="D312" i="4"/>
  <c r="F313" i="4"/>
  <c r="G314" i="4"/>
  <c r="H315" i="4"/>
  <c r="B317" i="4"/>
  <c r="C318" i="4"/>
  <c r="D319" i="4"/>
  <c r="E320" i="4"/>
  <c r="F321" i="4"/>
  <c r="G322" i="4"/>
  <c r="H323" i="4"/>
  <c r="B325" i="4"/>
  <c r="C326" i="4"/>
  <c r="D327" i="4"/>
  <c r="E328" i="4"/>
  <c r="F329" i="4"/>
  <c r="G330" i="4"/>
  <c r="H331" i="4"/>
  <c r="B333" i="4"/>
  <c r="C334" i="4"/>
  <c r="D335" i="4"/>
  <c r="E336" i="4"/>
  <c r="F337" i="4"/>
  <c r="G338" i="4"/>
  <c r="H339" i="4"/>
  <c r="B341" i="4"/>
  <c r="C342" i="4"/>
  <c r="D343" i="4"/>
  <c r="E344" i="4"/>
  <c r="F345" i="4"/>
  <c r="G346" i="4"/>
  <c r="H347" i="4"/>
  <c r="B349" i="4"/>
  <c r="C350" i="4"/>
  <c r="D351" i="4"/>
  <c r="E352" i="4"/>
  <c r="F353" i="4"/>
  <c r="G354" i="4"/>
  <c r="H355" i="4"/>
  <c r="B357" i="4"/>
  <c r="C358" i="4"/>
  <c r="D359" i="4"/>
  <c r="E360" i="4"/>
  <c r="F361" i="4"/>
  <c r="G362" i="4"/>
  <c r="H363" i="4"/>
  <c r="B365" i="4"/>
  <c r="C366" i="4"/>
  <c r="D367" i="4"/>
  <c r="E368" i="4"/>
  <c r="F369" i="4"/>
  <c r="G370" i="4"/>
  <c r="H371" i="4"/>
  <c r="G129" i="4"/>
  <c r="E173" i="4"/>
  <c r="D193" i="4"/>
  <c r="F211" i="4"/>
  <c r="E226" i="4"/>
  <c r="F233" i="4"/>
  <c r="B241" i="4"/>
  <c r="C247" i="4"/>
  <c r="G252" i="4"/>
  <c r="H261" i="4"/>
  <c r="B271" i="4"/>
  <c r="G284" i="4"/>
  <c r="D289" i="4"/>
  <c r="G292" i="4"/>
  <c r="G299" i="4"/>
  <c r="C308" i="4"/>
  <c r="G313" i="4"/>
  <c r="F320" i="4"/>
  <c r="E327" i="4"/>
  <c r="C333" i="4"/>
  <c r="G337" i="4"/>
  <c r="E343" i="4"/>
  <c r="D241" i="4"/>
  <c r="D280" i="4"/>
  <c r="E303" i="4"/>
  <c r="B315" i="4"/>
  <c r="C324" i="4"/>
  <c r="D333" i="4"/>
  <c r="E342" i="4"/>
  <c r="C372" i="4"/>
  <c r="D247" i="4"/>
  <c r="H284" i="4"/>
  <c r="E305" i="4"/>
  <c r="C316" i="4"/>
  <c r="D325" i="4"/>
  <c r="E334" i="4"/>
  <c r="F343" i="4"/>
  <c r="D350" i="4"/>
  <c r="H354" i="4"/>
  <c r="E359" i="4"/>
  <c r="B364" i="4"/>
  <c r="F368" i="4"/>
  <c r="F359" i="4"/>
  <c r="G368" i="4"/>
  <c r="E257" i="4"/>
  <c r="E318" i="4"/>
  <c r="G336" i="4"/>
  <c r="E351" i="4"/>
  <c r="F360" i="4"/>
  <c r="G369" i="4"/>
  <c r="H369" i="4"/>
  <c r="D357" i="4"/>
  <c r="G275" i="4"/>
  <c r="D341" i="4"/>
  <c r="E367" i="4"/>
  <c r="E358" i="4"/>
  <c r="H129" i="4"/>
  <c r="H252" i="4"/>
  <c r="E289" i="4"/>
  <c r="H306" i="4"/>
  <c r="D317" i="4"/>
  <c r="E326" i="4"/>
  <c r="F335" i="4"/>
  <c r="G344" i="4"/>
  <c r="E350" i="4"/>
  <c r="B355" i="4"/>
  <c r="C364" i="4"/>
  <c r="H173" i="4"/>
  <c r="F308" i="4"/>
  <c r="F327" i="4"/>
  <c r="H345" i="4"/>
  <c r="B356" i="4"/>
  <c r="C365" i="4"/>
  <c r="D365" i="4"/>
  <c r="C348" i="4"/>
  <c r="E366" i="4"/>
  <c r="H313" i="4"/>
  <c r="C349" i="4"/>
  <c r="B372" i="4"/>
  <c r="B363" i="4"/>
  <c r="H292" i="4"/>
  <c r="B371" i="4"/>
  <c r="B323" i="4"/>
  <c r="G353" i="4"/>
  <c r="H353" i="4"/>
  <c r="E193" i="4"/>
  <c r="B262" i="4"/>
  <c r="C296" i="4"/>
  <c r="B310" i="4"/>
  <c r="F319" i="4"/>
  <c r="G328" i="4"/>
  <c r="H337" i="4"/>
  <c r="B347" i="4"/>
  <c r="F351" i="4"/>
  <c r="C356" i="4"/>
  <c r="G360" i="4"/>
  <c r="H361" i="4"/>
  <c r="H301" i="4"/>
  <c r="H362" i="4"/>
  <c r="G211" i="4"/>
  <c r="F266" i="4"/>
  <c r="H297" i="4"/>
  <c r="D311" i="4"/>
  <c r="G320" i="4"/>
  <c r="H329" i="4"/>
  <c r="B339" i="4"/>
  <c r="B348" i="4"/>
  <c r="F352" i="4"/>
  <c r="C357" i="4"/>
  <c r="G361" i="4"/>
  <c r="D366" i="4"/>
  <c r="H370" i="4"/>
  <c r="F226" i="4"/>
  <c r="C271" i="4"/>
  <c r="H299" i="4"/>
  <c r="F312" i="4"/>
  <c r="H321" i="4"/>
  <c r="B331" i="4"/>
  <c r="C340" i="4"/>
  <c r="G352" i="4"/>
  <c r="H233" i="4"/>
  <c r="C332" i="4"/>
  <c r="D358" i="4"/>
  <c r="D349" i="4"/>
  <c r="F367" i="4"/>
  <c r="E8" i="4"/>
  <c r="B4" i="2"/>
  <c r="B8" i="2" s="1"/>
  <c r="D5" i="2" s="1"/>
  <c r="S9" i="5" l="1"/>
  <c r="S15" i="5" s="1"/>
  <c r="L12" i="5"/>
  <c r="M12" i="5" s="1"/>
  <c r="N12" i="5" s="1"/>
  <c r="O12" i="5" s="1"/>
  <c r="P12" i="5" s="1"/>
  <c r="Q12" i="5" s="1"/>
  <c r="R12" i="5" s="1"/>
  <c r="D8" i="2"/>
  <c r="E8" i="2" s="1"/>
  <c r="S12" i="5" l="1"/>
  <c r="F8" i="2"/>
  <c r="G5" i="2" l="1"/>
  <c r="G8" i="2" s="1"/>
  <c r="H8" i="2" s="1"/>
  <c r="I8" i="2" s="1"/>
  <c r="T2" i="1"/>
  <c r="T3" i="1"/>
  <c r="AB3" i="1"/>
  <c r="AJ3" i="1"/>
  <c r="AR3" i="1"/>
  <c r="AZ3" i="1"/>
  <c r="BH3" i="1"/>
  <c r="BP3" i="1"/>
  <c r="BX3" i="1"/>
  <c r="W4" i="1"/>
  <c r="AE4" i="1"/>
  <c r="AM4" i="1"/>
  <c r="AU4" i="1"/>
  <c r="BC4" i="1"/>
  <c r="BK4" i="1"/>
  <c r="BS4" i="1"/>
  <c r="CA4" i="1"/>
  <c r="Z5" i="1"/>
  <c r="AH5" i="1"/>
  <c r="AP5" i="1"/>
  <c r="AX5" i="1"/>
  <c r="BF5" i="1"/>
  <c r="BN5" i="1"/>
  <c r="BV5" i="1"/>
  <c r="U6" i="1"/>
  <c r="AC6" i="1"/>
  <c r="AK6" i="1"/>
  <c r="AS6" i="1"/>
  <c r="BA6" i="1"/>
  <c r="BI6" i="1"/>
  <c r="BQ6" i="1"/>
  <c r="BY6" i="1"/>
  <c r="X7" i="1"/>
  <c r="AF7" i="1"/>
  <c r="AN7" i="1"/>
  <c r="AV7" i="1"/>
  <c r="BD7" i="1"/>
  <c r="BL7" i="1"/>
  <c r="BT7" i="1"/>
  <c r="CB7" i="1"/>
  <c r="AA8" i="1"/>
  <c r="AI8" i="1"/>
  <c r="AQ8" i="1"/>
  <c r="AY8" i="1"/>
  <c r="BG8" i="1"/>
  <c r="BO8" i="1"/>
  <c r="BW8" i="1"/>
  <c r="V9" i="1"/>
  <c r="AD9" i="1"/>
  <c r="AL9" i="1"/>
  <c r="AT9" i="1"/>
  <c r="BB9" i="1"/>
  <c r="BJ9" i="1"/>
  <c r="BR9" i="1"/>
  <c r="BZ9" i="1"/>
  <c r="Y10" i="1"/>
  <c r="AG10" i="1"/>
  <c r="AO10" i="1"/>
  <c r="AW10" i="1"/>
  <c r="BE10" i="1"/>
  <c r="BM10" i="1"/>
  <c r="BU10" i="1"/>
  <c r="T11" i="1"/>
  <c r="AB11" i="1"/>
  <c r="AJ11" i="1"/>
  <c r="AR11" i="1"/>
  <c r="AZ11" i="1"/>
  <c r="BH11" i="1"/>
  <c r="BP11" i="1"/>
  <c r="BX11" i="1"/>
  <c r="W12" i="1"/>
  <c r="AE12" i="1"/>
  <c r="AM12" i="1"/>
  <c r="AU12" i="1"/>
  <c r="BC12" i="1"/>
  <c r="BK12" i="1"/>
  <c r="BS12" i="1"/>
  <c r="CA12" i="1"/>
  <c r="Z13" i="1"/>
  <c r="AH13" i="1"/>
  <c r="AP13" i="1"/>
  <c r="AX13" i="1"/>
  <c r="U3" i="1"/>
  <c r="AC3" i="1"/>
  <c r="AK3" i="1"/>
  <c r="AS3" i="1"/>
  <c r="BA3" i="1"/>
  <c r="BI3" i="1"/>
  <c r="BQ3" i="1"/>
  <c r="BY3" i="1"/>
  <c r="X4" i="1"/>
  <c r="AF4" i="1"/>
  <c r="AN4" i="1"/>
  <c r="AV4" i="1"/>
  <c r="BD4" i="1"/>
  <c r="BL4" i="1"/>
  <c r="BT4" i="1"/>
  <c r="CB4" i="1"/>
  <c r="AA5" i="1"/>
  <c r="AI5" i="1"/>
  <c r="AQ5" i="1"/>
  <c r="AY5" i="1"/>
  <c r="BG5" i="1"/>
  <c r="BO5" i="1"/>
  <c r="BW5" i="1"/>
  <c r="V6" i="1"/>
  <c r="AD6" i="1"/>
  <c r="AL6" i="1"/>
  <c r="AT6" i="1"/>
  <c r="BB6" i="1"/>
  <c r="BJ6" i="1"/>
  <c r="BR6" i="1"/>
  <c r="BZ6" i="1"/>
  <c r="Y7" i="1"/>
  <c r="AG7" i="1"/>
  <c r="AO7" i="1"/>
  <c r="AW7" i="1"/>
  <c r="BE7" i="1"/>
  <c r="BM7" i="1"/>
  <c r="BU7" i="1"/>
  <c r="T8" i="1"/>
  <c r="AB8" i="1"/>
  <c r="AJ8" i="1"/>
  <c r="AR8" i="1"/>
  <c r="AZ8" i="1"/>
  <c r="BH8" i="1"/>
  <c r="BP8" i="1"/>
  <c r="BX8" i="1"/>
  <c r="W9" i="1"/>
  <c r="AE9" i="1"/>
  <c r="AM9" i="1"/>
  <c r="AU9" i="1"/>
  <c r="BC9" i="1"/>
  <c r="BK9" i="1"/>
  <c r="BS9" i="1"/>
  <c r="CA9" i="1"/>
  <c r="Z10" i="1"/>
  <c r="AH10" i="1"/>
  <c r="AP10" i="1"/>
  <c r="AX10" i="1"/>
  <c r="BF10" i="1"/>
  <c r="BN10" i="1"/>
  <c r="BV10" i="1"/>
  <c r="U11" i="1"/>
  <c r="AC11" i="1"/>
  <c r="AK11" i="1"/>
  <c r="AS11" i="1"/>
  <c r="BA11" i="1"/>
  <c r="BI11" i="1"/>
  <c r="BQ11" i="1"/>
  <c r="BY11" i="1"/>
  <c r="X12" i="1"/>
  <c r="AF12" i="1"/>
  <c r="AN12" i="1"/>
  <c r="AV12" i="1"/>
  <c r="BD12" i="1"/>
  <c r="BL12" i="1"/>
  <c r="BT12" i="1"/>
  <c r="CB12" i="1"/>
  <c r="AA13" i="1"/>
  <c r="AI13" i="1"/>
  <c r="V3" i="1"/>
  <c r="AD3" i="1"/>
  <c r="AL3" i="1"/>
  <c r="AT3" i="1"/>
  <c r="BB3" i="1"/>
  <c r="BJ3" i="1"/>
  <c r="BR3" i="1"/>
  <c r="BZ3" i="1"/>
  <c r="Y4" i="1"/>
  <c r="AG4" i="1"/>
  <c r="AO4" i="1"/>
  <c r="AW4" i="1"/>
  <c r="BE4" i="1"/>
  <c r="BM4" i="1"/>
  <c r="BU4" i="1"/>
  <c r="T5" i="1"/>
  <c r="AB5" i="1"/>
  <c r="AJ5" i="1"/>
  <c r="AR5" i="1"/>
  <c r="AZ5" i="1"/>
  <c r="BH5" i="1"/>
  <c r="BP5" i="1"/>
  <c r="BX5" i="1"/>
  <c r="W6" i="1"/>
  <c r="AE6" i="1"/>
  <c r="AM6" i="1"/>
  <c r="AU6" i="1"/>
  <c r="BC6" i="1"/>
  <c r="BK6" i="1"/>
  <c r="BS6" i="1"/>
  <c r="CA6" i="1"/>
  <c r="Z7" i="1"/>
  <c r="AH7" i="1"/>
  <c r="AP7" i="1"/>
  <c r="AX7" i="1"/>
  <c r="BF7" i="1"/>
  <c r="BN7" i="1"/>
  <c r="BV7" i="1"/>
  <c r="U8" i="1"/>
  <c r="AC8" i="1"/>
  <c r="AK8" i="1"/>
  <c r="AS8" i="1"/>
  <c r="BA8" i="1"/>
  <c r="BI8" i="1"/>
  <c r="BQ8" i="1"/>
  <c r="BY8" i="1"/>
  <c r="X9" i="1"/>
  <c r="AF9" i="1"/>
  <c r="AN9" i="1"/>
  <c r="AV9" i="1"/>
  <c r="BD9" i="1"/>
  <c r="BL9" i="1"/>
  <c r="BT9" i="1"/>
  <c r="CB9" i="1"/>
  <c r="AA10" i="1"/>
  <c r="AI10" i="1"/>
  <c r="AQ10" i="1"/>
  <c r="AY10" i="1"/>
  <c r="BG10" i="1"/>
  <c r="BO10" i="1"/>
  <c r="BW10" i="1"/>
  <c r="V11" i="1"/>
  <c r="AD11" i="1"/>
  <c r="AL11" i="1"/>
  <c r="AT11" i="1"/>
  <c r="BB11" i="1"/>
  <c r="BJ11" i="1"/>
  <c r="BR11" i="1"/>
  <c r="BZ11" i="1"/>
  <c r="Y12" i="1"/>
  <c r="AG12" i="1"/>
  <c r="AO12" i="1"/>
  <c r="AW12" i="1"/>
  <c r="BE12" i="1"/>
  <c r="BM12" i="1"/>
  <c r="BU12" i="1"/>
  <c r="T13" i="1"/>
  <c r="AB13" i="1"/>
  <c r="AJ13" i="1"/>
  <c r="W3" i="1"/>
  <c r="AE3" i="1"/>
  <c r="AM3" i="1"/>
  <c r="AU3" i="1"/>
  <c r="BC3" i="1"/>
  <c r="BK3" i="1"/>
  <c r="BS3" i="1"/>
  <c r="CA3" i="1"/>
  <c r="Z4" i="1"/>
  <c r="AH4" i="1"/>
  <c r="AP4" i="1"/>
  <c r="AX4" i="1"/>
  <c r="BF4" i="1"/>
  <c r="BN4" i="1"/>
  <c r="BV4" i="1"/>
  <c r="U5" i="1"/>
  <c r="AC5" i="1"/>
  <c r="AK5" i="1"/>
  <c r="AS5" i="1"/>
  <c r="BA5" i="1"/>
  <c r="BI5" i="1"/>
  <c r="BQ5" i="1"/>
  <c r="BY5" i="1"/>
  <c r="X6" i="1"/>
  <c r="AF6" i="1"/>
  <c r="AN6" i="1"/>
  <c r="AV6" i="1"/>
  <c r="BD6" i="1"/>
  <c r="BL6" i="1"/>
  <c r="BT6" i="1"/>
  <c r="CB6" i="1"/>
  <c r="AA7" i="1"/>
  <c r="AI7" i="1"/>
  <c r="AQ7" i="1"/>
  <c r="AY7" i="1"/>
  <c r="BG7" i="1"/>
  <c r="BO7" i="1"/>
  <c r="BW7" i="1"/>
  <c r="V8" i="1"/>
  <c r="AD8" i="1"/>
  <c r="AL8" i="1"/>
  <c r="AT8" i="1"/>
  <c r="BB8" i="1"/>
  <c r="BJ8" i="1"/>
  <c r="BR8" i="1"/>
  <c r="BZ8" i="1"/>
  <c r="Y9" i="1"/>
  <c r="AG9" i="1"/>
  <c r="X3" i="1"/>
  <c r="AF3" i="1"/>
  <c r="AN3" i="1"/>
  <c r="AV3" i="1"/>
  <c r="BD3" i="1"/>
  <c r="BL3" i="1"/>
  <c r="BT3" i="1"/>
  <c r="CB3" i="1"/>
  <c r="AA4" i="1"/>
  <c r="AI4" i="1"/>
  <c r="AQ4" i="1"/>
  <c r="AY4" i="1"/>
  <c r="BG4" i="1"/>
  <c r="BO4" i="1"/>
  <c r="BW4" i="1"/>
  <c r="V5" i="1"/>
  <c r="AD5" i="1"/>
  <c r="AL5" i="1"/>
  <c r="AT5" i="1"/>
  <c r="BB5" i="1"/>
  <c r="BJ5" i="1"/>
  <c r="BR5" i="1"/>
  <c r="BZ5" i="1"/>
  <c r="Y6" i="1"/>
  <c r="AG6" i="1"/>
  <c r="AO6" i="1"/>
  <c r="AW6" i="1"/>
  <c r="BE6" i="1"/>
  <c r="BM6" i="1"/>
  <c r="BU6" i="1"/>
  <c r="T7" i="1"/>
  <c r="AB7" i="1"/>
  <c r="AJ7" i="1"/>
  <c r="AR7" i="1"/>
  <c r="AZ7" i="1"/>
  <c r="BH7" i="1"/>
  <c r="BP7" i="1"/>
  <c r="BX7" i="1"/>
  <c r="W8" i="1"/>
  <c r="AE8" i="1"/>
  <c r="AM8" i="1"/>
  <c r="AU8" i="1"/>
  <c r="BC8" i="1"/>
  <c r="BK8" i="1"/>
  <c r="BS8" i="1"/>
  <c r="CA8" i="1"/>
  <c r="Z9" i="1"/>
  <c r="AH9" i="1"/>
  <c r="AP9" i="1"/>
  <c r="AX9" i="1"/>
  <c r="BF9" i="1"/>
  <c r="BN9" i="1"/>
  <c r="BV9" i="1"/>
  <c r="U10" i="1"/>
  <c r="AC10" i="1"/>
  <c r="AK10" i="1"/>
  <c r="AS10" i="1"/>
  <c r="BA10" i="1"/>
  <c r="BI10" i="1"/>
  <c r="BQ10" i="1"/>
  <c r="BY10" i="1"/>
  <c r="X11" i="1"/>
  <c r="AF11" i="1"/>
  <c r="AN11" i="1"/>
  <c r="AV11" i="1"/>
  <c r="BD11" i="1"/>
  <c r="BL11" i="1"/>
  <c r="BT11" i="1"/>
  <c r="CB11" i="1"/>
  <c r="AA12" i="1"/>
  <c r="AI12" i="1"/>
  <c r="AQ12" i="1"/>
  <c r="AY12" i="1"/>
  <c r="BG12" i="1"/>
  <c r="BO12" i="1"/>
  <c r="BW12" i="1"/>
  <c r="V13" i="1"/>
  <c r="AD13" i="1"/>
  <c r="AL13" i="1"/>
  <c r="AT13" i="1"/>
  <c r="BB13" i="1"/>
  <c r="BJ13" i="1"/>
  <c r="BR13" i="1"/>
  <c r="BZ13" i="1"/>
  <c r="Y14" i="1"/>
  <c r="Y3" i="1"/>
  <c r="AG3" i="1"/>
  <c r="AO3" i="1"/>
  <c r="AW3" i="1"/>
  <c r="BE3" i="1"/>
  <c r="BM3" i="1"/>
  <c r="BU3" i="1"/>
  <c r="T4" i="1"/>
  <c r="AB4" i="1"/>
  <c r="AJ4" i="1"/>
  <c r="AR4" i="1"/>
  <c r="AZ4" i="1"/>
  <c r="BH4" i="1"/>
  <c r="BP4" i="1"/>
  <c r="BX4" i="1"/>
  <c r="W5" i="1"/>
  <c r="AE5" i="1"/>
  <c r="AM5" i="1"/>
  <c r="AU5" i="1"/>
  <c r="BC5" i="1"/>
  <c r="BK5" i="1"/>
  <c r="BS5" i="1"/>
  <c r="CA5" i="1"/>
  <c r="Z6" i="1"/>
  <c r="AH6" i="1"/>
  <c r="AP6" i="1"/>
  <c r="AX6" i="1"/>
  <c r="BF6" i="1"/>
  <c r="BN6" i="1"/>
  <c r="BV6" i="1"/>
  <c r="U7" i="1"/>
  <c r="AC7" i="1"/>
  <c r="AK7" i="1"/>
  <c r="AS7" i="1"/>
  <c r="BA7" i="1"/>
  <c r="BI7" i="1"/>
  <c r="BQ7" i="1"/>
  <c r="BY7" i="1"/>
  <c r="X8" i="1"/>
  <c r="AF8" i="1"/>
  <c r="AN8" i="1"/>
  <c r="AV8" i="1"/>
  <c r="BD8" i="1"/>
  <c r="BL8" i="1"/>
  <c r="BT8" i="1"/>
  <c r="CB8" i="1"/>
  <c r="AA9" i="1"/>
  <c r="AI9" i="1"/>
  <c r="AQ9" i="1"/>
  <c r="AY9" i="1"/>
  <c r="BG9" i="1"/>
  <c r="BO9" i="1"/>
  <c r="BW9" i="1"/>
  <c r="V10" i="1"/>
  <c r="AD10" i="1"/>
  <c r="AL10" i="1"/>
  <c r="AT10" i="1"/>
  <c r="BB10" i="1"/>
  <c r="BJ10" i="1"/>
  <c r="BR10" i="1"/>
  <c r="BZ10" i="1"/>
  <c r="Y11" i="1"/>
  <c r="AG11" i="1"/>
  <c r="AO11" i="1"/>
  <c r="AW11" i="1"/>
  <c r="BE11" i="1"/>
  <c r="BM11" i="1"/>
  <c r="BU11" i="1"/>
  <c r="T12" i="1"/>
  <c r="AB12" i="1"/>
  <c r="AJ12" i="1"/>
  <c r="AR12" i="1"/>
  <c r="AZ12" i="1"/>
  <c r="BH12" i="1"/>
  <c r="BP12" i="1"/>
  <c r="BX12" i="1"/>
  <c r="W13" i="1"/>
  <c r="Z3" i="1"/>
  <c r="AH3" i="1"/>
  <c r="AP3" i="1"/>
  <c r="AX3" i="1"/>
  <c r="BF3" i="1"/>
  <c r="BN3" i="1"/>
  <c r="BV3" i="1"/>
  <c r="U4" i="1"/>
  <c r="AC4" i="1"/>
  <c r="AK4" i="1"/>
  <c r="AS4" i="1"/>
  <c r="BA4" i="1"/>
  <c r="BI4" i="1"/>
  <c r="BQ4" i="1"/>
  <c r="BY4" i="1"/>
  <c r="X5" i="1"/>
  <c r="AF5" i="1"/>
  <c r="AN5" i="1"/>
  <c r="AV5" i="1"/>
  <c r="BD5" i="1"/>
  <c r="BL5" i="1"/>
  <c r="BT5" i="1"/>
  <c r="CB5" i="1"/>
  <c r="AA6" i="1"/>
  <c r="AI6" i="1"/>
  <c r="AQ6" i="1"/>
  <c r="AY6" i="1"/>
  <c r="BG6" i="1"/>
  <c r="BO6" i="1"/>
  <c r="BW6" i="1"/>
  <c r="V7" i="1"/>
  <c r="AD7" i="1"/>
  <c r="AL7" i="1"/>
  <c r="AT7" i="1"/>
  <c r="BB7" i="1"/>
  <c r="BJ7" i="1"/>
  <c r="BR7" i="1"/>
  <c r="BZ7" i="1"/>
  <c r="Y8" i="1"/>
  <c r="AG8" i="1"/>
  <c r="AO8" i="1"/>
  <c r="AW8" i="1"/>
  <c r="BE8" i="1"/>
  <c r="BM8" i="1"/>
  <c r="BU8" i="1"/>
  <c r="T9" i="1"/>
  <c r="AB9" i="1"/>
  <c r="AJ9" i="1"/>
  <c r="AR9" i="1"/>
  <c r="AZ9" i="1"/>
  <c r="BH9" i="1"/>
  <c r="BP9" i="1"/>
  <c r="BX9" i="1"/>
  <c r="W10" i="1"/>
  <c r="AE10" i="1"/>
  <c r="AM10" i="1"/>
  <c r="AU10" i="1"/>
  <c r="BC10" i="1"/>
  <c r="BK10" i="1"/>
  <c r="BS10" i="1"/>
  <c r="CA10" i="1"/>
  <c r="AA3" i="1"/>
  <c r="AD4" i="1"/>
  <c r="AG5" i="1"/>
  <c r="AJ6" i="1"/>
  <c r="AM7" i="1"/>
  <c r="AP8" i="1"/>
  <c r="AO9" i="1"/>
  <c r="BU9" i="1"/>
  <c r="AR10" i="1"/>
  <c r="BX10" i="1"/>
  <c r="AM11" i="1"/>
  <c r="BG11" i="1"/>
  <c r="U12" i="1"/>
  <c r="AP12" i="1"/>
  <c r="BJ12" i="1"/>
  <c r="X13" i="1"/>
  <c r="AN13" i="1"/>
  <c r="AY13" i="1"/>
  <c r="BH13" i="1"/>
  <c r="BQ13" i="1"/>
  <c r="CA13" i="1"/>
  <c r="AA14" i="1"/>
  <c r="AI14" i="1"/>
  <c r="AQ14" i="1"/>
  <c r="AY14" i="1"/>
  <c r="BG14" i="1"/>
  <c r="BO14" i="1"/>
  <c r="BW14" i="1"/>
  <c r="V15" i="1"/>
  <c r="AD15" i="1"/>
  <c r="AL15" i="1"/>
  <c r="AT15" i="1"/>
  <c r="BB15" i="1"/>
  <c r="BJ15" i="1"/>
  <c r="BR15" i="1"/>
  <c r="AI3" i="1"/>
  <c r="AL4" i="1"/>
  <c r="AO5" i="1"/>
  <c r="AR6" i="1"/>
  <c r="AU7" i="1"/>
  <c r="AX8" i="1"/>
  <c r="AS9" i="1"/>
  <c r="BY9" i="1"/>
  <c r="AV10" i="1"/>
  <c r="CB10" i="1"/>
  <c r="AP11" i="1"/>
  <c r="BK11" i="1"/>
  <c r="V12" i="1"/>
  <c r="AS12" i="1"/>
  <c r="BN12" i="1"/>
  <c r="Y13" i="1"/>
  <c r="AO13" i="1"/>
  <c r="AZ13" i="1"/>
  <c r="BI13" i="1"/>
  <c r="BS13" i="1"/>
  <c r="CB13" i="1"/>
  <c r="AB14" i="1"/>
  <c r="AJ14" i="1"/>
  <c r="AR14" i="1"/>
  <c r="AZ14" i="1"/>
  <c r="BH14" i="1"/>
  <c r="BP14" i="1"/>
  <c r="BX14" i="1"/>
  <c r="W15" i="1"/>
  <c r="AE15" i="1"/>
  <c r="AM15" i="1"/>
  <c r="AU15" i="1"/>
  <c r="BC15" i="1"/>
  <c r="BK15" i="1"/>
  <c r="BS15" i="1"/>
  <c r="CA15" i="1"/>
  <c r="Z16" i="1"/>
  <c r="AH16" i="1"/>
  <c r="AP16" i="1"/>
  <c r="AX16" i="1"/>
  <c r="BF16" i="1"/>
  <c r="BN16" i="1"/>
  <c r="BV16" i="1"/>
  <c r="U17" i="1"/>
  <c r="AC17" i="1"/>
  <c r="AK17" i="1"/>
  <c r="AS17" i="1"/>
  <c r="BA17" i="1"/>
  <c r="BI17" i="1"/>
  <c r="BQ17" i="1"/>
  <c r="BY17" i="1"/>
  <c r="X18" i="1"/>
  <c r="AF18" i="1"/>
  <c r="AN18" i="1"/>
  <c r="AV18" i="1"/>
  <c r="BD18" i="1"/>
  <c r="BL18" i="1"/>
  <c r="BT18" i="1"/>
  <c r="CB18" i="1"/>
  <c r="AA19" i="1"/>
  <c r="AI19" i="1"/>
  <c r="AQ19" i="1"/>
  <c r="AY19" i="1"/>
  <c r="BG19" i="1"/>
  <c r="BO19" i="1"/>
  <c r="BW19" i="1"/>
  <c r="V20" i="1"/>
  <c r="AD20" i="1"/>
  <c r="AL20" i="1"/>
  <c r="AT20" i="1"/>
  <c r="BB20" i="1"/>
  <c r="BJ20" i="1"/>
  <c r="BR20" i="1"/>
  <c r="BZ20" i="1"/>
  <c r="Y21" i="1"/>
  <c r="AG21" i="1"/>
  <c r="AO21" i="1"/>
  <c r="AW21" i="1"/>
  <c r="BE21" i="1"/>
  <c r="BM21" i="1"/>
  <c r="BU21" i="1"/>
  <c r="T22" i="1"/>
  <c r="AB22" i="1"/>
  <c r="AJ22" i="1"/>
  <c r="AR22" i="1"/>
  <c r="AQ3" i="1"/>
  <c r="AT4" i="1"/>
  <c r="AW5" i="1"/>
  <c r="AZ6" i="1"/>
  <c r="BC7" i="1"/>
  <c r="BF8" i="1"/>
  <c r="AW9" i="1"/>
  <c r="T10" i="1"/>
  <c r="AZ10" i="1"/>
  <c r="W11" i="1"/>
  <c r="AQ11" i="1"/>
  <c r="BN11" i="1"/>
  <c r="Z12" i="1"/>
  <c r="AT12" i="1"/>
  <c r="BQ12" i="1"/>
  <c r="AC13" i="1"/>
  <c r="AQ13" i="1"/>
  <c r="BA13" i="1"/>
  <c r="BK13" i="1"/>
  <c r="BT13" i="1"/>
  <c r="T14" i="1"/>
  <c r="AC14" i="1"/>
  <c r="AK14" i="1"/>
  <c r="AS14" i="1"/>
  <c r="BA14" i="1"/>
  <c r="BI14" i="1"/>
  <c r="BQ14" i="1"/>
  <c r="BY14" i="1"/>
  <c r="X15" i="1"/>
  <c r="AF15" i="1"/>
  <c r="AN15" i="1"/>
  <c r="AV15" i="1"/>
  <c r="BD15" i="1"/>
  <c r="BL15" i="1"/>
  <c r="BT15" i="1"/>
  <c r="CB15" i="1"/>
  <c r="AA16" i="1"/>
  <c r="AI16" i="1"/>
  <c r="AQ16" i="1"/>
  <c r="AY16" i="1"/>
  <c r="BG16" i="1"/>
  <c r="BO16" i="1"/>
  <c r="BW16" i="1"/>
  <c r="V17" i="1"/>
  <c r="AD17" i="1"/>
  <c r="AL17" i="1"/>
  <c r="AT17" i="1"/>
  <c r="BB17" i="1"/>
  <c r="BJ17" i="1"/>
  <c r="BR17" i="1"/>
  <c r="BZ17" i="1"/>
  <c r="Y18" i="1"/>
  <c r="AG18" i="1"/>
  <c r="AO18" i="1"/>
  <c r="AW18" i="1"/>
  <c r="BE18" i="1"/>
  <c r="BM18" i="1"/>
  <c r="BU18" i="1"/>
  <c r="T19" i="1"/>
  <c r="AB19" i="1"/>
  <c r="AJ19" i="1"/>
  <c r="AR19" i="1"/>
  <c r="AZ19" i="1"/>
  <c r="BH19" i="1"/>
  <c r="BP19" i="1"/>
  <c r="BX19" i="1"/>
  <c r="AY3" i="1"/>
  <c r="BB4" i="1"/>
  <c r="BE5" i="1"/>
  <c r="BH6" i="1"/>
  <c r="BK7" i="1"/>
  <c r="BN8" i="1"/>
  <c r="BA9" i="1"/>
  <c r="X10" i="1"/>
  <c r="BD10" i="1"/>
  <c r="Z11" i="1"/>
  <c r="AU11" i="1"/>
  <c r="BO11" i="1"/>
  <c r="AC12" i="1"/>
  <c r="AX12" i="1"/>
  <c r="BR12" i="1"/>
  <c r="AE13" i="1"/>
  <c r="AR13" i="1"/>
  <c r="BC13" i="1"/>
  <c r="BL13" i="1"/>
  <c r="BU13" i="1"/>
  <c r="U14" i="1"/>
  <c r="AD14" i="1"/>
  <c r="AL14" i="1"/>
  <c r="AT14" i="1"/>
  <c r="BB14" i="1"/>
  <c r="BJ14" i="1"/>
  <c r="BR14" i="1"/>
  <c r="BZ14" i="1"/>
  <c r="Y15" i="1"/>
  <c r="AG15" i="1"/>
  <c r="AO15" i="1"/>
  <c r="AW15" i="1"/>
  <c r="BE15" i="1"/>
  <c r="BM15" i="1"/>
  <c r="BU15" i="1"/>
  <c r="T16" i="1"/>
  <c r="AB16" i="1"/>
  <c r="AJ16" i="1"/>
  <c r="AR16" i="1"/>
  <c r="AZ16" i="1"/>
  <c r="BH16" i="1"/>
  <c r="BP16" i="1"/>
  <c r="BX16" i="1"/>
  <c r="W17" i="1"/>
  <c r="AE17" i="1"/>
  <c r="AM17" i="1"/>
  <c r="AU17" i="1"/>
  <c r="BC17" i="1"/>
  <c r="BK17" i="1"/>
  <c r="BS17" i="1"/>
  <c r="CA17" i="1"/>
  <c r="Z18" i="1"/>
  <c r="AH18" i="1"/>
  <c r="AP18" i="1"/>
  <c r="AX18" i="1"/>
  <c r="BF18" i="1"/>
  <c r="BN18" i="1"/>
  <c r="BV18" i="1"/>
  <c r="U19" i="1"/>
  <c r="AC19" i="1"/>
  <c r="AK19" i="1"/>
  <c r="AS19" i="1"/>
  <c r="BA19" i="1"/>
  <c r="BI19" i="1"/>
  <c r="BQ19" i="1"/>
  <c r="BY19" i="1"/>
  <c r="X20" i="1"/>
  <c r="AF20" i="1"/>
  <c r="AN20" i="1"/>
  <c r="AV20" i="1"/>
  <c r="BD20" i="1"/>
  <c r="BL20" i="1"/>
  <c r="BT20" i="1"/>
  <c r="CB20" i="1"/>
  <c r="AA21" i="1"/>
  <c r="AI21" i="1"/>
  <c r="AQ21" i="1"/>
  <c r="AY21" i="1"/>
  <c r="BG21" i="1"/>
  <c r="BO21" i="1"/>
  <c r="BW21" i="1"/>
  <c r="V22" i="1"/>
  <c r="AD22" i="1"/>
  <c r="AL22" i="1"/>
  <c r="BW3" i="1"/>
  <c r="BZ4" i="1"/>
  <c r="T6" i="1"/>
  <c r="W7" i="1"/>
  <c r="Z8" i="1"/>
  <c r="AC9" i="1"/>
  <c r="BM9" i="1"/>
  <c r="AJ10" i="1"/>
  <c r="BP10" i="1"/>
  <c r="AH11" i="1"/>
  <c r="BC11" i="1"/>
  <c r="BW11" i="1"/>
  <c r="AK12" i="1"/>
  <c r="BF12" i="1"/>
  <c r="BZ12" i="1"/>
  <c r="AK13" i="1"/>
  <c r="AV13" i="1"/>
  <c r="BF13" i="1"/>
  <c r="BO13" i="1"/>
  <c r="BX13" i="1"/>
  <c r="X14" i="1"/>
  <c r="AG14" i="1"/>
  <c r="AO14" i="1"/>
  <c r="AW14" i="1"/>
  <c r="BE14" i="1"/>
  <c r="BM14" i="1"/>
  <c r="BU14" i="1"/>
  <c r="T15" i="1"/>
  <c r="AB15" i="1"/>
  <c r="AJ15" i="1"/>
  <c r="AR15" i="1"/>
  <c r="AZ15" i="1"/>
  <c r="BH15" i="1"/>
  <c r="BP15" i="1"/>
  <c r="BX15" i="1"/>
  <c r="W16" i="1"/>
  <c r="AE16" i="1"/>
  <c r="AM16" i="1"/>
  <c r="AU16" i="1"/>
  <c r="BC16" i="1"/>
  <c r="BK16" i="1"/>
  <c r="BS16" i="1"/>
  <c r="CA16" i="1"/>
  <c r="Z17" i="1"/>
  <c r="AH17" i="1"/>
  <c r="AP17" i="1"/>
  <c r="AX17" i="1"/>
  <c r="BF17" i="1"/>
  <c r="BN17" i="1"/>
  <c r="BV17" i="1"/>
  <c r="U18" i="1"/>
  <c r="AC18" i="1"/>
  <c r="AK18" i="1"/>
  <c r="AS18" i="1"/>
  <c r="BA18" i="1"/>
  <c r="BI18" i="1"/>
  <c r="BQ18" i="1"/>
  <c r="BY18" i="1"/>
  <c r="X19" i="1"/>
  <c r="AF19" i="1"/>
  <c r="AN19" i="1"/>
  <c r="AV19" i="1"/>
  <c r="BD19" i="1"/>
  <c r="BL19" i="1"/>
  <c r="BT19" i="1"/>
  <c r="CB19" i="1"/>
  <c r="AA20" i="1"/>
  <c r="AI20" i="1"/>
  <c r="AQ20" i="1"/>
  <c r="AY20" i="1"/>
  <c r="BG20" i="1"/>
  <c r="BO20" i="1"/>
  <c r="BW20" i="1"/>
  <c r="V21" i="1"/>
  <c r="AD21" i="1"/>
  <c r="AL21" i="1"/>
  <c r="AT21" i="1"/>
  <c r="BB21" i="1"/>
  <c r="BJ21" i="1"/>
  <c r="BR21" i="1"/>
  <c r="BZ21" i="1"/>
  <c r="Y22" i="1"/>
  <c r="AG22" i="1"/>
  <c r="AO22" i="1"/>
  <c r="AW22" i="1"/>
  <c r="V4" i="1"/>
  <c r="BG3" i="1"/>
  <c r="BP6" i="1"/>
  <c r="AK9" i="1"/>
  <c r="BL10" i="1"/>
  <c r="BS11" i="1"/>
  <c r="BI12" i="1"/>
  <c r="AU13" i="1"/>
  <c r="BV13" i="1"/>
  <c r="AH14" i="1"/>
  <c r="BD14" i="1"/>
  <c r="CA14" i="1"/>
  <c r="AK15" i="1"/>
  <c r="BG15" i="1"/>
  <c r="BZ15" i="1"/>
  <c r="AG16" i="1"/>
  <c r="AW16" i="1"/>
  <c r="BM16" i="1"/>
  <c r="T17" i="1"/>
  <c r="AJ17" i="1"/>
  <c r="AZ17" i="1"/>
  <c r="BP17" i="1"/>
  <c r="W18" i="1"/>
  <c r="AM18" i="1"/>
  <c r="BC18" i="1"/>
  <c r="BS18" i="1"/>
  <c r="Z19" i="1"/>
  <c r="AP19" i="1"/>
  <c r="BF19" i="1"/>
  <c r="BV19" i="1"/>
  <c r="AB20" i="1"/>
  <c r="AO20" i="1"/>
  <c r="BA20" i="1"/>
  <c r="BN20" i="1"/>
  <c r="CA20" i="1"/>
  <c r="AE21" i="1"/>
  <c r="AR21" i="1"/>
  <c r="BD21" i="1"/>
  <c r="BQ21" i="1"/>
  <c r="U22" i="1"/>
  <c r="AH22" i="1"/>
  <c r="AT22" i="1"/>
  <c r="BC22" i="1"/>
  <c r="BK22" i="1"/>
  <c r="BS22" i="1"/>
  <c r="CA22" i="1"/>
  <c r="Z23" i="1"/>
  <c r="AH23" i="1"/>
  <c r="AP23" i="1"/>
  <c r="AX23" i="1"/>
  <c r="BF23" i="1"/>
  <c r="BN23" i="1"/>
  <c r="BV23" i="1"/>
  <c r="U24" i="1"/>
  <c r="AC24" i="1"/>
  <c r="AK24" i="1"/>
  <c r="AS24" i="1"/>
  <c r="BA24" i="1"/>
  <c r="BI24" i="1"/>
  <c r="BQ24" i="1"/>
  <c r="BY24" i="1"/>
  <c r="X25" i="1"/>
  <c r="AF25" i="1"/>
  <c r="AN25" i="1"/>
  <c r="AV25" i="1"/>
  <c r="BD25" i="1"/>
  <c r="BL25" i="1"/>
  <c r="BT25" i="1"/>
  <c r="CB25" i="1"/>
  <c r="AA26" i="1"/>
  <c r="AI26" i="1"/>
  <c r="AQ26" i="1"/>
  <c r="AY26" i="1"/>
  <c r="BG26" i="1"/>
  <c r="BO26" i="1"/>
  <c r="BW26" i="1"/>
  <c r="V27" i="1"/>
  <c r="AD27" i="1"/>
  <c r="AL27" i="1"/>
  <c r="AT27" i="1"/>
  <c r="BB27" i="1"/>
  <c r="BJ27" i="1"/>
  <c r="BR27" i="1"/>
  <c r="BZ27" i="1"/>
  <c r="Y28" i="1"/>
  <c r="AG28" i="1"/>
  <c r="BO3" i="1"/>
  <c r="BX6" i="1"/>
  <c r="BE9" i="1"/>
  <c r="BT10" i="1"/>
  <c r="BV11" i="1"/>
  <c r="BV12" i="1"/>
  <c r="AW13" i="1"/>
  <c r="BW13" i="1"/>
  <c r="AM14" i="1"/>
  <c r="BF14" i="1"/>
  <c r="CB14" i="1"/>
  <c r="AP15" i="1"/>
  <c r="BI15" i="1"/>
  <c r="U16" i="1"/>
  <c r="AK16" i="1"/>
  <c r="BA16" i="1"/>
  <c r="BQ16" i="1"/>
  <c r="X17" i="1"/>
  <c r="AN17" i="1"/>
  <c r="BD17" i="1"/>
  <c r="BT17" i="1"/>
  <c r="AA18" i="1"/>
  <c r="AQ18" i="1"/>
  <c r="BG18" i="1"/>
  <c r="BW18" i="1"/>
  <c r="AD19" i="1"/>
  <c r="AT19" i="1"/>
  <c r="BJ19" i="1"/>
  <c r="BZ19" i="1"/>
  <c r="AC20" i="1"/>
  <c r="AP20" i="1"/>
  <c r="BC20" i="1"/>
  <c r="BP20" i="1"/>
  <c r="T21" i="1"/>
  <c r="AF21" i="1"/>
  <c r="AS21" i="1"/>
  <c r="BF21" i="1"/>
  <c r="BS21" i="1"/>
  <c r="W22" i="1"/>
  <c r="AI22" i="1"/>
  <c r="BJ4" i="1"/>
  <c r="AE7" i="1"/>
  <c r="BI9" i="1"/>
  <c r="AA11" i="1"/>
  <c r="CA11" i="1"/>
  <c r="BY12" i="1"/>
  <c r="BD13" i="1"/>
  <c r="BY13" i="1"/>
  <c r="BR4" i="1"/>
  <c r="BS7" i="1"/>
  <c r="BQ9" i="1"/>
  <c r="AE11" i="1"/>
  <c r="AD12" i="1"/>
  <c r="U13" i="1"/>
  <c r="BE13" i="1"/>
  <c r="V14" i="1"/>
  <c r="AP14" i="1"/>
  <c r="BL14" i="1"/>
  <c r="Z15" i="1"/>
  <c r="AS15" i="1"/>
  <c r="BO15" i="1"/>
  <c r="X16" i="1"/>
  <c r="AN16" i="1"/>
  <c r="BD16" i="1"/>
  <c r="BT16" i="1"/>
  <c r="AA17" i="1"/>
  <c r="AQ17" i="1"/>
  <c r="Y5" i="1"/>
  <c r="BU5" i="1"/>
  <c r="BV8" i="1"/>
  <c r="AN10" i="1"/>
  <c r="AY11" i="1"/>
  <c r="BA12" i="1"/>
  <c r="AM13" i="1"/>
  <c r="BN13" i="1"/>
  <c r="AE14" i="1"/>
  <c r="AX14" i="1"/>
  <c r="BT14" i="1"/>
  <c r="AH15" i="1"/>
  <c r="BA15" i="1"/>
  <c r="BW15" i="1"/>
  <c r="AD16" i="1"/>
  <c r="AT16" i="1"/>
  <c r="BJ16" i="1"/>
  <c r="BZ16" i="1"/>
  <c r="AG17" i="1"/>
  <c r="AW17" i="1"/>
  <c r="BM17" i="1"/>
  <c r="T18" i="1"/>
  <c r="AJ18" i="1"/>
  <c r="AZ18" i="1"/>
  <c r="BP18" i="1"/>
  <c r="W19" i="1"/>
  <c r="AM19" i="1"/>
  <c r="BC19" i="1"/>
  <c r="BS19" i="1"/>
  <c r="Y20" i="1"/>
  <c r="AK20" i="1"/>
  <c r="AX20" i="1"/>
  <c r="BK20" i="1"/>
  <c r="BX20" i="1"/>
  <c r="AB21" i="1"/>
  <c r="AN21" i="1"/>
  <c r="BA21" i="1"/>
  <c r="BN21" i="1"/>
  <c r="CA21" i="1"/>
  <c r="AE22" i="1"/>
  <c r="AQ22" i="1"/>
  <c r="BA22" i="1"/>
  <c r="BI22" i="1"/>
  <c r="BQ22" i="1"/>
  <c r="BY22" i="1"/>
  <c r="X23" i="1"/>
  <c r="AF23" i="1"/>
  <c r="AN23" i="1"/>
  <c r="AV23" i="1"/>
  <c r="BD23" i="1"/>
  <c r="BL23" i="1"/>
  <c r="BT23" i="1"/>
  <c r="CB23" i="1"/>
  <c r="AA24" i="1"/>
  <c r="AI24" i="1"/>
  <c r="AQ24" i="1"/>
  <c r="AY24" i="1"/>
  <c r="BG24" i="1"/>
  <c r="BO24" i="1"/>
  <c r="BW24" i="1"/>
  <c r="AB6" i="1"/>
  <c r="U9" i="1"/>
  <c r="BH10" i="1"/>
  <c r="BF11" i="1"/>
  <c r="BB12" i="1"/>
  <c r="AS13" i="1"/>
  <c r="BP13" i="1"/>
  <c r="AF14" i="1"/>
  <c r="BC14" i="1"/>
  <c r="BV14" i="1"/>
  <c r="AI15" i="1"/>
  <c r="BF15" i="1"/>
  <c r="BY15" i="1"/>
  <c r="AF16" i="1"/>
  <c r="AV16" i="1"/>
  <c r="BL16" i="1"/>
  <c r="CB16" i="1"/>
  <c r="AI17" i="1"/>
  <c r="AY17" i="1"/>
  <c r="BO17" i="1"/>
  <c r="V18" i="1"/>
  <c r="AL18" i="1"/>
  <c r="BB18" i="1"/>
  <c r="BR18" i="1"/>
  <c r="Y19" i="1"/>
  <c r="AO19" i="1"/>
  <c r="BE19" i="1"/>
  <c r="BU19" i="1"/>
  <c r="Z20" i="1"/>
  <c r="AM20" i="1"/>
  <c r="AZ20" i="1"/>
  <c r="BM20" i="1"/>
  <c r="BY20" i="1"/>
  <c r="AC21" i="1"/>
  <c r="AP21" i="1"/>
  <c r="BC21" i="1"/>
  <c r="BP21" i="1"/>
  <c r="CB21" i="1"/>
  <c r="AF22" i="1"/>
  <c r="AS22" i="1"/>
  <c r="BB22" i="1"/>
  <c r="BJ22" i="1"/>
  <c r="BR22" i="1"/>
  <c r="BZ22" i="1"/>
  <c r="Y23" i="1"/>
  <c r="AG23" i="1"/>
  <c r="AO23" i="1"/>
  <c r="AW23" i="1"/>
  <c r="BE23" i="1"/>
  <c r="BM23" i="1"/>
  <c r="BU23" i="1"/>
  <c r="T24" i="1"/>
  <c r="AB24" i="1"/>
  <c r="AJ24" i="1"/>
  <c r="AR24" i="1"/>
  <c r="AZ24" i="1"/>
  <c r="BH24" i="1"/>
  <c r="BP24" i="1"/>
  <c r="BX24" i="1"/>
  <c r="BM5" i="1"/>
  <c r="AL12" i="1"/>
  <c r="AU14" i="1"/>
  <c r="AQ15" i="1"/>
  <c r="AC16" i="1"/>
  <c r="BU16" i="1"/>
  <c r="BE17" i="1"/>
  <c r="AB18" i="1"/>
  <c r="BH18" i="1"/>
  <c r="AE19" i="1"/>
  <c r="BK19" i="1"/>
  <c r="AE20" i="1"/>
  <c r="BE20" i="1"/>
  <c r="U21" i="1"/>
  <c r="AU21" i="1"/>
  <c r="BT21" i="1"/>
  <c r="AK22" i="1"/>
  <c r="AZ22" i="1"/>
  <c r="BN22" i="1"/>
  <c r="CB22" i="1"/>
  <c r="AD23" i="1"/>
  <c r="AR23" i="1"/>
  <c r="BC23" i="1"/>
  <c r="BQ23" i="1"/>
  <c r="V24" i="1"/>
  <c r="AG24" i="1"/>
  <c r="AU24" i="1"/>
  <c r="BF24" i="1"/>
  <c r="BT24" i="1"/>
  <c r="V25" i="1"/>
  <c r="AE25" i="1"/>
  <c r="AO25" i="1"/>
  <c r="AX25" i="1"/>
  <c r="BG25" i="1"/>
  <c r="BP25" i="1"/>
  <c r="BY25" i="1"/>
  <c r="Y26" i="1"/>
  <c r="AH26" i="1"/>
  <c r="AR26" i="1"/>
  <c r="BA26" i="1"/>
  <c r="BJ26" i="1"/>
  <c r="BS26" i="1"/>
  <c r="CB26" i="1"/>
  <c r="AB27" i="1"/>
  <c r="AK27" i="1"/>
  <c r="AU27" i="1"/>
  <c r="BD27" i="1"/>
  <c r="BM27" i="1"/>
  <c r="BV27" i="1"/>
  <c r="V28" i="1"/>
  <c r="AE28" i="1"/>
  <c r="AN28" i="1"/>
  <c r="AV28" i="1"/>
  <c r="BD28" i="1"/>
  <c r="BL28" i="1"/>
  <c r="BT28" i="1"/>
  <c r="CB28" i="1"/>
  <c r="AA29" i="1"/>
  <c r="AI29" i="1"/>
  <c r="AQ29" i="1"/>
  <c r="AY29" i="1"/>
  <c r="BG29" i="1"/>
  <c r="BO29" i="1"/>
  <c r="BW29" i="1"/>
  <c r="V30" i="1"/>
  <c r="AD30" i="1"/>
  <c r="AL30" i="1"/>
  <c r="AT30" i="1"/>
  <c r="CA7" i="1"/>
  <c r="AF13" i="1"/>
  <c r="AV14" i="1"/>
  <c r="AX15" i="1"/>
  <c r="AL16" i="1"/>
  <c r="BY16" i="1"/>
  <c r="BG17" i="1"/>
  <c r="AD18" i="1"/>
  <c r="BJ18" i="1"/>
  <c r="AG19" i="1"/>
  <c r="BM19" i="1"/>
  <c r="AG20" i="1"/>
  <c r="BF20" i="1"/>
  <c r="W21" i="1"/>
  <c r="AV21" i="1"/>
  <c r="BV21" i="1"/>
  <c r="AM22" i="1"/>
  <c r="BD22" i="1"/>
  <c r="BO22" i="1"/>
  <c r="T23" i="1"/>
  <c r="AE23" i="1"/>
  <c r="AS23" i="1"/>
  <c r="BG23" i="1"/>
  <c r="BR23" i="1"/>
  <c r="W24" i="1"/>
  <c r="AH24" i="1"/>
  <c r="AV24" i="1"/>
  <c r="BJ24" i="1"/>
  <c r="BU24" i="1"/>
  <c r="W25" i="1"/>
  <c r="AG25" i="1"/>
  <c r="AP25" i="1"/>
  <c r="AY25" i="1"/>
  <c r="BH25" i="1"/>
  <c r="BQ25" i="1"/>
  <c r="BZ25" i="1"/>
  <c r="Z26" i="1"/>
  <c r="AJ26" i="1"/>
  <c r="AS26" i="1"/>
  <c r="BB26" i="1"/>
  <c r="BK26" i="1"/>
  <c r="BT26" i="1"/>
  <c r="T27" i="1"/>
  <c r="AC27" i="1"/>
  <c r="AM27" i="1"/>
  <c r="AV27" i="1"/>
  <c r="BE27" i="1"/>
  <c r="BN27" i="1"/>
  <c r="BW27" i="1"/>
  <c r="W28" i="1"/>
  <c r="AH8" i="1"/>
  <c r="AG13" i="1"/>
  <c r="BK14" i="1"/>
  <c r="AY15" i="1"/>
  <c r="AO16" i="1"/>
  <c r="Y17" i="1"/>
  <c r="BH17" i="1"/>
  <c r="AE18" i="1"/>
  <c r="BK18" i="1"/>
  <c r="AH19" i="1"/>
  <c r="BN19" i="1"/>
  <c r="AH20" i="1"/>
  <c r="BH20" i="1"/>
  <c r="X21" i="1"/>
  <c r="AX21" i="1"/>
  <c r="BX21" i="1"/>
  <c r="AN22" i="1"/>
  <c r="BE22" i="1"/>
  <c r="BP22" i="1"/>
  <c r="U23" i="1"/>
  <c r="AI23" i="1"/>
  <c r="AT23" i="1"/>
  <c r="BH23" i="1"/>
  <c r="BS23" i="1"/>
  <c r="X24" i="1"/>
  <c r="AL24" i="1"/>
  <c r="AW24" i="1"/>
  <c r="BK24" i="1"/>
  <c r="BV24" i="1"/>
  <c r="Y25" i="1"/>
  <c r="AH25" i="1"/>
  <c r="AQ25" i="1"/>
  <c r="AZ25" i="1"/>
  <c r="BI25" i="1"/>
  <c r="BR25" i="1"/>
  <c r="CA25" i="1"/>
  <c r="AB26" i="1"/>
  <c r="AK26" i="1"/>
  <c r="AT26" i="1"/>
  <c r="BC26" i="1"/>
  <c r="BL26" i="1"/>
  <c r="BU26" i="1"/>
  <c r="U27" i="1"/>
  <c r="AE27" i="1"/>
  <c r="AN27" i="1"/>
  <c r="AW27" i="1"/>
  <c r="BF27" i="1"/>
  <c r="BO27" i="1"/>
  <c r="BX27" i="1"/>
  <c r="X28" i="1"/>
  <c r="AH28" i="1"/>
  <c r="AP28" i="1"/>
  <c r="AX28" i="1"/>
  <c r="BF28" i="1"/>
  <c r="BN28" i="1"/>
  <c r="BV28" i="1"/>
  <c r="U29" i="1"/>
  <c r="AC29" i="1"/>
  <c r="AK29" i="1"/>
  <c r="AS29" i="1"/>
  <c r="BA29" i="1"/>
  <c r="BI29" i="1"/>
  <c r="BQ29" i="1"/>
  <c r="BY29" i="1"/>
  <c r="X30" i="1"/>
  <c r="AF30" i="1"/>
  <c r="AN30" i="1"/>
  <c r="AV30" i="1"/>
  <c r="AB10" i="1"/>
  <c r="BG13" i="1"/>
  <c r="BN14" i="1"/>
  <c r="BN15" i="1"/>
  <c r="AS16" i="1"/>
  <c r="AB17" i="1"/>
  <c r="BL17" i="1"/>
  <c r="AI18" i="1"/>
  <c r="BO18" i="1"/>
  <c r="AL19" i="1"/>
  <c r="BR19" i="1"/>
  <c r="AJ20" i="1"/>
  <c r="BI20" i="1"/>
  <c r="Z21" i="1"/>
  <c r="AZ21" i="1"/>
  <c r="BY21" i="1"/>
  <c r="AP22" i="1"/>
  <c r="BF22" i="1"/>
  <c r="BT22" i="1"/>
  <c r="V23" i="1"/>
  <c r="AJ23" i="1"/>
  <c r="AU23" i="1"/>
  <c r="BI23" i="1"/>
  <c r="BW23" i="1"/>
  <c r="Y24" i="1"/>
  <c r="AM24" i="1"/>
  <c r="AX24" i="1"/>
  <c r="BL24" i="1"/>
  <c r="BZ24" i="1"/>
  <c r="Z25" i="1"/>
  <c r="AI25" i="1"/>
  <c r="AR25" i="1"/>
  <c r="BA25" i="1"/>
  <c r="BJ25" i="1"/>
  <c r="BS25" i="1"/>
  <c r="T26" i="1"/>
  <c r="AC26" i="1"/>
  <c r="AL26" i="1"/>
  <c r="AU26" i="1"/>
  <c r="BD26" i="1"/>
  <c r="BM26" i="1"/>
  <c r="BV26" i="1"/>
  <c r="W27" i="1"/>
  <c r="AF27" i="1"/>
  <c r="AO27" i="1"/>
  <c r="AX27" i="1"/>
  <c r="BG27" i="1"/>
  <c r="BP27" i="1"/>
  <c r="BY27" i="1"/>
  <c r="Z28" i="1"/>
  <c r="AI28" i="1"/>
  <c r="AQ28" i="1"/>
  <c r="AY28" i="1"/>
  <c r="BG28" i="1"/>
  <c r="BO28" i="1"/>
  <c r="BW28" i="1"/>
  <c r="V29" i="1"/>
  <c r="AD29" i="1"/>
  <c r="AL29" i="1"/>
  <c r="AT29" i="1"/>
  <c r="BB29" i="1"/>
  <c r="BJ29" i="1"/>
  <c r="BR29" i="1"/>
  <c r="BZ29" i="1"/>
  <c r="Y30" i="1"/>
  <c r="AG30" i="1"/>
  <c r="AO30" i="1"/>
  <c r="AW30" i="1"/>
  <c r="BE30" i="1"/>
  <c r="BM30" i="1"/>
  <c r="BU30" i="1"/>
  <c r="T31" i="1"/>
  <c r="AB31" i="1"/>
  <c r="AJ31" i="1"/>
  <c r="AR31" i="1"/>
  <c r="AZ31" i="1"/>
  <c r="BH31" i="1"/>
  <c r="BP31" i="1"/>
  <c r="BX31" i="1"/>
  <c r="W32" i="1"/>
  <c r="AE32" i="1"/>
  <c r="AM32" i="1"/>
  <c r="AU32" i="1"/>
  <c r="BC32" i="1"/>
  <c r="BK32" i="1"/>
  <c r="AF10" i="1"/>
  <c r="BM13" i="1"/>
  <c r="BS14" i="1"/>
  <c r="BQ15" i="1"/>
  <c r="BB16" i="1"/>
  <c r="AF17" i="1"/>
  <c r="BU17" i="1"/>
  <c r="AR18" i="1"/>
  <c r="BX18" i="1"/>
  <c r="AU19" i="1"/>
  <c r="CA19" i="1"/>
  <c r="AR20" i="1"/>
  <c r="BQ20" i="1"/>
  <c r="AH21" i="1"/>
  <c r="BH21" i="1"/>
  <c r="X22" i="1"/>
  <c r="AU22" i="1"/>
  <c r="BG22" i="1"/>
  <c r="BU22" i="1"/>
  <c r="W23" i="1"/>
  <c r="AK23" i="1"/>
  <c r="AY23" i="1"/>
  <c r="BJ23" i="1"/>
  <c r="BX23" i="1"/>
  <c r="Z24" i="1"/>
  <c r="AN24" i="1"/>
  <c r="BB24" i="1"/>
  <c r="BM24" i="1"/>
  <c r="CA24" i="1"/>
  <c r="AA25" i="1"/>
  <c r="AJ25" i="1"/>
  <c r="AS25" i="1"/>
  <c r="BB25" i="1"/>
  <c r="BK25" i="1"/>
  <c r="BU25" i="1"/>
  <c r="U26" i="1"/>
  <c r="AD26" i="1"/>
  <c r="AM26" i="1"/>
  <c r="AV26" i="1"/>
  <c r="BE26" i="1"/>
  <c r="BN26" i="1"/>
  <c r="BX26" i="1"/>
  <c r="X27" i="1"/>
  <c r="AG27" i="1"/>
  <c r="AP27" i="1"/>
  <c r="AY27" i="1"/>
  <c r="BH27" i="1"/>
  <c r="BQ27" i="1"/>
  <c r="CA27" i="1"/>
  <c r="AA28" i="1"/>
  <c r="AJ28" i="1"/>
  <c r="AR28" i="1"/>
  <c r="AZ28" i="1"/>
  <c r="BH28" i="1"/>
  <c r="BP28" i="1"/>
  <c r="BX28" i="1"/>
  <c r="W29" i="1"/>
  <c r="AE29" i="1"/>
  <c r="AM29" i="1"/>
  <c r="AU29" i="1"/>
  <c r="BC29" i="1"/>
  <c r="BK29" i="1"/>
  <c r="BS29" i="1"/>
  <c r="CA29" i="1"/>
  <c r="Z30" i="1"/>
  <c r="AH30" i="1"/>
  <c r="AP30" i="1"/>
  <c r="AX30" i="1"/>
  <c r="BF30" i="1"/>
  <c r="BN30" i="1"/>
  <c r="BV30" i="1"/>
  <c r="U31" i="1"/>
  <c r="AC31" i="1"/>
  <c r="AK31" i="1"/>
  <c r="AS31" i="1"/>
  <c r="BA31" i="1"/>
  <c r="BI31" i="1"/>
  <c r="BQ31" i="1"/>
  <c r="BY31" i="1"/>
  <c r="X32" i="1"/>
  <c r="AF32" i="1"/>
  <c r="AN32" i="1"/>
  <c r="AV32" i="1"/>
  <c r="BD32" i="1"/>
  <c r="BL32" i="1"/>
  <c r="BT32" i="1"/>
  <c r="AI11" i="1"/>
  <c r="W14" i="1"/>
  <c r="U15" i="1"/>
  <c r="BV15" i="1"/>
  <c r="BE16" i="1"/>
  <c r="AO17" i="1"/>
  <c r="BW17" i="1"/>
  <c r="AT18" i="1"/>
  <c r="BZ18" i="1"/>
  <c r="AW19" i="1"/>
  <c r="T20" i="1"/>
  <c r="AS20" i="1"/>
  <c r="BS20" i="1"/>
  <c r="AJ21" i="1"/>
  <c r="BI21" i="1"/>
  <c r="Z22" i="1"/>
  <c r="AV22" i="1"/>
  <c r="BH22" i="1"/>
  <c r="BV22" i="1"/>
  <c r="AA23" i="1"/>
  <c r="AL23" i="1"/>
  <c r="AZ23" i="1"/>
  <c r="BK23" i="1"/>
  <c r="BY23" i="1"/>
  <c r="AD24" i="1"/>
  <c r="AO24" i="1"/>
  <c r="BC24" i="1"/>
  <c r="BN24" i="1"/>
  <c r="CB24" i="1"/>
  <c r="AB25" i="1"/>
  <c r="AK25" i="1"/>
  <c r="AT25" i="1"/>
  <c r="BC25" i="1"/>
  <c r="BM25" i="1"/>
  <c r="BV25" i="1"/>
  <c r="V26" i="1"/>
  <c r="AE26" i="1"/>
  <c r="AN26" i="1"/>
  <c r="AW26" i="1"/>
  <c r="BF26" i="1"/>
  <c r="BP26" i="1"/>
  <c r="BY26" i="1"/>
  <c r="Y27" i="1"/>
  <c r="AH27" i="1"/>
  <c r="AQ27" i="1"/>
  <c r="AZ27" i="1"/>
  <c r="BI27" i="1"/>
  <c r="BS27" i="1"/>
  <c r="CB27" i="1"/>
  <c r="AB28" i="1"/>
  <c r="AX11" i="1"/>
  <c r="Z14" i="1"/>
  <c r="AA15" i="1"/>
  <c r="V16" i="1"/>
  <c r="BI16" i="1"/>
  <c r="AR17" i="1"/>
  <c r="BX17" i="1"/>
  <c r="AU18" i="1"/>
  <c r="CA18" i="1"/>
  <c r="AX19" i="1"/>
  <c r="U20" i="1"/>
  <c r="AU20" i="1"/>
  <c r="BU20" i="1"/>
  <c r="AK21" i="1"/>
  <c r="BK21" i="1"/>
  <c r="AA22" i="1"/>
  <c r="AX22" i="1"/>
  <c r="BL22" i="1"/>
  <c r="BW22" i="1"/>
  <c r="AB23" i="1"/>
  <c r="AM23" i="1"/>
  <c r="BA23" i="1"/>
  <c r="BO23" i="1"/>
  <c r="BZ23" i="1"/>
  <c r="AE24" i="1"/>
  <c r="AP24" i="1"/>
  <c r="BD24" i="1"/>
  <c r="BR24" i="1"/>
  <c r="T25" i="1"/>
  <c r="AC25" i="1"/>
  <c r="AL25" i="1"/>
  <c r="AU25" i="1"/>
  <c r="BE25" i="1"/>
  <c r="BN25" i="1"/>
  <c r="BW25" i="1"/>
  <c r="W26" i="1"/>
  <c r="AF26" i="1"/>
  <c r="AO26" i="1"/>
  <c r="AX26" i="1"/>
  <c r="BH26" i="1"/>
  <c r="BQ26" i="1"/>
  <c r="BZ26" i="1"/>
  <c r="Z27" i="1"/>
  <c r="AI27" i="1"/>
  <c r="AR27" i="1"/>
  <c r="BA27" i="1"/>
  <c r="BK27" i="1"/>
  <c r="BT27" i="1"/>
  <c r="T28" i="1"/>
  <c r="AC28" i="1"/>
  <c r="AL28" i="1"/>
  <c r="AT28" i="1"/>
  <c r="BB28" i="1"/>
  <c r="BJ28" i="1"/>
  <c r="BR28" i="1"/>
  <c r="BZ28" i="1"/>
  <c r="Y29" i="1"/>
  <c r="AG29" i="1"/>
  <c r="AO29" i="1"/>
  <c r="AW29" i="1"/>
  <c r="BE29" i="1"/>
  <c r="BM29" i="1"/>
  <c r="BU29" i="1"/>
  <c r="T30" i="1"/>
  <c r="AB30" i="1"/>
  <c r="AJ30" i="1"/>
  <c r="AR30" i="1"/>
  <c r="AZ30" i="1"/>
  <c r="BH30" i="1"/>
  <c r="BP30" i="1"/>
  <c r="BX30" i="1"/>
  <c r="W31" i="1"/>
  <c r="AE31" i="1"/>
  <c r="AM31" i="1"/>
  <c r="AU31" i="1"/>
  <c r="BC31" i="1"/>
  <c r="BK31" i="1"/>
  <c r="BS31" i="1"/>
  <c r="CA31" i="1"/>
  <c r="Z32" i="1"/>
  <c r="AH32" i="1"/>
  <c r="AP32" i="1"/>
  <c r="AX32" i="1"/>
  <c r="BF32" i="1"/>
  <c r="BN32" i="1"/>
  <c r="AH12" i="1"/>
  <c r="V19" i="1"/>
  <c r="AY22" i="1"/>
  <c r="AF24" i="1"/>
  <c r="BF25" i="1"/>
  <c r="BR26" i="1"/>
  <c r="U28" i="1"/>
  <c r="AW28" i="1"/>
  <c r="BS28" i="1"/>
  <c r="AF29" i="1"/>
  <c r="AZ29" i="1"/>
  <c r="BV29" i="1"/>
  <c r="AI30" i="1"/>
  <c r="BB30" i="1"/>
  <c r="BO30" i="1"/>
  <c r="CA30" i="1"/>
  <c r="AF31" i="1"/>
  <c r="AQ31" i="1"/>
  <c r="BE31" i="1"/>
  <c r="BR31" i="1"/>
  <c r="U32" i="1"/>
  <c r="AI32" i="1"/>
  <c r="AT32" i="1"/>
  <c r="BH32" i="1"/>
  <c r="BS32" i="1"/>
  <c r="CB32" i="1"/>
  <c r="AA33" i="1"/>
  <c r="AI33" i="1"/>
  <c r="AQ33" i="1"/>
  <c r="AY33" i="1"/>
  <c r="BG33" i="1"/>
  <c r="BO33" i="1"/>
  <c r="BW33" i="1"/>
  <c r="V34" i="1"/>
  <c r="AD34" i="1"/>
  <c r="AL34" i="1"/>
  <c r="AT34" i="1"/>
  <c r="BB34" i="1"/>
  <c r="BJ34" i="1"/>
  <c r="AN14" i="1"/>
  <c r="BB19" i="1"/>
  <c r="BM22" i="1"/>
  <c r="AT24" i="1"/>
  <c r="BO25" i="1"/>
  <c r="CA26" i="1"/>
  <c r="AD28" i="1"/>
  <c r="BA28" i="1"/>
  <c r="BU28" i="1"/>
  <c r="AH29" i="1"/>
  <c r="BD29" i="1"/>
  <c r="BX29" i="1"/>
  <c r="AK30" i="1"/>
  <c r="BC30" i="1"/>
  <c r="BQ30" i="1"/>
  <c r="CB30" i="1"/>
  <c r="AG31" i="1"/>
  <c r="AT31" i="1"/>
  <c r="BF31" i="1"/>
  <c r="BT31" i="1"/>
  <c r="V32" i="1"/>
  <c r="AJ32" i="1"/>
  <c r="AW32" i="1"/>
  <c r="BI32" i="1"/>
  <c r="BU32" i="1"/>
  <c r="T33" i="1"/>
  <c r="AB33" i="1"/>
  <c r="AJ33" i="1"/>
  <c r="AR33" i="1"/>
  <c r="AZ33" i="1"/>
  <c r="BH33" i="1"/>
  <c r="BP33" i="1"/>
  <c r="BX33" i="1"/>
  <c r="W34" i="1"/>
  <c r="AE34" i="1"/>
  <c r="AM34" i="1"/>
  <c r="AU34" i="1"/>
  <c r="BC34" i="1"/>
  <c r="BK34" i="1"/>
  <c r="BS34" i="1"/>
  <c r="CA34" i="1"/>
  <c r="Z35" i="1"/>
  <c r="AH35" i="1"/>
  <c r="AP35" i="1"/>
  <c r="AX35" i="1"/>
  <c r="BF35" i="1"/>
  <c r="BN35" i="1"/>
  <c r="BV35" i="1"/>
  <c r="U36" i="1"/>
  <c r="AC36" i="1"/>
  <c r="AK36" i="1"/>
  <c r="AS36" i="1"/>
  <c r="BA36" i="1"/>
  <c r="BI36" i="1"/>
  <c r="BQ36" i="1"/>
  <c r="BY36" i="1"/>
  <c r="X37" i="1"/>
  <c r="AF37" i="1"/>
  <c r="AN37" i="1"/>
  <c r="AC15" i="1"/>
  <c r="W20" i="1"/>
  <c r="BX22" i="1"/>
  <c r="BE24" i="1"/>
  <c r="BX25" i="1"/>
  <c r="AA27" i="1"/>
  <c r="AF28" i="1"/>
  <c r="BC28" i="1"/>
  <c r="BY28" i="1"/>
  <c r="AJ29" i="1"/>
  <c r="BF29" i="1"/>
  <c r="CB29" i="1"/>
  <c r="AM30" i="1"/>
  <c r="BD30" i="1"/>
  <c r="BR30" i="1"/>
  <c r="V31" i="1"/>
  <c r="AH31" i="1"/>
  <c r="AV31" i="1"/>
  <c r="BG31" i="1"/>
  <c r="BU31" i="1"/>
  <c r="Y32" i="1"/>
  <c r="AK32" i="1"/>
  <c r="AY32" i="1"/>
  <c r="BJ32" i="1"/>
  <c r="BV32" i="1"/>
  <c r="U33" i="1"/>
  <c r="AC33" i="1"/>
  <c r="AK33" i="1"/>
  <c r="AS33" i="1"/>
  <c r="BA33" i="1"/>
  <c r="BI33" i="1"/>
  <c r="BQ33" i="1"/>
  <c r="BY33" i="1"/>
  <c r="X34" i="1"/>
  <c r="AF34" i="1"/>
  <c r="AN34" i="1"/>
  <c r="AV34" i="1"/>
  <c r="BD34" i="1"/>
  <c r="BL34" i="1"/>
  <c r="BT34" i="1"/>
  <c r="CB34" i="1"/>
  <c r="AA35" i="1"/>
  <c r="AI35" i="1"/>
  <c r="AQ35" i="1"/>
  <c r="AY35" i="1"/>
  <c r="BG35" i="1"/>
  <c r="BO35" i="1"/>
  <c r="BW35" i="1"/>
  <c r="V36" i="1"/>
  <c r="AD36" i="1"/>
  <c r="AL36" i="1"/>
  <c r="AT36" i="1"/>
  <c r="BB36" i="1"/>
  <c r="BJ36" i="1"/>
  <c r="BR36" i="1"/>
  <c r="BZ36" i="1"/>
  <c r="Y37" i="1"/>
  <c r="AG37" i="1"/>
  <c r="AO37" i="1"/>
  <c r="Y16" i="1"/>
  <c r="AW20" i="1"/>
  <c r="AC23" i="1"/>
  <c r="BS24" i="1"/>
  <c r="X26" i="1"/>
  <c r="AJ27" i="1"/>
  <c r="AK28" i="1"/>
  <c r="BE28" i="1"/>
  <c r="CA28" i="1"/>
  <c r="AN29" i="1"/>
  <c r="BH29" i="1"/>
  <c r="U30" i="1"/>
  <c r="AQ30" i="1"/>
  <c r="BG30" i="1"/>
  <c r="BS30" i="1"/>
  <c r="X31" i="1"/>
  <c r="AI31" i="1"/>
  <c r="AW31" i="1"/>
  <c r="BJ31" i="1"/>
  <c r="BV31" i="1"/>
  <c r="AA32" i="1"/>
  <c r="AL32" i="1"/>
  <c r="AZ32" i="1"/>
  <c r="BM32" i="1"/>
  <c r="BW32" i="1"/>
  <c r="V33" i="1"/>
  <c r="AD33" i="1"/>
  <c r="AL33" i="1"/>
  <c r="AT33" i="1"/>
  <c r="BB33" i="1"/>
  <c r="BJ33" i="1"/>
  <c r="BR33" i="1"/>
  <c r="BZ33" i="1"/>
  <c r="Y34" i="1"/>
  <c r="AG34" i="1"/>
  <c r="AO34" i="1"/>
  <c r="AW34" i="1"/>
  <c r="BE34" i="1"/>
  <c r="BM34" i="1"/>
  <c r="BU34" i="1"/>
  <c r="T35" i="1"/>
  <c r="AB35" i="1"/>
  <c r="AJ35" i="1"/>
  <c r="AR35" i="1"/>
  <c r="AZ35" i="1"/>
  <c r="BH35" i="1"/>
  <c r="BP35" i="1"/>
  <c r="BX35" i="1"/>
  <c r="W36" i="1"/>
  <c r="AE36" i="1"/>
  <c r="AM36" i="1"/>
  <c r="AU36" i="1"/>
  <c r="BC36" i="1"/>
  <c r="BK36" i="1"/>
  <c r="BS36" i="1"/>
  <c r="CA36" i="1"/>
  <c r="Z37" i="1"/>
  <c r="AH37" i="1"/>
  <c r="AP37" i="1"/>
  <c r="AX37" i="1"/>
  <c r="BF37" i="1"/>
  <c r="BN37" i="1"/>
  <c r="BV37" i="1"/>
  <c r="U38" i="1"/>
  <c r="AC38" i="1"/>
  <c r="AK38" i="1"/>
  <c r="AS38" i="1"/>
  <c r="BA38" i="1"/>
  <c r="BI38" i="1"/>
  <c r="BQ38" i="1"/>
  <c r="BY38" i="1"/>
  <c r="X39" i="1"/>
  <c r="AF39" i="1"/>
  <c r="AN39" i="1"/>
  <c r="AV39" i="1"/>
  <c r="BD39" i="1"/>
  <c r="BL39" i="1"/>
  <c r="BT39" i="1"/>
  <c r="CB39" i="1"/>
  <c r="AA40" i="1"/>
  <c r="AI40" i="1"/>
  <c r="AQ40" i="1"/>
  <c r="AY40" i="1"/>
  <c r="BG40" i="1"/>
  <c r="BO40" i="1"/>
  <c r="BW40" i="1"/>
  <c r="V41" i="1"/>
  <c r="AV17" i="1"/>
  <c r="AM21" i="1"/>
  <c r="BB23" i="1"/>
  <c r="AD25" i="1"/>
  <c r="AP26" i="1"/>
  <c r="BC27" i="1"/>
  <c r="AO28" i="1"/>
  <c r="BK28" i="1"/>
  <c r="X29" i="1"/>
  <c r="AR29" i="1"/>
  <c r="BN29" i="1"/>
  <c r="AA30" i="1"/>
  <c r="AU30" i="1"/>
  <c r="BJ30" i="1"/>
  <c r="BW30" i="1"/>
  <c r="Z31" i="1"/>
  <c r="AN31" i="1"/>
  <c r="AY31" i="1"/>
  <c r="BM31" i="1"/>
  <c r="BZ31" i="1"/>
  <c r="AC32" i="1"/>
  <c r="AQ32" i="1"/>
  <c r="BB32" i="1"/>
  <c r="BP32" i="1"/>
  <c r="BY32" i="1"/>
  <c r="X33" i="1"/>
  <c r="AF33" i="1"/>
  <c r="AN33" i="1"/>
  <c r="AV33" i="1"/>
  <c r="BD33" i="1"/>
  <c r="BL33" i="1"/>
  <c r="BT33" i="1"/>
  <c r="CB33" i="1"/>
  <c r="AA34" i="1"/>
  <c r="AI34" i="1"/>
  <c r="AQ34" i="1"/>
  <c r="AY34" i="1"/>
  <c r="BG34" i="1"/>
  <c r="BO34" i="1"/>
  <c r="BW34" i="1"/>
  <c r="V35" i="1"/>
  <c r="AD35" i="1"/>
  <c r="AL35" i="1"/>
  <c r="AT35" i="1"/>
  <c r="BB35" i="1"/>
  <c r="BJ35" i="1"/>
  <c r="BR35" i="1"/>
  <c r="BZ35" i="1"/>
  <c r="Y36" i="1"/>
  <c r="AG36" i="1"/>
  <c r="AO36" i="1"/>
  <c r="AW36" i="1"/>
  <c r="BE36" i="1"/>
  <c r="BM36" i="1"/>
  <c r="BU36" i="1"/>
  <c r="T37" i="1"/>
  <c r="AB37" i="1"/>
  <c r="AJ37" i="1"/>
  <c r="AR37" i="1"/>
  <c r="AZ37" i="1"/>
  <c r="BH37" i="1"/>
  <c r="BP37" i="1"/>
  <c r="BX37" i="1"/>
  <c r="W38" i="1"/>
  <c r="AE38" i="1"/>
  <c r="AM38" i="1"/>
  <c r="AU38" i="1"/>
  <c r="BC38" i="1"/>
  <c r="BK38" i="1"/>
  <c r="BS38" i="1"/>
  <c r="CA38" i="1"/>
  <c r="Z39" i="1"/>
  <c r="AH39" i="1"/>
  <c r="AP39" i="1"/>
  <c r="AX39" i="1"/>
  <c r="BF39" i="1"/>
  <c r="BN39" i="1"/>
  <c r="BV39" i="1"/>
  <c r="U40" i="1"/>
  <c r="AC40" i="1"/>
  <c r="AK40" i="1"/>
  <c r="AS40" i="1"/>
  <c r="BA40" i="1"/>
  <c r="BI40" i="1"/>
  <c r="BQ40" i="1"/>
  <c r="CB17" i="1"/>
  <c r="BL21" i="1"/>
  <c r="BP23" i="1"/>
  <c r="AM25" i="1"/>
  <c r="AZ26" i="1"/>
  <c r="BL27" i="1"/>
  <c r="AS28" i="1"/>
  <c r="BM28" i="1"/>
  <c r="Z29" i="1"/>
  <c r="AV29" i="1"/>
  <c r="BP29" i="1"/>
  <c r="AC30" i="1"/>
  <c r="AY30" i="1"/>
  <c r="BK30" i="1"/>
  <c r="BY30" i="1"/>
  <c r="AA31" i="1"/>
  <c r="AO31" i="1"/>
  <c r="BB31" i="1"/>
  <c r="BN31" i="1"/>
  <c r="CB31" i="1"/>
  <c r="AD32" i="1"/>
  <c r="AR32" i="1"/>
  <c r="BE32" i="1"/>
  <c r="BQ32" i="1"/>
  <c r="BZ32" i="1"/>
  <c r="Y33" i="1"/>
  <c r="AG33" i="1"/>
  <c r="AO33" i="1"/>
  <c r="AW33" i="1"/>
  <c r="BE33" i="1"/>
  <c r="BM33" i="1"/>
  <c r="BU33" i="1"/>
  <c r="T34" i="1"/>
  <c r="AB34" i="1"/>
  <c r="AJ34" i="1"/>
  <c r="AR34" i="1"/>
  <c r="AZ34" i="1"/>
  <c r="BH34" i="1"/>
  <c r="BP34" i="1"/>
  <c r="BX34" i="1"/>
  <c r="W35" i="1"/>
  <c r="AE35" i="1"/>
  <c r="AM35" i="1"/>
  <c r="AU35" i="1"/>
  <c r="BC35" i="1"/>
  <c r="BK35" i="1"/>
  <c r="BS35" i="1"/>
  <c r="CA35" i="1"/>
  <c r="Z36" i="1"/>
  <c r="AH36" i="1"/>
  <c r="AP36" i="1"/>
  <c r="AX36" i="1"/>
  <c r="BF36" i="1"/>
  <c r="BN36" i="1"/>
  <c r="BV36" i="1"/>
  <c r="U37" i="1"/>
  <c r="AC37" i="1"/>
  <c r="AK37" i="1"/>
  <c r="AS37" i="1"/>
  <c r="BA37" i="1"/>
  <c r="BI37" i="1"/>
  <c r="BQ37" i="1"/>
  <c r="BY37" i="1"/>
  <c r="X38" i="1"/>
  <c r="AF38" i="1"/>
  <c r="AN38" i="1"/>
  <c r="AV38" i="1"/>
  <c r="BD38" i="1"/>
  <c r="BL38" i="1"/>
  <c r="BT38" i="1"/>
  <c r="CB38" i="1"/>
  <c r="AA39" i="1"/>
  <c r="AI39" i="1"/>
  <c r="AQ39" i="1"/>
  <c r="AY39" i="1"/>
  <c r="BG39" i="1"/>
  <c r="BO39" i="1"/>
  <c r="BW39" i="1"/>
  <c r="V40" i="1"/>
  <c r="AD40" i="1"/>
  <c r="AL40" i="1"/>
  <c r="AT40" i="1"/>
  <c r="BB40" i="1"/>
  <c r="BJ40" i="1"/>
  <c r="BR40" i="1"/>
  <c r="BZ40" i="1"/>
  <c r="Y41" i="1"/>
  <c r="BR16" i="1"/>
  <c r="AG26" i="1"/>
  <c r="T29" i="1"/>
  <c r="AS30" i="1"/>
  <c r="AL31" i="1"/>
  <c r="AB32" i="1"/>
  <c r="BX32" i="1"/>
  <c r="AU33" i="1"/>
  <c r="CA33" i="1"/>
  <c r="AX34" i="1"/>
  <c r="BY34" i="1"/>
  <c r="AK35" i="1"/>
  <c r="BE35" i="1"/>
  <c r="CB35" i="1"/>
  <c r="AN36" i="1"/>
  <c r="BH36" i="1"/>
  <c r="V37" i="1"/>
  <c r="AQ37" i="1"/>
  <c r="BD37" i="1"/>
  <c r="BR37" i="1"/>
  <c r="T38" i="1"/>
  <c r="AH38" i="1"/>
  <c r="AT38" i="1"/>
  <c r="BG38" i="1"/>
  <c r="BU38" i="1"/>
  <c r="W39" i="1"/>
  <c r="AK39" i="1"/>
  <c r="AW39" i="1"/>
  <c r="BJ39" i="1"/>
  <c r="BX39" i="1"/>
  <c r="Z40" i="1"/>
  <c r="AN40" i="1"/>
  <c r="AZ40" i="1"/>
  <c r="BM40" i="1"/>
  <c r="BY40" i="1"/>
  <c r="AA41" i="1"/>
  <c r="AI41" i="1"/>
  <c r="AQ41" i="1"/>
  <c r="AY41" i="1"/>
  <c r="BG41" i="1"/>
  <c r="BO41" i="1"/>
  <c r="BW41" i="1"/>
  <c r="V42" i="1"/>
  <c r="AD42" i="1"/>
  <c r="AL42" i="1"/>
  <c r="AT42" i="1"/>
  <c r="BB42" i="1"/>
  <c r="BJ42" i="1"/>
  <c r="BR42" i="1"/>
  <c r="BZ42" i="1"/>
  <c r="Y43" i="1"/>
  <c r="AG43" i="1"/>
  <c r="AO43" i="1"/>
  <c r="AW43" i="1"/>
  <c r="BE43" i="1"/>
  <c r="BM43" i="1"/>
  <c r="BU43" i="1"/>
  <c r="T44" i="1"/>
  <c r="AB44" i="1"/>
  <c r="AY18" i="1"/>
  <c r="BI26" i="1"/>
  <c r="AB29" i="1"/>
  <c r="BA30" i="1"/>
  <c r="AP31" i="1"/>
  <c r="AG32" i="1"/>
  <c r="CA32" i="1"/>
  <c r="AX33" i="1"/>
  <c r="U34" i="1"/>
  <c r="BA34" i="1"/>
  <c r="BZ34" i="1"/>
  <c r="AN35" i="1"/>
  <c r="BI35" i="1"/>
  <c r="T36" i="1"/>
  <c r="AQ36" i="1"/>
  <c r="BL36" i="1"/>
  <c r="W37" i="1"/>
  <c r="AT37" i="1"/>
  <c r="BE37" i="1"/>
  <c r="BS37" i="1"/>
  <c r="V38" i="1"/>
  <c r="AI38" i="1"/>
  <c r="AW38" i="1"/>
  <c r="BH38" i="1"/>
  <c r="BV38" i="1"/>
  <c r="Y39" i="1"/>
  <c r="AL39" i="1"/>
  <c r="AZ39" i="1"/>
  <c r="BK39" i="1"/>
  <c r="BY39" i="1"/>
  <c r="AB40" i="1"/>
  <c r="AO40" i="1"/>
  <c r="BC40" i="1"/>
  <c r="BN40" i="1"/>
  <c r="CA40" i="1"/>
  <c r="AB41" i="1"/>
  <c r="AJ41" i="1"/>
  <c r="AR41" i="1"/>
  <c r="AZ41" i="1"/>
  <c r="BH41" i="1"/>
  <c r="BP41" i="1"/>
  <c r="BX41" i="1"/>
  <c r="W42" i="1"/>
  <c r="AE42" i="1"/>
  <c r="AM42" i="1"/>
  <c r="AU42" i="1"/>
  <c r="BC42" i="1"/>
  <c r="BK42" i="1"/>
  <c r="BS42" i="1"/>
  <c r="CA42" i="1"/>
  <c r="Z43" i="1"/>
  <c r="AH43" i="1"/>
  <c r="AP43" i="1"/>
  <c r="AX43" i="1"/>
  <c r="BF43" i="1"/>
  <c r="BN43" i="1"/>
  <c r="BV43" i="1"/>
  <c r="U44" i="1"/>
  <c r="AC44" i="1"/>
  <c r="AK44" i="1"/>
  <c r="AS44" i="1"/>
  <c r="BA44" i="1"/>
  <c r="BI44" i="1"/>
  <c r="BQ44" i="1"/>
  <c r="BY44" i="1"/>
  <c r="X45" i="1"/>
  <c r="AF45" i="1"/>
  <c r="AN45" i="1"/>
  <c r="AV45" i="1"/>
  <c r="BD45" i="1"/>
  <c r="BL45" i="1"/>
  <c r="BT45" i="1"/>
  <c r="CB45" i="1"/>
  <c r="AA46" i="1"/>
  <c r="AI46" i="1"/>
  <c r="AQ46" i="1"/>
  <c r="AY46" i="1"/>
  <c r="BG46" i="1"/>
  <c r="BO46" i="1"/>
  <c r="BW46" i="1"/>
  <c r="V47" i="1"/>
  <c r="AD47" i="1"/>
  <c r="AL47" i="1"/>
  <c r="BV20" i="1"/>
  <c r="AS27" i="1"/>
  <c r="AP29" i="1"/>
  <c r="BI30" i="1"/>
  <c r="AX31" i="1"/>
  <c r="AO32" i="1"/>
  <c r="W33" i="1"/>
  <c r="BC33" i="1"/>
  <c r="Z34" i="1"/>
  <c r="BF34" i="1"/>
  <c r="U35" i="1"/>
  <c r="AO35" i="1"/>
  <c r="BL35" i="1"/>
  <c r="X36" i="1"/>
  <c r="AR36" i="1"/>
  <c r="BO36" i="1"/>
  <c r="AA37" i="1"/>
  <c r="AU37" i="1"/>
  <c r="BG37" i="1"/>
  <c r="BT37" i="1"/>
  <c r="Y38" i="1"/>
  <c r="AJ38" i="1"/>
  <c r="AX38" i="1"/>
  <c r="BJ38" i="1"/>
  <c r="BW38" i="1"/>
  <c r="AB39" i="1"/>
  <c r="AM39" i="1"/>
  <c r="BA39" i="1"/>
  <c r="BM39" i="1"/>
  <c r="BZ39" i="1"/>
  <c r="AE40" i="1"/>
  <c r="AP40" i="1"/>
  <c r="BD40" i="1"/>
  <c r="BP40" i="1"/>
  <c r="CB40" i="1"/>
  <c r="AC41" i="1"/>
  <c r="AK41" i="1"/>
  <c r="AS41" i="1"/>
  <c r="BA41" i="1"/>
  <c r="BI41" i="1"/>
  <c r="BQ41" i="1"/>
  <c r="BY41" i="1"/>
  <c r="X42" i="1"/>
  <c r="AF42" i="1"/>
  <c r="AN42" i="1"/>
  <c r="AV42" i="1"/>
  <c r="BD42" i="1"/>
  <c r="BL42" i="1"/>
  <c r="BT42" i="1"/>
  <c r="CB42" i="1"/>
  <c r="AA43" i="1"/>
  <c r="AI43" i="1"/>
  <c r="AQ43" i="1"/>
  <c r="AY43" i="1"/>
  <c r="BG43" i="1"/>
  <c r="BO43" i="1"/>
  <c r="BW43" i="1"/>
  <c r="V44" i="1"/>
  <c r="AD44" i="1"/>
  <c r="AL44" i="1"/>
  <c r="AT44" i="1"/>
  <c r="BB44" i="1"/>
  <c r="BJ44" i="1"/>
  <c r="BR44" i="1"/>
  <c r="BZ44" i="1"/>
  <c r="Y45" i="1"/>
  <c r="AG45" i="1"/>
  <c r="AO45" i="1"/>
  <c r="AW45" i="1"/>
  <c r="BE45" i="1"/>
  <c r="BM45" i="1"/>
  <c r="BU45" i="1"/>
  <c r="T46" i="1"/>
  <c r="AB46" i="1"/>
  <c r="AJ46" i="1"/>
  <c r="AR46" i="1"/>
  <c r="AZ46" i="1"/>
  <c r="BH46" i="1"/>
  <c r="BP46" i="1"/>
  <c r="BX46" i="1"/>
  <c r="W47" i="1"/>
  <c r="AE47" i="1"/>
  <c r="AM47" i="1"/>
  <c r="AU47" i="1"/>
  <c r="BC47" i="1"/>
  <c r="AC22" i="1"/>
  <c r="BU27" i="1"/>
  <c r="AX29" i="1"/>
  <c r="BL30" i="1"/>
  <c r="BD31" i="1"/>
  <c r="AS32" i="1"/>
  <c r="Z33" i="1"/>
  <c r="BF33" i="1"/>
  <c r="AC34" i="1"/>
  <c r="BI34" i="1"/>
  <c r="X35" i="1"/>
  <c r="AS35" i="1"/>
  <c r="BM35" i="1"/>
  <c r="AA36" i="1"/>
  <c r="AV36" i="1"/>
  <c r="BP36" i="1"/>
  <c r="AD37" i="1"/>
  <c r="AV37" i="1"/>
  <c r="BJ37" i="1"/>
  <c r="BU37" i="1"/>
  <c r="Z38" i="1"/>
  <c r="AL38" i="1"/>
  <c r="AY38" i="1"/>
  <c r="BM38" i="1"/>
  <c r="BX38" i="1"/>
  <c r="AC39" i="1"/>
  <c r="AO39" i="1"/>
  <c r="BB39" i="1"/>
  <c r="BP39" i="1"/>
  <c r="CA39" i="1"/>
  <c r="AF40" i="1"/>
  <c r="AR40" i="1"/>
  <c r="BE40" i="1"/>
  <c r="BS40" i="1"/>
  <c r="T41" i="1"/>
  <c r="AD41" i="1"/>
  <c r="AL41" i="1"/>
  <c r="AT41" i="1"/>
  <c r="BB41" i="1"/>
  <c r="BJ41" i="1"/>
  <c r="BR41" i="1"/>
  <c r="BZ41" i="1"/>
  <c r="Y42" i="1"/>
  <c r="AQ23" i="1"/>
  <c r="AM28" i="1"/>
  <c r="BL29" i="1"/>
  <c r="BT30" i="1"/>
  <c r="BL31" i="1"/>
  <c r="BA32" i="1"/>
  <c r="AE33" i="1"/>
  <c r="BK33" i="1"/>
  <c r="AH34" i="1"/>
  <c r="BN34" i="1"/>
  <c r="Y35" i="1"/>
  <c r="AV35" i="1"/>
  <c r="BQ35" i="1"/>
  <c r="AB36" i="1"/>
  <c r="AY36" i="1"/>
  <c r="BT36" i="1"/>
  <c r="AE37" i="1"/>
  <c r="AW37" i="1"/>
  <c r="BK37" i="1"/>
  <c r="BW37" i="1"/>
  <c r="AA38" i="1"/>
  <c r="AO38" i="1"/>
  <c r="AZ38" i="1"/>
  <c r="BN38" i="1"/>
  <c r="BZ38" i="1"/>
  <c r="AD39" i="1"/>
  <c r="AR39" i="1"/>
  <c r="BC39" i="1"/>
  <c r="BQ39" i="1"/>
  <c r="T40" i="1"/>
  <c r="AG40" i="1"/>
  <c r="AU40" i="1"/>
  <c r="BF40" i="1"/>
  <c r="BT40" i="1"/>
  <c r="U41" i="1"/>
  <c r="AE41" i="1"/>
  <c r="AM41" i="1"/>
  <c r="AU41" i="1"/>
  <c r="BC41" i="1"/>
  <c r="BK41" i="1"/>
  <c r="BS41" i="1"/>
  <c r="CA41" i="1"/>
  <c r="Z42" i="1"/>
  <c r="AH42" i="1"/>
  <c r="AP42" i="1"/>
  <c r="AX42" i="1"/>
  <c r="BF42" i="1"/>
  <c r="BN42" i="1"/>
  <c r="BV42" i="1"/>
  <c r="U43" i="1"/>
  <c r="AC43" i="1"/>
  <c r="AK43" i="1"/>
  <c r="AS43" i="1"/>
  <c r="BA43" i="1"/>
  <c r="BI43" i="1"/>
  <c r="BQ43" i="1"/>
  <c r="BY43" i="1"/>
  <c r="X44" i="1"/>
  <c r="AF44" i="1"/>
  <c r="AN44" i="1"/>
  <c r="AV44" i="1"/>
  <c r="BD44" i="1"/>
  <c r="BL44" i="1"/>
  <c r="BT44" i="1"/>
  <c r="CB44" i="1"/>
  <c r="AA45" i="1"/>
  <c r="AI45" i="1"/>
  <c r="CA23" i="1"/>
  <c r="AU28" i="1"/>
  <c r="BT29" i="1"/>
  <c r="BZ30" i="1"/>
  <c r="BO31" i="1"/>
  <c r="BG32" i="1"/>
  <c r="AH33" i="1"/>
  <c r="BN33" i="1"/>
  <c r="AK34" i="1"/>
  <c r="BQ34" i="1"/>
  <c r="AC35" i="1"/>
  <c r="AW35" i="1"/>
  <c r="BT35" i="1"/>
  <c r="AF36" i="1"/>
  <c r="AZ36" i="1"/>
  <c r="BW36" i="1"/>
  <c r="AI37" i="1"/>
  <c r="AY37" i="1"/>
  <c r="BL37" i="1"/>
  <c r="BZ37" i="1"/>
  <c r="AB38" i="1"/>
  <c r="AP38" i="1"/>
  <c r="BB38" i="1"/>
  <c r="BO38" i="1"/>
  <c r="T39" i="1"/>
  <c r="AE39" i="1"/>
  <c r="AS39" i="1"/>
  <c r="BE39" i="1"/>
  <c r="BR39" i="1"/>
  <c r="W40" i="1"/>
  <c r="AH40" i="1"/>
  <c r="AV40" i="1"/>
  <c r="BH40" i="1"/>
  <c r="BU40" i="1"/>
  <c r="W41" i="1"/>
  <c r="AF41" i="1"/>
  <c r="AN41" i="1"/>
  <c r="AV41" i="1"/>
  <c r="BD41" i="1"/>
  <c r="BL41" i="1"/>
  <c r="BT41" i="1"/>
  <c r="CB41" i="1"/>
  <c r="AA42" i="1"/>
  <c r="U25" i="1"/>
  <c r="BI28" i="1"/>
  <c r="W30" i="1"/>
  <c r="Y31" i="1"/>
  <c r="BW31" i="1"/>
  <c r="BO32" i="1"/>
  <c r="AM33" i="1"/>
  <c r="BS33" i="1"/>
  <c r="AP34" i="1"/>
  <c r="BR34" i="1"/>
  <c r="AF35" i="1"/>
  <c r="BA35" i="1"/>
  <c r="BU35" i="1"/>
  <c r="AI36" i="1"/>
  <c r="BD36" i="1"/>
  <c r="BX36" i="1"/>
  <c r="AL37" i="1"/>
  <c r="BB37" i="1"/>
  <c r="BM37" i="1"/>
  <c r="CA37" i="1"/>
  <c r="AD38" i="1"/>
  <c r="AQ38" i="1"/>
  <c r="BE38" i="1"/>
  <c r="BP38" i="1"/>
  <c r="U39" i="1"/>
  <c r="AG39" i="1"/>
  <c r="AT39" i="1"/>
  <c r="BH39" i="1"/>
  <c r="BS39" i="1"/>
  <c r="X40" i="1"/>
  <c r="AJ40" i="1"/>
  <c r="AW40" i="1"/>
  <c r="BK40" i="1"/>
  <c r="BV40" i="1"/>
  <c r="X41" i="1"/>
  <c r="AG41" i="1"/>
  <c r="AO41" i="1"/>
  <c r="AW41" i="1"/>
  <c r="BE41" i="1"/>
  <c r="BM41" i="1"/>
  <c r="BU41" i="1"/>
  <c r="T42" i="1"/>
  <c r="AB42" i="1"/>
  <c r="AJ42" i="1"/>
  <c r="AR42" i="1"/>
  <c r="AZ42" i="1"/>
  <c r="BH42" i="1"/>
  <c r="BP42" i="1"/>
  <c r="BX42" i="1"/>
  <c r="W43" i="1"/>
  <c r="AE43" i="1"/>
  <c r="AM43" i="1"/>
  <c r="AU43" i="1"/>
  <c r="BC43" i="1"/>
  <c r="BK43" i="1"/>
  <c r="BS43" i="1"/>
  <c r="CA43" i="1"/>
  <c r="Z44" i="1"/>
  <c r="AH44" i="1"/>
  <c r="AP44" i="1"/>
  <c r="AX44" i="1"/>
  <c r="BF44" i="1"/>
  <c r="BN44" i="1"/>
  <c r="BV44" i="1"/>
  <c r="U45" i="1"/>
  <c r="AC45" i="1"/>
  <c r="AK45" i="1"/>
  <c r="AS45" i="1"/>
  <c r="BA45" i="1"/>
  <c r="BI45" i="1"/>
  <c r="BQ45" i="1"/>
  <c r="BY45" i="1"/>
  <c r="X46" i="1"/>
  <c r="AW25" i="1"/>
  <c r="AS34" i="1"/>
  <c r="AM37" i="1"/>
  <c r="V39" i="1"/>
  <c r="BL40" i="1"/>
  <c r="BV41" i="1"/>
  <c r="AS42" i="1"/>
  <c r="BO42" i="1"/>
  <c r="AB43" i="1"/>
  <c r="AV43" i="1"/>
  <c r="BR43" i="1"/>
  <c r="AE44" i="1"/>
  <c r="AU44" i="1"/>
  <c r="BK44" i="1"/>
  <c r="CA44" i="1"/>
  <c r="AH45" i="1"/>
  <c r="AU45" i="1"/>
  <c r="BH45" i="1"/>
  <c r="BV45" i="1"/>
  <c r="Y46" i="1"/>
  <c r="AK46" i="1"/>
  <c r="AU46" i="1"/>
  <c r="BE46" i="1"/>
  <c r="BQ46" i="1"/>
  <c r="CA46" i="1"/>
  <c r="AB47" i="1"/>
  <c r="AN47" i="1"/>
  <c r="AW47" i="1"/>
  <c r="BF47" i="1"/>
  <c r="BN47" i="1"/>
  <c r="BV47" i="1"/>
  <c r="U48" i="1"/>
  <c r="AC48" i="1"/>
  <c r="AK48" i="1"/>
  <c r="AS48" i="1"/>
  <c r="BA48" i="1"/>
  <c r="BI48" i="1"/>
  <c r="BQ48" i="1"/>
  <c r="BY48" i="1"/>
  <c r="X49" i="1"/>
  <c r="AF49" i="1"/>
  <c r="AN49" i="1"/>
  <c r="AV49" i="1"/>
  <c r="BD49" i="1"/>
  <c r="BL49" i="1"/>
  <c r="BT49" i="1"/>
  <c r="CB49" i="1"/>
  <c r="AA50" i="1"/>
  <c r="AI50" i="1"/>
  <c r="AQ50" i="1"/>
  <c r="AY50" i="1"/>
  <c r="BG50" i="1"/>
  <c r="BO50" i="1"/>
  <c r="BW50" i="1"/>
  <c r="V51" i="1"/>
  <c r="AD51" i="1"/>
  <c r="AL51" i="1"/>
  <c r="AT51" i="1"/>
  <c r="BB51" i="1"/>
  <c r="BJ51" i="1"/>
  <c r="BR51" i="1"/>
  <c r="BZ51" i="1"/>
  <c r="BQ28" i="1"/>
  <c r="BV34" i="1"/>
  <c r="BC37" i="1"/>
  <c r="AJ39" i="1"/>
  <c r="BX40" i="1"/>
  <c r="U42" i="1"/>
  <c r="AW42" i="1"/>
  <c r="BQ42" i="1"/>
  <c r="AD43" i="1"/>
  <c r="AZ43" i="1"/>
  <c r="BT43" i="1"/>
  <c r="AG44" i="1"/>
  <c r="AW44" i="1"/>
  <c r="BM44" i="1"/>
  <c r="T45" i="1"/>
  <c r="AJ45" i="1"/>
  <c r="AX45" i="1"/>
  <c r="BJ45" i="1"/>
  <c r="BW45" i="1"/>
  <c r="Z46" i="1"/>
  <c r="AL46" i="1"/>
  <c r="AV46" i="1"/>
  <c r="BF46" i="1"/>
  <c r="BR46" i="1"/>
  <c r="CB46" i="1"/>
  <c r="AC47" i="1"/>
  <c r="AO47" i="1"/>
  <c r="AX47" i="1"/>
  <c r="BG47" i="1"/>
  <c r="BO47" i="1"/>
  <c r="BW47" i="1"/>
  <c r="V48" i="1"/>
  <c r="AD48" i="1"/>
  <c r="AL48" i="1"/>
  <c r="AT48" i="1"/>
  <c r="BB48" i="1"/>
  <c r="BJ48" i="1"/>
  <c r="BR48" i="1"/>
  <c r="BZ48" i="1"/>
  <c r="Y49" i="1"/>
  <c r="AE30" i="1"/>
  <c r="AG35" i="1"/>
  <c r="BO37" i="1"/>
  <c r="AU39" i="1"/>
  <c r="Z41" i="1"/>
  <c r="AC42" i="1"/>
  <c r="AY42" i="1"/>
  <c r="BU42" i="1"/>
  <c r="AF43" i="1"/>
  <c r="BB43" i="1"/>
  <c r="BX43" i="1"/>
  <c r="AI44" i="1"/>
  <c r="AY44" i="1"/>
  <c r="BO44" i="1"/>
  <c r="V45" i="1"/>
  <c r="AL45" i="1"/>
  <c r="AY45" i="1"/>
  <c r="BK45" i="1"/>
  <c r="BX45" i="1"/>
  <c r="AC46" i="1"/>
  <c r="AM46" i="1"/>
  <c r="AW46" i="1"/>
  <c r="BI46" i="1"/>
  <c r="BS46" i="1"/>
  <c r="T47" i="1"/>
  <c r="AF47" i="1"/>
  <c r="AP47" i="1"/>
  <c r="AY47" i="1"/>
  <c r="BH47" i="1"/>
  <c r="BP47" i="1"/>
  <c r="BX47" i="1"/>
  <c r="W48" i="1"/>
  <c r="AE48" i="1"/>
  <c r="AM48" i="1"/>
  <c r="AU48" i="1"/>
  <c r="BC48" i="1"/>
  <c r="BK48" i="1"/>
  <c r="BS48" i="1"/>
  <c r="CA48" i="1"/>
  <c r="Z49" i="1"/>
  <c r="AH49" i="1"/>
  <c r="AP49" i="1"/>
  <c r="AX49" i="1"/>
  <c r="BF49" i="1"/>
  <c r="BN49" i="1"/>
  <c r="BV49" i="1"/>
  <c r="U50" i="1"/>
  <c r="AC50" i="1"/>
  <c r="AK50" i="1"/>
  <c r="AS50" i="1"/>
  <c r="BA50" i="1"/>
  <c r="BI50" i="1"/>
  <c r="BQ50" i="1"/>
  <c r="BY50" i="1"/>
  <c r="X51" i="1"/>
  <c r="AF51" i="1"/>
  <c r="AN51" i="1"/>
  <c r="AV51" i="1"/>
  <c r="BD51" i="1"/>
  <c r="BL51" i="1"/>
  <c r="BT51" i="1"/>
  <c r="CB51" i="1"/>
  <c r="BK49" i="1"/>
  <c r="AS51" i="1"/>
  <c r="AD31" i="1"/>
  <c r="BD35" i="1"/>
  <c r="CB37" i="1"/>
  <c r="BI39" i="1"/>
  <c r="AH41" i="1"/>
  <c r="AG42" i="1"/>
  <c r="BA42" i="1"/>
  <c r="BW42" i="1"/>
  <c r="AJ43" i="1"/>
  <c r="BD43" i="1"/>
  <c r="BZ43" i="1"/>
  <c r="AJ44" i="1"/>
  <c r="AZ44" i="1"/>
  <c r="BP44" i="1"/>
  <c r="W45" i="1"/>
  <c r="AM45" i="1"/>
  <c r="AZ45" i="1"/>
  <c r="BN45" i="1"/>
  <c r="BZ45" i="1"/>
  <c r="AD46" i="1"/>
  <c r="AN46" i="1"/>
  <c r="AX46" i="1"/>
  <c r="BJ46" i="1"/>
  <c r="BT46" i="1"/>
  <c r="U47" i="1"/>
  <c r="AG47" i="1"/>
  <c r="AQ47" i="1"/>
  <c r="AZ47" i="1"/>
  <c r="BI47" i="1"/>
  <c r="BQ47" i="1"/>
  <c r="BY47" i="1"/>
  <c r="X48" i="1"/>
  <c r="AF48" i="1"/>
  <c r="AN48" i="1"/>
  <c r="AV48" i="1"/>
  <c r="BD48" i="1"/>
  <c r="BL48" i="1"/>
  <c r="BT48" i="1"/>
  <c r="CB48" i="1"/>
  <c r="AA49" i="1"/>
  <c r="AI49" i="1"/>
  <c r="AQ49" i="1"/>
  <c r="AY49" i="1"/>
  <c r="BG49" i="1"/>
  <c r="BO49" i="1"/>
  <c r="BW49" i="1"/>
  <c r="V50" i="1"/>
  <c r="AD50" i="1"/>
  <c r="AL50" i="1"/>
  <c r="AT50" i="1"/>
  <c r="BB50" i="1"/>
  <c r="BJ50" i="1"/>
  <c r="BR50" i="1"/>
  <c r="BZ50" i="1"/>
  <c r="Y51" i="1"/>
  <c r="AG51" i="1"/>
  <c r="AO51" i="1"/>
  <c r="AW51" i="1"/>
  <c r="BE51" i="1"/>
  <c r="BM51" i="1"/>
  <c r="BU51" i="1"/>
  <c r="BC49" i="1"/>
  <c r="U51" i="1"/>
  <c r="BQ51" i="1"/>
  <c r="T32" i="1"/>
  <c r="BY35" i="1"/>
  <c r="AG38" i="1"/>
  <c r="BU39" i="1"/>
  <c r="AP41" i="1"/>
  <c r="AI42" i="1"/>
  <c r="BE42" i="1"/>
  <c r="BY42" i="1"/>
  <c r="AL43" i="1"/>
  <c r="BH43" i="1"/>
  <c r="CB43" i="1"/>
  <c r="AM44" i="1"/>
  <c r="BC44" i="1"/>
  <c r="BS44" i="1"/>
  <c r="Z45" i="1"/>
  <c r="AP45" i="1"/>
  <c r="BB45" i="1"/>
  <c r="BO45" i="1"/>
  <c r="CA45" i="1"/>
  <c r="AE46" i="1"/>
  <c r="AO46" i="1"/>
  <c r="BA46" i="1"/>
  <c r="BK46" i="1"/>
  <c r="BU46" i="1"/>
  <c r="X47" i="1"/>
  <c r="AH47" i="1"/>
  <c r="AR47" i="1"/>
  <c r="BA47" i="1"/>
  <c r="BJ47" i="1"/>
  <c r="BR47" i="1"/>
  <c r="BZ47" i="1"/>
  <c r="Y48" i="1"/>
  <c r="AG48" i="1"/>
  <c r="AO48" i="1"/>
  <c r="AW48" i="1"/>
  <c r="BE48" i="1"/>
  <c r="BM48" i="1"/>
  <c r="BU48" i="1"/>
  <c r="T49" i="1"/>
  <c r="AB49" i="1"/>
  <c r="AJ49" i="1"/>
  <c r="AR49" i="1"/>
  <c r="AZ49" i="1"/>
  <c r="BH49" i="1"/>
  <c r="BP49" i="1"/>
  <c r="BX49" i="1"/>
  <c r="W50" i="1"/>
  <c r="AE50" i="1"/>
  <c r="AM50" i="1"/>
  <c r="AU50" i="1"/>
  <c r="BC50" i="1"/>
  <c r="BK50" i="1"/>
  <c r="BS50" i="1"/>
  <c r="CA50" i="1"/>
  <c r="Z51" i="1"/>
  <c r="AH51" i="1"/>
  <c r="AP51" i="1"/>
  <c r="AX51" i="1"/>
  <c r="BF51" i="1"/>
  <c r="BN51" i="1"/>
  <c r="BV51" i="1"/>
  <c r="CA49" i="1"/>
  <c r="BA51" i="1"/>
  <c r="BR32" i="1"/>
  <c r="AJ36" i="1"/>
  <c r="AR38" i="1"/>
  <c r="Y40" i="1"/>
  <c r="AX41" i="1"/>
  <c r="AK42" i="1"/>
  <c r="BG42" i="1"/>
  <c r="T43" i="1"/>
  <c r="AN43" i="1"/>
  <c r="BJ43" i="1"/>
  <c r="W44" i="1"/>
  <c r="AO44" i="1"/>
  <c r="BE44" i="1"/>
  <c r="BU44" i="1"/>
  <c r="AB45" i="1"/>
  <c r="AQ45" i="1"/>
  <c r="BC45" i="1"/>
  <c r="BP45" i="1"/>
  <c r="U46" i="1"/>
  <c r="AF46" i="1"/>
  <c r="AP46" i="1"/>
  <c r="BB46" i="1"/>
  <c r="BL46" i="1"/>
  <c r="BV46" i="1"/>
  <c r="Y47" i="1"/>
  <c r="AI47" i="1"/>
  <c r="AS47" i="1"/>
  <c r="BB47" i="1"/>
  <c r="BK47" i="1"/>
  <c r="BS47" i="1"/>
  <c r="CA47" i="1"/>
  <c r="Z48" i="1"/>
  <c r="AH48" i="1"/>
  <c r="AP48" i="1"/>
  <c r="AX48" i="1"/>
  <c r="BF48" i="1"/>
  <c r="BN48" i="1"/>
  <c r="BV48" i="1"/>
  <c r="U49" i="1"/>
  <c r="AC49" i="1"/>
  <c r="AK49" i="1"/>
  <c r="AS49" i="1"/>
  <c r="BA49" i="1"/>
  <c r="BI49" i="1"/>
  <c r="BQ49" i="1"/>
  <c r="BY49" i="1"/>
  <c r="X50" i="1"/>
  <c r="AF50" i="1"/>
  <c r="AN50" i="1"/>
  <c r="AV50" i="1"/>
  <c r="BD50" i="1"/>
  <c r="BL50" i="1"/>
  <c r="BT50" i="1"/>
  <c r="CB50" i="1"/>
  <c r="AA51" i="1"/>
  <c r="AI51" i="1"/>
  <c r="AQ51" i="1"/>
  <c r="AY51" i="1"/>
  <c r="BG51" i="1"/>
  <c r="BO51" i="1"/>
  <c r="BW51" i="1"/>
  <c r="BV33" i="1"/>
  <c r="AX40" i="1"/>
  <c r="AQ42" i="1"/>
  <c r="X43" i="1"/>
  <c r="BP43" i="1"/>
  <c r="AR44" i="1"/>
  <c r="BX44" i="1"/>
  <c r="AT45" i="1"/>
  <c r="BS45" i="1"/>
  <c r="AH46" i="1"/>
  <c r="BD46" i="1"/>
  <c r="BZ46" i="1"/>
  <c r="AA47" i="1"/>
  <c r="AV47" i="1"/>
  <c r="BM47" i="1"/>
  <c r="T48" i="1"/>
  <c r="AJ48" i="1"/>
  <c r="AZ48" i="1"/>
  <c r="BP48" i="1"/>
  <c r="W49" i="1"/>
  <c r="AM49" i="1"/>
  <c r="BS49" i="1"/>
  <c r="AH50" i="1"/>
  <c r="AX50" i="1"/>
  <c r="BF50" i="1"/>
  <c r="BV50" i="1"/>
  <c r="AK51" i="1"/>
  <c r="BY51" i="1"/>
  <c r="AP33" i="1"/>
  <c r="BG36" i="1"/>
  <c r="BF38" i="1"/>
  <c r="AM40" i="1"/>
  <c r="BF41" i="1"/>
  <c r="AO42" i="1"/>
  <c r="BI42" i="1"/>
  <c r="V43" i="1"/>
  <c r="AR43" i="1"/>
  <c r="BL43" i="1"/>
  <c r="Y44" i="1"/>
  <c r="AQ44" i="1"/>
  <c r="BG44" i="1"/>
  <c r="BW44" i="1"/>
  <c r="AD45" i="1"/>
  <c r="AR45" i="1"/>
  <c r="BF45" i="1"/>
  <c r="BR45" i="1"/>
  <c r="V46" i="1"/>
  <c r="AG46" i="1"/>
  <c r="AS46" i="1"/>
  <c r="BC46" i="1"/>
  <c r="BM46" i="1"/>
  <c r="BY46" i="1"/>
  <c r="Z47" i="1"/>
  <c r="AJ47" i="1"/>
  <c r="AT47" i="1"/>
  <c r="BD47" i="1"/>
  <c r="BL47" i="1"/>
  <c r="BT47" i="1"/>
  <c r="CB47" i="1"/>
  <c r="AA48" i="1"/>
  <c r="AI48" i="1"/>
  <c r="AQ48" i="1"/>
  <c r="AY48" i="1"/>
  <c r="BG48" i="1"/>
  <c r="BO48" i="1"/>
  <c r="BW48" i="1"/>
  <c r="V49" i="1"/>
  <c r="AD49" i="1"/>
  <c r="AL49" i="1"/>
  <c r="AT49" i="1"/>
  <c r="BB49" i="1"/>
  <c r="BJ49" i="1"/>
  <c r="BR49" i="1"/>
  <c r="BZ49" i="1"/>
  <c r="Y50" i="1"/>
  <c r="AG50" i="1"/>
  <c r="AO50" i="1"/>
  <c r="AW50" i="1"/>
  <c r="BE50" i="1"/>
  <c r="BM50" i="1"/>
  <c r="BU50" i="1"/>
  <c r="T51" i="1"/>
  <c r="AB51" i="1"/>
  <c r="AJ51" i="1"/>
  <c r="AR51" i="1"/>
  <c r="AZ51" i="1"/>
  <c r="BH51" i="1"/>
  <c r="BP51" i="1"/>
  <c r="BX51" i="1"/>
  <c r="CB36" i="1"/>
  <c r="BR38" i="1"/>
  <c r="BN41" i="1"/>
  <c r="BM42" i="1"/>
  <c r="AT43" i="1"/>
  <c r="AA44" i="1"/>
  <c r="BH44" i="1"/>
  <c r="AE45" i="1"/>
  <c r="BG45" i="1"/>
  <c r="W46" i="1"/>
  <c r="AT46" i="1"/>
  <c r="BN46" i="1"/>
  <c r="AK47" i="1"/>
  <c r="BE47" i="1"/>
  <c r="BU47" i="1"/>
  <c r="AB48" i="1"/>
  <c r="AR48" i="1"/>
  <c r="BH48" i="1"/>
  <c r="BX48" i="1"/>
  <c r="AE49" i="1"/>
  <c r="AU49" i="1"/>
  <c r="Z50" i="1"/>
  <c r="AP50" i="1"/>
  <c r="BN50" i="1"/>
  <c r="AC51" i="1"/>
  <c r="BI51" i="1"/>
  <c r="AG49" i="1"/>
  <c r="AJ50" i="1"/>
  <c r="AM51" i="1"/>
  <c r="AO49" i="1"/>
  <c r="AR50" i="1"/>
  <c r="AU51" i="1"/>
  <c r="AW49" i="1"/>
  <c r="AZ50" i="1"/>
  <c r="BC51" i="1"/>
  <c r="BH50" i="1"/>
  <c r="BE49" i="1"/>
  <c r="BK51" i="1"/>
  <c r="BM49" i="1"/>
  <c r="BP50" i="1"/>
  <c r="BS51" i="1"/>
  <c r="BU49" i="1"/>
  <c r="BX50" i="1"/>
  <c r="CA51" i="1"/>
  <c r="T50" i="1"/>
  <c r="W51" i="1"/>
  <c r="AB50" i="1"/>
  <c r="AE51" i="1"/>
  <c r="CA2" i="1"/>
  <c r="BS2" i="1"/>
  <c r="BK2" i="1"/>
  <c r="BC2" i="1"/>
  <c r="AU2" i="1"/>
  <c r="AM2" i="1"/>
  <c r="AE2" i="1"/>
  <c r="W2" i="1"/>
  <c r="BJ2" i="1"/>
  <c r="AT2" i="1"/>
  <c r="AD2" i="1"/>
  <c r="V2" i="1"/>
  <c r="BZ2" i="1"/>
  <c r="BR2" i="1"/>
  <c r="BB2" i="1"/>
  <c r="AL2" i="1"/>
  <c r="BY2" i="1"/>
  <c r="BQ2" i="1"/>
  <c r="BI2" i="1"/>
  <c r="BA2" i="1"/>
  <c r="AS2" i="1"/>
  <c r="AK2" i="1"/>
  <c r="AC2" i="1"/>
  <c r="U2" i="1"/>
  <c r="AO2" i="1"/>
  <c r="CB2" i="1"/>
  <c r="AN2" i="1"/>
  <c r="BX2" i="1"/>
  <c r="BP2" i="1"/>
  <c r="BH2" i="1"/>
  <c r="AZ2" i="1"/>
  <c r="AR2" i="1"/>
  <c r="AJ2" i="1"/>
  <c r="AB2" i="1"/>
  <c r="AG2" i="1"/>
  <c r="BL2" i="1"/>
  <c r="X2" i="1"/>
  <c r="BW2" i="1"/>
  <c r="BO2" i="1"/>
  <c r="BG2" i="1"/>
  <c r="AY2" i="1"/>
  <c r="AQ2" i="1"/>
  <c r="AI2" i="1"/>
  <c r="AA2" i="1"/>
  <c r="BU2" i="1"/>
  <c r="BE2" i="1"/>
  <c r="Y2" i="1"/>
  <c r="BD2" i="1"/>
  <c r="AF2" i="1"/>
  <c r="BV2" i="1"/>
  <c r="BN2" i="1"/>
  <c r="BF2" i="1"/>
  <c r="AX2" i="1"/>
  <c r="AP2" i="1"/>
  <c r="AH2" i="1"/>
  <c r="Z2" i="1"/>
  <c r="BM2" i="1"/>
  <c r="AW2" i="1"/>
  <c r="BT2" i="1"/>
  <c r="AV2" i="1"/>
  <c r="BM7" i="5" l="1"/>
  <c r="BO10" i="5" s="1"/>
  <c r="AY7" i="5"/>
  <c r="BY7" i="5"/>
  <c r="CA10" i="5" s="1"/>
  <c r="CA7" i="5"/>
  <c r="AF7" i="5"/>
  <c r="AH10" i="5" s="1"/>
  <c r="AJ7" i="5"/>
  <c r="AO7" i="5"/>
  <c r="AQ10" i="5" s="1"/>
  <c r="BJ7" i="5"/>
  <c r="BL10" i="5" s="1"/>
  <c r="W7" i="5"/>
  <c r="Y10" i="5" s="1"/>
  <c r="AL7" i="5"/>
  <c r="AN10" i="5" s="1"/>
  <c r="Z7" i="5"/>
  <c r="AB10" i="5" s="1"/>
  <c r="BO7" i="5"/>
  <c r="AP7" i="5"/>
  <c r="BE7" i="5"/>
  <c r="BW7" i="5"/>
  <c r="BH7" i="5"/>
  <c r="AK7" i="5"/>
  <c r="BR7" i="5"/>
  <c r="AM7" i="5"/>
  <c r="AR7" i="5"/>
  <c r="AT10" i="5" s="1"/>
  <c r="BB7" i="5"/>
  <c r="AX7" i="5"/>
  <c r="AZ10" i="5" s="1"/>
  <c r="BZ7" i="5"/>
  <c r="BD7" i="5"/>
  <c r="BF10" i="5" s="1"/>
  <c r="AH7" i="5"/>
  <c r="AC7" i="5"/>
  <c r="AE10" i="5" s="1"/>
  <c r="X7" i="5"/>
  <c r="AU7" i="5"/>
  <c r="AW10" i="5" s="1"/>
  <c r="BF7" i="5"/>
  <c r="BA7" i="5"/>
  <c r="BC10" i="5" s="1"/>
  <c r="BG7" i="5"/>
  <c r="BI10" i="5" s="1"/>
  <c r="AZ7" i="5"/>
  <c r="BP7" i="5"/>
  <c r="BR10" i="5" s="1"/>
  <c r="AA7" i="5"/>
  <c r="BX7" i="5"/>
  <c r="BC7" i="5"/>
  <c r="BT7" i="5"/>
  <c r="AI7" i="5"/>
  <c r="AK10" i="5" s="1"/>
  <c r="AN7" i="5"/>
  <c r="BK7" i="5"/>
  <c r="T7" i="5"/>
  <c r="V10" i="5" s="1"/>
  <c r="U7" i="5"/>
  <c r="Y7" i="5"/>
  <c r="AE7" i="5"/>
  <c r="BU7" i="5"/>
  <c r="AS7" i="5"/>
  <c r="AV7" i="5"/>
  <c r="BL7" i="5"/>
  <c r="V7" i="5"/>
  <c r="V16" i="5" s="1"/>
  <c r="BN7" i="5"/>
  <c r="AG7" i="5"/>
  <c r="BI7" i="5"/>
  <c r="AD7" i="5"/>
  <c r="AW7" i="5"/>
  <c r="BV7" i="5"/>
  <c r="BX10" i="5" s="1"/>
  <c r="AQ7" i="5"/>
  <c r="AB7" i="5"/>
  <c r="BQ7" i="5"/>
  <c r="AT7" i="5"/>
  <c r="BS7" i="5"/>
  <c r="BU10" i="5" s="1"/>
  <c r="T3" i="2"/>
  <c r="V6" i="2" s="1"/>
  <c r="BT3" i="2"/>
  <c r="BV3" i="2"/>
  <c r="BX6" i="2" s="1"/>
  <c r="AB3" i="2"/>
  <c r="AB7" i="2" s="1"/>
  <c r="BS3" i="2"/>
  <c r="BU6" i="2" s="1"/>
  <c r="AV3" i="2"/>
  <c r="BF3" i="2"/>
  <c r="BF7" i="2" s="1"/>
  <c r="AA3" i="2"/>
  <c r="BL3" i="2"/>
  <c r="BL7" i="2" s="1"/>
  <c r="BX3" i="2"/>
  <c r="BX7" i="2" s="1"/>
  <c r="BA3" i="2"/>
  <c r="BC6" i="2" s="1"/>
  <c r="V3" i="2"/>
  <c r="BC3" i="2"/>
  <c r="BC7" i="2" s="1"/>
  <c r="AW3" i="2"/>
  <c r="AW7" i="2" s="1"/>
  <c r="AQ3" i="2"/>
  <c r="AQ7" i="2" s="1"/>
  <c r="AT3" i="2"/>
  <c r="AT7" i="2" s="1"/>
  <c r="AY3" i="2"/>
  <c r="BQ3" i="2"/>
  <c r="AJ3" i="2"/>
  <c r="BJ3" i="2"/>
  <c r="BL6" i="2" s="1"/>
  <c r="AL3" i="2"/>
  <c r="AN6" i="2" s="1"/>
  <c r="AF3" i="2"/>
  <c r="AH6" i="2" s="1"/>
  <c r="CA3" i="2"/>
  <c r="CA7" i="2" s="1"/>
  <c r="BG3" i="2"/>
  <c r="BI6" i="2" s="1"/>
  <c r="W3" i="2"/>
  <c r="Y6" i="2" s="1"/>
  <c r="AH3" i="2"/>
  <c r="AH7" i="2" s="1"/>
  <c r="Y3" i="2"/>
  <c r="Y7" i="2" s="1"/>
  <c r="BO3" i="2"/>
  <c r="BO7" i="2" s="1"/>
  <c r="AZ3" i="2"/>
  <c r="AZ7" i="2" s="1"/>
  <c r="AC3" i="2"/>
  <c r="AE6" i="2" s="1"/>
  <c r="BB3" i="2"/>
  <c r="AE3" i="2"/>
  <c r="AE7" i="2" s="1"/>
  <c r="AO3" i="2"/>
  <c r="AQ6" i="2" s="1"/>
  <c r="Z3" i="2"/>
  <c r="AB6" i="2" s="1"/>
  <c r="AR3" i="2"/>
  <c r="AT6" i="2" s="1"/>
  <c r="AP3" i="2"/>
  <c r="BW3" i="2"/>
  <c r="BR3" i="2"/>
  <c r="BR7" i="2" s="1"/>
  <c r="BM3" i="2"/>
  <c r="BO6" i="2" s="1"/>
  <c r="BY3" i="2"/>
  <c r="CA6" i="2" s="1"/>
  <c r="BD3" i="2"/>
  <c r="BF6" i="2" s="1"/>
  <c r="U3" i="2"/>
  <c r="BE3" i="2"/>
  <c r="BH3" i="2"/>
  <c r="AK3" i="2"/>
  <c r="AK7" i="2" s="1"/>
  <c r="AM3" i="2"/>
  <c r="AX3" i="2"/>
  <c r="AZ6" i="2" s="1"/>
  <c r="BU3" i="2"/>
  <c r="BU7" i="2" s="1"/>
  <c r="X3" i="2"/>
  <c r="BP3" i="2"/>
  <c r="BR6" i="2" s="1"/>
  <c r="AS3" i="2"/>
  <c r="BZ3" i="2"/>
  <c r="AU3" i="2"/>
  <c r="AW6" i="2" s="1"/>
  <c r="BN3" i="2"/>
  <c r="AI3" i="2"/>
  <c r="AK6" i="2" s="1"/>
  <c r="AG3" i="2"/>
  <c r="AN3" i="2"/>
  <c r="AN7" i="2" s="1"/>
  <c r="BI3" i="2"/>
  <c r="BI7" i="2" s="1"/>
  <c r="AD3" i="2"/>
  <c r="BK3" i="2"/>
  <c r="J5" i="2"/>
  <c r="J8" i="2" s="1"/>
  <c r="K8" i="2" s="1"/>
  <c r="S5" i="2" s="1"/>
  <c r="V7" i="2" l="1"/>
  <c r="V12" i="2"/>
  <c r="V13" i="2" s="1"/>
  <c r="V11" i="5"/>
  <c r="BX11" i="5" s="1"/>
  <c r="BX14" i="5" s="1"/>
  <c r="BX15" i="5" s="1"/>
  <c r="T12" i="5"/>
  <c r="U12" i="5" s="1"/>
  <c r="L8" i="2"/>
  <c r="M8" i="2" s="1"/>
  <c r="N8" i="2" s="1"/>
  <c r="O8" i="2" s="1"/>
  <c r="P8" i="2" s="1"/>
  <c r="Q8" i="2" s="1"/>
  <c r="R8" i="2" s="1"/>
  <c r="S8" i="2" s="1"/>
  <c r="T8" i="2" s="1"/>
  <c r="U8" i="2" s="1"/>
  <c r="V14" i="5" l="1"/>
  <c r="V15" i="5" s="1"/>
  <c r="AK11" i="5"/>
  <c r="AK14" i="5" s="1"/>
  <c r="AK15" i="5" s="1"/>
  <c r="AH11" i="5"/>
  <c r="AH14" i="5" s="1"/>
  <c r="AH15" i="5" s="1"/>
  <c r="AQ11" i="5"/>
  <c r="AQ14" i="5" s="1"/>
  <c r="AQ15" i="5" s="1"/>
  <c r="BI11" i="5"/>
  <c r="BI14" i="5" s="1"/>
  <c r="BI15" i="5" s="1"/>
  <c r="BF11" i="5"/>
  <c r="BF14" i="5" s="1"/>
  <c r="BF15" i="5" s="1"/>
  <c r="BO11" i="5"/>
  <c r="BO14" i="5" s="1"/>
  <c r="BO15" i="5" s="1"/>
  <c r="AW11" i="5"/>
  <c r="AW14" i="5" s="1"/>
  <c r="AW15" i="5" s="1"/>
  <c r="BU11" i="5"/>
  <c r="BU14" i="5" s="1"/>
  <c r="BU15" i="5" s="1"/>
  <c r="AT11" i="5"/>
  <c r="AT14" i="5" s="1"/>
  <c r="AT15" i="5" s="1"/>
  <c r="BR11" i="5"/>
  <c r="BR14" i="5" s="1"/>
  <c r="BR15" i="5" s="1"/>
  <c r="AE11" i="5"/>
  <c r="AE14" i="5" s="1"/>
  <c r="AE15" i="5" s="1"/>
  <c r="BC11" i="5"/>
  <c r="BC14" i="5" s="1"/>
  <c r="BC15" i="5" s="1"/>
  <c r="CA11" i="5"/>
  <c r="CA14" i="5" s="1"/>
  <c r="CA15" i="5" s="1"/>
  <c r="AN11" i="5"/>
  <c r="AN14" i="5" s="1"/>
  <c r="AN15" i="5" s="1"/>
  <c r="BL11" i="5"/>
  <c r="BL14" i="5" s="1"/>
  <c r="BL15" i="5" s="1"/>
  <c r="Y11" i="5"/>
  <c r="AZ11" i="5"/>
  <c r="AZ14" i="5" s="1"/>
  <c r="AZ15" i="5" s="1"/>
  <c r="V12" i="5"/>
  <c r="W12" i="5" s="1"/>
  <c r="X12" i="5" s="1"/>
  <c r="V8" i="2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BP8" i="2" s="1"/>
  <c r="BQ8" i="2" s="1"/>
  <c r="BR8" i="2" s="1"/>
  <c r="BS8" i="2" s="1"/>
  <c r="BT8" i="2" s="1"/>
  <c r="BU8" i="2" s="1"/>
  <c r="BV8" i="2" s="1"/>
  <c r="BW8" i="2" s="1"/>
  <c r="BX8" i="2" s="1"/>
  <c r="BY8" i="2" s="1"/>
  <c r="B2" i="5" l="1"/>
  <c r="Y12" i="5"/>
  <c r="Z12" i="5" s="1"/>
  <c r="AA12" i="5" s="1"/>
  <c r="AB11" i="5"/>
  <c r="AB14" i="5" s="1"/>
  <c r="AB15" i="5" s="1"/>
  <c r="Y14" i="5"/>
  <c r="Y15" i="5" s="1"/>
  <c r="BZ8" i="2"/>
  <c r="CA8" i="2" s="1"/>
  <c r="CB15" i="5" l="1"/>
  <c r="AB12" i="5"/>
  <c r="AC12" i="5" s="1"/>
  <c r="AD12" i="5" s="1"/>
  <c r="AE12" i="5" s="1"/>
  <c r="AF12" i="5" s="1"/>
  <c r="AG12" i="5" s="1"/>
  <c r="AH12" i="5" s="1"/>
  <c r="AI12" i="5" s="1"/>
  <c r="AJ12" i="5" s="1"/>
  <c r="AK12" i="5" s="1"/>
  <c r="AL12" i="5" s="1"/>
  <c r="AM12" i="5" s="1"/>
  <c r="AN12" i="5" s="1"/>
  <c r="AO12" i="5" s="1"/>
  <c r="AP12" i="5" s="1"/>
  <c r="AQ12" i="5" s="1"/>
  <c r="AR12" i="5" s="1"/>
  <c r="AS12" i="5" s="1"/>
  <c r="AT12" i="5" s="1"/>
  <c r="AU12" i="5" s="1"/>
  <c r="AV12" i="5" s="1"/>
  <c r="AW12" i="5" s="1"/>
  <c r="AX12" i="5" s="1"/>
  <c r="AY12" i="5" s="1"/>
  <c r="AZ12" i="5" s="1"/>
  <c r="BA12" i="5" s="1"/>
  <c r="BB12" i="5" s="1"/>
  <c r="BC12" i="5" s="1"/>
  <c r="BD12" i="5" s="1"/>
  <c r="BE12" i="5" s="1"/>
  <c r="BF12" i="5" s="1"/>
  <c r="BG12" i="5" s="1"/>
  <c r="BH12" i="5" s="1"/>
  <c r="BI12" i="5" s="1"/>
  <c r="BJ12" i="5" s="1"/>
  <c r="BK12" i="5" s="1"/>
  <c r="BL12" i="5" s="1"/>
  <c r="BM12" i="5" s="1"/>
  <c r="BN12" i="5" s="1"/>
  <c r="BO12" i="5" s="1"/>
  <c r="BP12" i="5" s="1"/>
  <c r="BQ12" i="5" s="1"/>
  <c r="BR12" i="5" s="1"/>
  <c r="BS12" i="5" s="1"/>
  <c r="BT12" i="5" s="1"/>
  <c r="BU12" i="5" s="1"/>
  <c r="BV12" i="5" s="1"/>
  <c r="BW12" i="5" s="1"/>
  <c r="BX12" i="5" s="1"/>
  <c r="BY12" i="5" s="1"/>
  <c r="BZ12" i="5" s="1"/>
  <c r="CA12" i="5" s="1"/>
</calcChain>
</file>

<file path=xl/sharedStrings.xml><?xml version="1.0" encoding="utf-8"?>
<sst xmlns="http://schemas.openxmlformats.org/spreadsheetml/2006/main" count="71" uniqueCount="54">
  <si>
    <t>LoanID</t>
  </si>
  <si>
    <t>Quarterly payout to university</t>
  </si>
  <si>
    <t>Supply from investors</t>
  </si>
  <si>
    <t>Khanyezi month end balance</t>
  </si>
  <si>
    <t>Quarterly interest income on Supply 7% p.a</t>
  </si>
  <si>
    <t>Quarterly interest income on student repayments 7% p.a</t>
  </si>
  <si>
    <t>Quarterly payment to investor</t>
  </si>
  <si>
    <t>Month</t>
  </si>
  <si>
    <t>Khanyezi balance sheet</t>
  </si>
  <si>
    <t>Payment date</t>
  </si>
  <si>
    <t xml:space="preserve">7% charged </t>
  </si>
  <si>
    <t xml:space="preserve">4% charged </t>
  </si>
  <si>
    <t xml:space="preserve">10% charged </t>
  </si>
  <si>
    <t xml:space="preserve">13% charged </t>
  </si>
  <si>
    <t>Interest rate charged to student</t>
  </si>
  <si>
    <t>IRR for investor</t>
  </si>
  <si>
    <t>Simple Loan Calculator</t>
  </si>
  <si>
    <t>Enter values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</si>
  <si>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</si>
  <si>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</si>
  <si>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</si>
  <si>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</si>
  <si>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</si>
  <si>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</si>
  <si>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</si>
  <si>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</si>
  <si>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No.</t>
  </si>
  <si>
    <t>Payment
Date</t>
  </si>
  <si>
    <t>Beginning
Balance</t>
  </si>
  <si>
    <t>Payment</t>
  </si>
  <si>
    <t>Principal</t>
  </si>
  <si>
    <t>Interest</t>
  </si>
  <si>
    <t>Ending
Balance</t>
  </si>
  <si>
    <t>Income</t>
  </si>
  <si>
    <t>Service fee charged on monthly payouts</t>
  </si>
  <si>
    <t>Quarterly income (when students are repaying)</t>
  </si>
  <si>
    <t>Monthly income for Khanyezi</t>
  </si>
  <si>
    <t>Expense</t>
  </si>
  <si>
    <t>Legal</t>
  </si>
  <si>
    <t>Developers</t>
  </si>
  <si>
    <t>Marketing</t>
  </si>
  <si>
    <t>Analytics</t>
  </si>
  <si>
    <t>Once-off</t>
  </si>
  <si>
    <t>Monthly - first 6 months</t>
  </si>
  <si>
    <t>Monthy - thereafter</t>
  </si>
  <si>
    <t>First year expenses</t>
  </si>
  <si>
    <t>Total</t>
  </si>
  <si>
    <t>Series 1</t>
  </si>
  <si>
    <t>Series 2</t>
  </si>
  <si>
    <t>Series 3</t>
  </si>
  <si>
    <t>Series 4</t>
  </si>
  <si>
    <t>Series 5</t>
  </si>
  <si>
    <t xml:space="preserve">Service fee charged on investor payout </t>
  </si>
  <si>
    <t>Investor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</si>
</sst>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&quot;#,##0.00;[Red]\-&quot;R&quot;#,##0.00"/>
    <numFmt numFmtId="44" formatCode="_-&quot;R&quot;* #,##0.00_-;\-&quot;R&quot;* #,##0.00_-;_-&quot;R&quot;* &quot;-&quot;??_-;_-@_-"/>
    <numFmt numFmtId="164" formatCode="_-[$R-1C09]* #,##0.00_-;\-[$R-1C09]* #,##0.00_-;_-[$R-1C09]* &quot;-&quot;??_-;_-@_-"/>
    <numFmt numFmtId="165" formatCode="_-[$R-1C09]* #,##0_-;\-[$R-1C09]* #,##0_-;_-[$R-1C09]* &quot;-&quot;??_-;_-@_-"/>
    <numFmt numFmtId="166" formatCode="0.000%"/>
    <numFmt numFmtId="167" formatCode="_(&quot;$&quot;* #,##0.00_);_(&quot;$&quot;* \(#,##0.00\);_(&quot;$&quot;* &quot;-&quot;??_);_(@_)"/>
    <numFmt numFmtId="168" formatCode="_-&quot;R&quot;* #,##0_-;\-&quot;R&quot;* #,##0_-;_-&quot;R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theme="1" tint="0.499984740745262"/>
      </bottom>
      <diagonal/>
    </border>
    <border>
      <left/>
      <right/>
      <top style="hair">
        <color theme="1" tint="0.499984740745262"/>
      </top>
      <bottom/>
      <diagonal/>
    </border>
    <border>
      <left/>
      <right style="hair">
        <color rgb="FF7F7F7F"/>
      </right>
      <top/>
      <bottom/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4" fontId="5" fillId="0" borderId="0" applyFont="0" applyFill="0" applyBorder="0">
      <alignment horizontal="right"/>
    </xf>
    <xf numFmtId="0" fontId="5" fillId="0" borderId="0">
      <alignment horizontal="right"/>
    </xf>
    <xf numFmtId="167" fontId="5" fillId="0" borderId="0" applyFont="0" applyFill="0" applyBorder="0" applyAlignment="0" applyProtection="0"/>
    <xf numFmtId="1" fontId="5" fillId="0" borderId="0" applyFont="0" applyFill="0" applyBorder="0" applyProtection="0">
      <alignment horizontal="right"/>
    </xf>
    <xf numFmtId="0" fontId="5" fillId="0" borderId="0" applyNumberFormat="0" applyFont="0" applyFill="0" applyBorder="0" applyProtection="0">
      <alignment horizontal="center" wrapText="1"/>
    </xf>
    <xf numFmtId="0" fontId="5" fillId="0" borderId="0" applyNumberFormat="0" applyFont="0" applyFill="0" applyBorder="0" applyProtection="0">
      <alignment horizontal="left" indent="5"/>
    </xf>
    <xf numFmtId="10" fontId="5" fillId="0" borderId="0" applyFont="0" applyFill="0" applyBorder="0" applyAlignment="0" applyProtection="0"/>
    <xf numFmtId="0" fontId="5" fillId="0" borderId="0" applyNumberFormat="0" applyFill="0" applyProtection="0">
      <alignment horizontal="right" indent="1"/>
    </xf>
    <xf numFmtId="0" fontId="4" fillId="0" borderId="9" applyNumberFormat="0" applyFill="0" applyProtection="0">
      <alignment horizontal="left"/>
    </xf>
  </cellStyleXfs>
  <cellXfs count="63">
    <xf numFmtId="0" fontId="0" fillId="0" borderId="0" xfId="0"/>
    <xf numFmtId="44" fontId="0" fillId="0" borderId="0" xfId="1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44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8" fontId="0" fillId="0" borderId="0" xfId="0" applyNumberFormat="1"/>
    <xf numFmtId="0" fontId="2" fillId="0" borderId="0" xfId="0" applyFont="1" applyAlignment="1">
      <alignment horizontal="left"/>
    </xf>
    <xf numFmtId="17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166" fontId="2" fillId="3" borderId="2" xfId="0" applyNumberFormat="1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4" xfId="0" applyFont="1" applyFill="1" applyBorder="1"/>
    <xf numFmtId="166" fontId="2" fillId="3" borderId="0" xfId="0" applyNumberFormat="1" applyFont="1" applyFill="1" applyBorder="1"/>
    <xf numFmtId="0" fontId="0" fillId="3" borderId="0" xfId="0" applyFill="1" applyBorder="1"/>
    <xf numFmtId="0" fontId="0" fillId="3" borderId="5" xfId="0" applyFill="1" applyBorder="1"/>
    <xf numFmtId="0" fontId="2" fillId="3" borderId="4" xfId="0" applyFont="1" applyFill="1" applyBorder="1" applyAlignment="1">
      <alignment horizontal="left"/>
    </xf>
    <xf numFmtId="0" fontId="2" fillId="3" borderId="6" xfId="0" applyFont="1" applyFill="1" applyBorder="1"/>
    <xf numFmtId="166" fontId="2" fillId="3" borderId="7" xfId="0" applyNumberFormat="1" applyFont="1" applyFill="1" applyBorder="1"/>
    <xf numFmtId="0" fontId="0" fillId="3" borderId="7" xfId="0" applyFill="1" applyBorder="1"/>
    <xf numFmtId="0" fontId="0" fillId="3" borderId="8" xfId="0" applyFill="1" applyBorder="1"/>
    <xf numFmtId="166" fontId="2" fillId="2" borderId="0" xfId="0" applyNumberFormat="1" applyFont="1" applyFill="1" applyAlignment="1">
      <alignment horizontal="center"/>
    </xf>
    <xf numFmtId="14" fontId="0" fillId="0" borderId="12" xfId="3" applyFont="1" applyBorder="1">
      <alignment horizontal="right"/>
    </xf>
    <xf numFmtId="14" fontId="0" fillId="0" borderId="0" xfId="3" applyFont="1">
      <alignment horizontal="right"/>
    </xf>
    <xf numFmtId="0" fontId="5" fillId="0" borderId="0" xfId="4">
      <alignment horizontal="right"/>
    </xf>
    <xf numFmtId="167" fontId="0" fillId="0" borderId="0" xfId="5" applyFont="1" applyAlignment="1">
      <alignment horizontal="right"/>
    </xf>
    <xf numFmtId="1" fontId="0" fillId="0" borderId="0" xfId="6" applyFont="1">
      <alignment horizontal="right"/>
    </xf>
    <xf numFmtId="0" fontId="0" fillId="0" borderId="0" xfId="7" applyFont="1">
      <alignment horizontal="center" wrapText="1"/>
    </xf>
    <xf numFmtId="167" fontId="0" fillId="4" borderId="14" xfId="5" applyFont="1" applyFill="1" applyBorder="1" applyAlignment="1">
      <alignment horizontal="right"/>
    </xf>
    <xf numFmtId="1" fontId="0" fillId="4" borderId="14" xfId="6" applyFont="1" applyFill="1" applyBorder="1">
      <alignment horizontal="right"/>
    </xf>
    <xf numFmtId="0" fontId="0" fillId="0" borderId="0" xfId="8" applyFont="1">
      <alignment horizontal="left" indent="5"/>
    </xf>
    <xf numFmtId="1" fontId="0" fillId="0" borderId="12" xfId="6" applyFont="1" applyBorder="1">
      <alignment horizontal="right"/>
    </xf>
    <xf numFmtId="8" fontId="5" fillId="0" borderId="0" xfId="4" applyNumberFormat="1">
      <alignment horizontal="right"/>
    </xf>
    <xf numFmtId="10" fontId="0" fillId="0" borderId="12" xfId="9" applyFont="1" applyBorder="1" applyAlignment="1">
      <alignment horizontal="right"/>
    </xf>
    <xf numFmtId="167" fontId="0" fillId="0" borderId="12" xfId="5" applyFont="1" applyBorder="1" applyAlignment="1">
      <alignment horizontal="right"/>
    </xf>
    <xf numFmtId="0" fontId="4" fillId="0" borderId="9" xfId="11">
      <alignment horizontal="left"/>
    </xf>
    <xf numFmtId="0" fontId="4" fillId="0" borderId="9" xfId="11" applyFill="1">
      <alignment horizontal="left"/>
    </xf>
    <xf numFmtId="10" fontId="0" fillId="0" borderId="0" xfId="2" applyNumberFormat="1" applyFont="1"/>
    <xf numFmtId="165" fontId="2" fillId="0" borderId="0" xfId="0" applyNumberFormat="1" applyFont="1"/>
    <xf numFmtId="1" fontId="0" fillId="0" borderId="0" xfId="0" applyNumberFormat="1"/>
    <xf numFmtId="168" fontId="0" fillId="0" borderId="0" xfId="0" applyNumberFormat="1"/>
    <xf numFmtId="0" fontId="6" fillId="5" borderId="15" xfId="0" applyFont="1" applyFill="1" applyBorder="1" applyAlignment="1">
      <alignment horizontal="center"/>
    </xf>
    <xf numFmtId="166" fontId="6" fillId="5" borderId="15" xfId="0" applyNumberFormat="1" applyFont="1" applyFill="1" applyBorder="1" applyAlignment="1">
      <alignment horizontal="center"/>
    </xf>
    <xf numFmtId="9" fontId="7" fillId="5" borderId="15" xfId="0" applyNumberFormat="1" applyFont="1" applyFill="1" applyBorder="1" applyAlignment="1">
      <alignment horizontal="center"/>
    </xf>
    <xf numFmtId="17" fontId="6" fillId="5" borderId="15" xfId="0" applyNumberFormat="1" applyFont="1" applyFill="1" applyBorder="1" applyAlignment="1">
      <alignment horizontal="center"/>
    </xf>
    <xf numFmtId="44" fontId="7" fillId="5" borderId="15" xfId="0" applyNumberFormat="1" applyFont="1" applyFill="1" applyBorder="1"/>
    <xf numFmtId="168" fontId="7" fillId="5" borderId="15" xfId="0" applyNumberFormat="1" applyFont="1" applyFill="1" applyBorder="1"/>
    <xf numFmtId="0" fontId="2" fillId="0" borderId="0" xfId="0" applyFont="1" applyAlignment="1">
      <alignment horizontal="center" vertical="center"/>
    </xf>
    <xf numFmtId="10" fontId="7" fillId="5" borderId="15" xfId="2" applyNumberFormat="1" applyFont="1" applyFill="1" applyBorder="1" applyAlignment="1">
      <alignment horizontal="center"/>
    </xf>
    <xf numFmtId="0" fontId="5" fillId="0" borderId="10" xfId="10" applyBorder="1">
      <alignment horizontal="right" indent="1"/>
    </xf>
    <xf numFmtId="0" fontId="5" fillId="0" borderId="0" xfId="8">
      <alignment horizontal="left" indent="5"/>
    </xf>
    <xf numFmtId="0" fontId="5" fillId="0" borderId="13" xfId="8" applyBorder="1">
      <alignment horizontal="left" indent="5"/>
    </xf>
    <xf numFmtId="0" fontId="0" fillId="0" borderId="0" xfId="8" applyFont="1">
      <alignment horizontal="left" indent="5"/>
    </xf>
    <xf numFmtId="0" fontId="0" fillId="0" borderId="11" xfId="8" applyFont="1" applyBorder="1">
      <alignment horizontal="left" indent="5"/>
    </xf>
    <xf numFmtId="0" fontId="5" fillId="0" borderId="11" xfId="8" applyBorder="1">
      <alignment horizontal="left" indent="5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2">
    <cellStyle name="Comma 2" xfId="6" xr:uid="{B01B8B4F-8E4A-4D0C-80D8-24D373BBB9C4}"/>
    <cellStyle name="Currency" xfId="1" builtinId="4"/>
    <cellStyle name="Currency 2" xfId="5" xr:uid="{A116A1C3-5443-4800-8B5F-734DC0B6ECDB}"/>
    <cellStyle name="Date" xfId="3" xr:uid="{2ED3D237-7A31-47E8-BA09-CE4771C212DD}"/>
    <cellStyle name="Heading 1 2" xfId="10" xr:uid="{6B902B1A-B8A3-4DF8-8B24-2815B8409478}"/>
    <cellStyle name="Heading 2 2" xfId="8" xr:uid="{64A02B25-CFE4-4FA8-B71B-E6A9FB15E750}"/>
    <cellStyle name="Heading 3 2" xfId="7" xr:uid="{9A4FC1AB-CBEE-45BB-8940-CC1A501E2717}"/>
    <cellStyle name="Normal" xfId="0" builtinId="0"/>
    <cellStyle name="Normal 2" xfId="4" xr:uid="{7A4EF727-5C48-4450-90E0-67EA11E2A40D}"/>
    <cellStyle name="Percent" xfId="2" builtinId="5"/>
    <cellStyle name="Percent 2" xfId="9" xr:uid="{F95CA5E4-1A9C-4926-B81C-71066BD32EC2}"/>
    <cellStyle name="Title 2" xfId="11" xr:uid="{FEE070F6-903A-4400-BE58-F688220C5F3D}"/>
  </cellStyles>
  <dxfs count="12">
    <dxf>
      <border outline="0">
        <bottom style="thin">
          <color indexed="2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Khanyezi monthly income from investment</a:t>
            </a:r>
            <a:r>
              <a:rPr lang="en-US" baseline="0"/>
              <a:t> (float)</a:t>
            </a:r>
            <a:r>
              <a:rPr lang="en-US"/>
              <a:t> and 3% service fee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'Balance sheet w service fee'!$B$15:$C$15</c:f>
              <c:strCache>
                <c:ptCount val="2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'Balance sheet w service fee'!$D$15:$CA$15</c:f>
              <c:numCache>
                <c:formatCode>"R"#,##0.00_);[Red]\("R"#,##0.00\)</c:formatCode>
                <c:ptCount val="76"/>
                <c:pt idx="0">
                  <c:v>132017.11371527892</c:v>
                </c:pt>
                <c:pt idx="1">
                  <c:v>0</c:v>
                </c:pt>
                <c:pt idx="2">
                  <c:v>0</c:v>
                </c:pt>
                <c:pt idx="3">
                  <c:v>90335.211585347541</c:v>
                </c:pt>
                <c:pt idx="4">
                  <c:v>0</c:v>
                </c:pt>
                <c:pt idx="5">
                  <c:v>0</c:v>
                </c:pt>
                <c:pt idx="6">
                  <c:v>47919.612866968848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14524.905949237174</c:v>
                </c:pt>
                <c:pt idx="16">
                  <c:v>0</c:v>
                </c:pt>
                <c:pt idx="17">
                  <c:v>0</c:v>
                </c:pt>
                <c:pt idx="18" formatCode="_(&quot;R&quot;* #,##0.00_);_(&quot;R&quot;* \(#,##0.00\);_(&quot;R&quot;* &quot;-&quot;??_);_(@_)">
                  <c:v>33537.188316722284</c:v>
                </c:pt>
                <c:pt idx="19">
                  <c:v>0</c:v>
                </c:pt>
                <c:pt idx="20">
                  <c:v>0</c:v>
                </c:pt>
                <c:pt idx="21">
                  <c:v>33537.188316722284</c:v>
                </c:pt>
                <c:pt idx="22">
                  <c:v>0</c:v>
                </c:pt>
                <c:pt idx="23">
                  <c:v>0</c:v>
                </c:pt>
                <c:pt idx="24">
                  <c:v>33537.188316722284</c:v>
                </c:pt>
                <c:pt idx="25">
                  <c:v>0</c:v>
                </c:pt>
                <c:pt idx="26">
                  <c:v>0</c:v>
                </c:pt>
                <c:pt idx="27">
                  <c:v>33537.188316722284</c:v>
                </c:pt>
                <c:pt idx="28">
                  <c:v>0</c:v>
                </c:pt>
                <c:pt idx="29">
                  <c:v>0</c:v>
                </c:pt>
                <c:pt idx="30">
                  <c:v>33537.188316722284</c:v>
                </c:pt>
                <c:pt idx="31">
                  <c:v>0</c:v>
                </c:pt>
                <c:pt idx="32">
                  <c:v>0</c:v>
                </c:pt>
                <c:pt idx="33">
                  <c:v>33537.188316722284</c:v>
                </c:pt>
                <c:pt idx="34">
                  <c:v>0</c:v>
                </c:pt>
                <c:pt idx="35">
                  <c:v>0</c:v>
                </c:pt>
                <c:pt idx="36">
                  <c:v>33537.188316722284</c:v>
                </c:pt>
                <c:pt idx="37">
                  <c:v>0</c:v>
                </c:pt>
                <c:pt idx="38">
                  <c:v>0</c:v>
                </c:pt>
                <c:pt idx="39">
                  <c:v>33537.188316722284</c:v>
                </c:pt>
                <c:pt idx="40">
                  <c:v>0</c:v>
                </c:pt>
                <c:pt idx="41">
                  <c:v>0</c:v>
                </c:pt>
                <c:pt idx="42">
                  <c:v>33537.188316722284</c:v>
                </c:pt>
                <c:pt idx="43">
                  <c:v>0</c:v>
                </c:pt>
                <c:pt idx="44">
                  <c:v>0</c:v>
                </c:pt>
                <c:pt idx="45">
                  <c:v>33537.188316722284</c:v>
                </c:pt>
                <c:pt idx="46">
                  <c:v>0</c:v>
                </c:pt>
                <c:pt idx="47">
                  <c:v>0</c:v>
                </c:pt>
                <c:pt idx="48">
                  <c:v>33537.188316722284</c:v>
                </c:pt>
                <c:pt idx="49">
                  <c:v>0</c:v>
                </c:pt>
                <c:pt idx="50">
                  <c:v>0</c:v>
                </c:pt>
                <c:pt idx="51">
                  <c:v>33537.188316722284</c:v>
                </c:pt>
                <c:pt idx="52">
                  <c:v>0</c:v>
                </c:pt>
                <c:pt idx="53">
                  <c:v>0</c:v>
                </c:pt>
                <c:pt idx="54">
                  <c:v>33537.188316722284</c:v>
                </c:pt>
                <c:pt idx="55">
                  <c:v>0</c:v>
                </c:pt>
                <c:pt idx="56">
                  <c:v>0</c:v>
                </c:pt>
                <c:pt idx="57">
                  <c:v>33537.188316722284</c:v>
                </c:pt>
                <c:pt idx="58">
                  <c:v>0</c:v>
                </c:pt>
                <c:pt idx="59">
                  <c:v>0</c:v>
                </c:pt>
                <c:pt idx="60">
                  <c:v>33537.188316722284</c:v>
                </c:pt>
                <c:pt idx="61">
                  <c:v>0</c:v>
                </c:pt>
                <c:pt idx="62">
                  <c:v>0</c:v>
                </c:pt>
                <c:pt idx="63">
                  <c:v>33537.188316722284</c:v>
                </c:pt>
                <c:pt idx="64">
                  <c:v>0</c:v>
                </c:pt>
                <c:pt idx="65">
                  <c:v>0</c:v>
                </c:pt>
                <c:pt idx="66">
                  <c:v>33537.188316722284</c:v>
                </c:pt>
                <c:pt idx="67">
                  <c:v>0</c:v>
                </c:pt>
                <c:pt idx="68">
                  <c:v>0</c:v>
                </c:pt>
                <c:pt idx="69">
                  <c:v>33537.188316722284</c:v>
                </c:pt>
                <c:pt idx="70">
                  <c:v>0</c:v>
                </c:pt>
                <c:pt idx="71">
                  <c:v>0</c:v>
                </c:pt>
                <c:pt idx="72">
                  <c:v>33537.188316722284</c:v>
                </c:pt>
                <c:pt idx="73">
                  <c:v>0</c:v>
                </c:pt>
                <c:pt idx="74">
                  <c:v>0</c:v>
                </c:pt>
                <c:pt idx="75">
                  <c:v>33537.188316722284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8-449A-A246-25509C37F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047968"/>
        <c:axId val="242151792"/>
        <c:axId val="0"/>
      </c:bar3DChart>
      <c:catAx>
        <c:axId val="40704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51792"/>
        <c:crosses val="autoZero"/>
        <c:auto val="1"/>
        <c:lblAlgn val="ctr"/>
        <c:lblOffset val="100"/>
        <c:noMultiLvlLbl val="0"/>
      </c:catAx>
      <c:valAx>
        <c:axId val="2421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R&quot;#,##0.00_);[Red]\(&quot;R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2101850</xdr:colOff>
      <xdr:row>9</xdr:row>
      <xdr:rowOff>50800</xdr:rowOff>
    </xdr:from>
    <xdr:to>
      <xdr:col>3</xdr:col>
      <xdr:colOff>82550</xdr:colOff>
      <xdr:row>15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2EE8F30-7A44-4665-9819-912BA3C62D9D}"/>
            </a:ext>
          </a:extLst>
        </xdr:cNvPr>
        <xdr:cNvSpPr/>
      </xdr:nvSpPr>
      <xdr:spPr>
        <a:xfrm>
          <a:off x="2101850" y="1524000"/>
          <a:ext cx="3479800" cy="116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100"/>
            <a:t>Assuming we pay ALL cash flows to investor and no defaults or early repayments from students. We could</a:t>
          </a:r>
          <a:r>
            <a:rPr lang="en-ZA" sz="1100" baseline="0"/>
            <a:t> charge them a 2% service fee on each quarterly payment.</a:t>
          </a:r>
        </a:p>
        <a:p>
          <a:pPr algn="l"/>
          <a:endParaRPr lang="en-ZA" sz="1100"/>
        </a:p>
        <a:p>
          <a:pPr algn="l"/>
          <a:r>
            <a:rPr lang="en-ZA" sz="1100" baseline="0"/>
            <a:t>So investor repayment starts in month 21.</a:t>
          </a:r>
        </a:p>
        <a:p>
          <a:pPr algn="l"/>
          <a:r>
            <a:rPr lang="en-ZA" sz="1100" baseline="0"/>
            <a:t>University is paid  beggining of Q1, Q2,Q3,Q4</a:t>
          </a:r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2101850</xdr:colOff>
      <xdr:row>15</xdr:row>
      <xdr:rowOff>50800</xdr:rowOff>
    </xdr:from>
    <xdr:to>
      <xdr:col>3</xdr:col>
      <xdr:colOff>82550</xdr:colOff>
      <xdr:row>21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18E5BB5-8E03-4031-8A07-F714DF7EA03A}"/>
            </a:ext>
          </a:extLst>
        </xdr:cNvPr>
        <xdr:cNvSpPr/>
      </xdr:nvSpPr>
      <xdr:spPr>
        <a:xfrm>
          <a:off x="2101850" y="1714500"/>
          <a:ext cx="3479800" cy="116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100"/>
            <a:t>Assuming we pay ALL cash flows to investor and no defaults or early repayments from students. We could</a:t>
          </a:r>
          <a:r>
            <a:rPr lang="en-ZA" sz="1100" baseline="0"/>
            <a:t> charge them a 2% service fee on each quarterly payment.</a:t>
          </a:r>
        </a:p>
        <a:p>
          <a:pPr algn="l"/>
          <a:endParaRPr lang="en-ZA" sz="1100"/>
        </a:p>
        <a:p>
          <a:pPr algn="l"/>
          <a:r>
            <a:rPr lang="en-ZA" sz="1100" baseline="0"/>
            <a:t>So investor repayment starts in month 21.</a:t>
          </a:r>
        </a:p>
        <a:p>
          <a:pPr algn="l"/>
          <a:r>
            <a:rPr lang="en-ZA" sz="1100" baseline="0"/>
            <a:t>University is paid  beggining of Q1, Q2,Q3,Q4</a:t>
          </a:r>
          <a:endParaRPr lang="en-ZA" sz="1100"/>
        </a:p>
      </xdr:txBody>
    </xdr:sp>
    <xdr:clientData/>
  </xdr:twoCellAnchor>
  <xdr:twoCellAnchor>
    <xdr:from>
      <xdr:col>72</xdr:col>
      <xdr:colOff>41275</xdr:colOff>
      <xdr:row>17</xdr:row>
      <xdr:rowOff>38100</xdr:rowOff>
    </xdr:from>
    <xdr:to>
      <xdr:col>77</xdr:col>
      <xdr:colOff>358775</xdr:colOff>
      <xdr:row>32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20C27-7AD0-449A-B950-F227EBEE7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2</xdr:row>
      <xdr:rowOff>114300</xdr:rowOff>
    </xdr:from>
    <xdr:to>
      <xdr:col>14</xdr:col>
      <xdr:colOff>63500</xdr:colOff>
      <xdr:row>7</xdr:row>
      <xdr:rowOff>12700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232C342-63CE-4B51-84D2-534F6FFAA77E}"/>
            </a:ext>
          </a:extLst>
        </xdr:cNvPr>
        <xdr:cNvSpPr/>
      </xdr:nvSpPr>
      <xdr:spPr>
        <a:xfrm>
          <a:off x="4298950" y="482600"/>
          <a:ext cx="2254250" cy="819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100" baseline="0"/>
            <a:t>(change interest rate in loan calculator tab in the other file and it will update balance sheet. Copy quarterly payout to IRR clac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D11436-1F8D-489F-9C50-75EAA3600FF0}" name="Loan" displayName="Loan" ref="B12:H372" totalsRowShown="0" dataDxfId="1" tableBorderDxfId="0" dataCellStyle="Currency">
  <autoFilter ref="B12:H37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No.">
      <calculatedColumnFormula>IFERROR(IF(Loan_Not_Paid*Values_Entered,Payment_Number,""), "")</calculatedColumnFormula>
    </tableColumn>
    <tableColumn id="2" xr3:uid="{00000000-0010-0000-0000-000002000000}" name="Payment_x000a_Date" dataCellStyle="Date">
      <calculatedColumnFormula>IFERROR(IF(Loan_Not_Paid*Values_Entered,Payment_Date,""), "")</calculatedColumnFormula>
    </tableColumn>
    <tableColumn id="3" xr3:uid="{00000000-0010-0000-0000-000003000000}" name="Beginning_x000a_Balance" dataCellStyle="Currency">
      <calculatedColumnFormula>IFERROR(IF(Loan_Not_Paid*Values_Entered,Beginning_Balance,""), "")</calculatedColumnFormula>
    </tableColumn>
    <tableColumn id="4" xr3:uid="{00000000-0010-0000-0000-000004000000}" name="Payment" dataCellStyle="Currency">
      <calculatedColumnFormula>IFERROR(IF(Loan_Not_Paid*Values_Entered,Monthly_Payment,""), "")</calculatedColumnFormula>
    </tableColumn>
    <tableColumn id="5" xr3:uid="{00000000-0010-0000-0000-000005000000}" name="Principal" dataCellStyle="Currency">
      <calculatedColumnFormula>IFERROR(IF(Loan_Not_Paid*Values_Entered,Principal,""), "")</calculatedColumnFormula>
    </tableColumn>
    <tableColumn id="6" xr3:uid="{00000000-0010-0000-0000-000006000000}" name="Interest" dataCellStyle="Currency">
      <calculatedColumnFormula>IFERROR(IF(Loan_Not_Paid*Values_Entered,Interest,""), "")</calculatedColumnFormula>
    </tableColumn>
    <tableColumn id="7" xr3:uid="{00000000-0010-0000-0000-000007000000}" name="Ending_x000a_Balance" dataCellStyle="Currency">
      <calculatedColumnFormula>IFERROR(IF(Loan_Not_Paid*Values_Entered,Ending_Balance,""), "")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Payment, Principal, Interest amounts, and Ending Balanc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FF39-07B6-4CE7-B0EF-A02C25CE5F85}">
  <dimension ref="A1:CA40"/>
  <sheetViews>
    <sheetView tabSelected="1" topLeftCell="A7" workbookViewId="0">
      <pane xSplit="1" topLeftCell="E1" activePane="topRight" state="frozen"/>
      <selection pane="topRight" activeCell="I17" sqref="I17"/>
    </sheetView>
  </sheetViews>
  <sheetFormatPr defaultRowHeight="14.5" x14ac:dyDescent="0.35"/>
  <cols>
    <col min="1" max="1" width="49.26953125" bestFit="1" customWidth="1"/>
    <col min="2" max="5" width="14.7265625" bestFit="1" customWidth="1"/>
    <col min="6" max="6" width="11.08984375" bestFit="1" customWidth="1"/>
    <col min="7" max="7" width="13.7265625" bestFit="1" customWidth="1"/>
    <col min="8" max="11" width="11.08984375" bestFit="1" customWidth="1"/>
    <col min="12" max="18" width="9.6328125" bestFit="1" customWidth="1"/>
    <col min="19" max="19" width="9.90625" bestFit="1" customWidth="1"/>
    <col min="20" max="21" width="12.1796875" bestFit="1" customWidth="1"/>
    <col min="22" max="22" width="13.7265625" bestFit="1" customWidth="1"/>
    <col min="23" max="24" width="12.1796875" bestFit="1" customWidth="1"/>
    <col min="25" max="25" width="13.7265625" bestFit="1" customWidth="1"/>
    <col min="26" max="78" width="12.1796875" bestFit="1" customWidth="1"/>
    <col min="79" max="79" width="13.7265625" bestFit="1" customWidth="1"/>
  </cols>
  <sheetData>
    <row r="1" spans="1:79" x14ac:dyDescent="0.35">
      <c r="A1" s="53" t="s">
        <v>8</v>
      </c>
      <c r="B1" s="6" t="s">
        <v>7</v>
      </c>
    </row>
    <row r="2" spans="1:79" x14ac:dyDescent="0.35">
      <c r="A2" s="53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5">
        <v>19</v>
      </c>
      <c r="U2" s="3">
        <v>20</v>
      </c>
      <c r="V2" s="3">
        <v>21</v>
      </c>
      <c r="W2" s="4">
        <v>22</v>
      </c>
      <c r="X2" s="3">
        <v>23</v>
      </c>
      <c r="Y2" s="3">
        <v>24</v>
      </c>
      <c r="Z2" s="4">
        <v>25</v>
      </c>
      <c r="AA2" s="3">
        <v>26</v>
      </c>
      <c r="AB2" s="3">
        <v>27</v>
      </c>
      <c r="AC2" s="4">
        <v>28</v>
      </c>
      <c r="AD2" s="3">
        <v>29</v>
      </c>
      <c r="AE2" s="3">
        <v>30</v>
      </c>
      <c r="AF2" s="4">
        <v>31</v>
      </c>
      <c r="AG2" s="3">
        <v>32</v>
      </c>
      <c r="AH2" s="3">
        <v>33</v>
      </c>
      <c r="AI2" s="4">
        <v>34</v>
      </c>
      <c r="AJ2" s="3">
        <v>35</v>
      </c>
      <c r="AK2" s="3">
        <v>36</v>
      </c>
      <c r="AL2" s="4">
        <v>37</v>
      </c>
      <c r="AM2" s="3">
        <v>38</v>
      </c>
      <c r="AN2" s="3">
        <v>39</v>
      </c>
      <c r="AO2" s="4">
        <v>40</v>
      </c>
      <c r="AP2" s="3">
        <v>41</v>
      </c>
      <c r="AQ2" s="3">
        <v>42</v>
      </c>
      <c r="AR2" s="4">
        <v>43</v>
      </c>
      <c r="AS2" s="3">
        <v>44</v>
      </c>
      <c r="AT2" s="3">
        <v>45</v>
      </c>
      <c r="AU2" s="4">
        <v>46</v>
      </c>
      <c r="AV2" s="3">
        <v>47</v>
      </c>
      <c r="AW2" s="3">
        <v>48</v>
      </c>
      <c r="AX2" s="4">
        <v>49</v>
      </c>
      <c r="AY2" s="3">
        <v>50</v>
      </c>
      <c r="AZ2" s="3">
        <v>51</v>
      </c>
      <c r="BA2" s="4">
        <v>52</v>
      </c>
      <c r="BB2" s="3">
        <v>53</v>
      </c>
      <c r="BC2" s="3">
        <v>54</v>
      </c>
      <c r="BD2" s="3">
        <v>55</v>
      </c>
      <c r="BE2" s="3">
        <v>56</v>
      </c>
      <c r="BF2" s="4">
        <v>57</v>
      </c>
      <c r="BG2" s="3">
        <v>58</v>
      </c>
      <c r="BH2" s="3">
        <v>59</v>
      </c>
      <c r="BI2" s="4">
        <v>60</v>
      </c>
      <c r="BJ2" s="3">
        <v>61</v>
      </c>
      <c r="BK2" s="3">
        <v>62</v>
      </c>
      <c r="BL2" s="4">
        <v>63</v>
      </c>
      <c r="BM2" s="3">
        <v>64</v>
      </c>
      <c r="BN2" s="3">
        <v>65</v>
      </c>
      <c r="BO2" s="4">
        <v>66</v>
      </c>
      <c r="BP2" s="3">
        <v>67</v>
      </c>
      <c r="BQ2" s="3">
        <v>68</v>
      </c>
      <c r="BR2" s="4">
        <v>69</v>
      </c>
      <c r="BS2" s="3">
        <v>70</v>
      </c>
      <c r="BT2" s="3">
        <v>71</v>
      </c>
      <c r="BU2" s="4">
        <v>72</v>
      </c>
      <c r="BV2" s="3">
        <v>73</v>
      </c>
      <c r="BW2" s="3">
        <v>74</v>
      </c>
      <c r="BX2" s="4">
        <v>75</v>
      </c>
      <c r="BY2" s="3">
        <v>76</v>
      </c>
      <c r="BZ2" s="3">
        <v>77</v>
      </c>
      <c r="CA2" s="4">
        <v>78</v>
      </c>
    </row>
    <row r="3" spans="1:79" x14ac:dyDescent="0.35">
      <c r="A3" s="12" t="s">
        <v>2</v>
      </c>
      <c r="B3" s="9">
        <v>10000000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7">
        <f ca="1">SUM(StudentRepayment!T2:T51)</f>
        <v>219866.92940133321</v>
      </c>
      <c r="U3" s="7">
        <f ca="1">SUM(StudentRepayment!U2:U51)</f>
        <v>219866.92940133321</v>
      </c>
      <c r="V3" s="7">
        <f ca="1">SUM(StudentRepayment!V2:V51)</f>
        <v>219866.92940133321</v>
      </c>
      <c r="W3" s="7">
        <f ca="1">SUM(StudentRepayment!W2:W51)</f>
        <v>219866.92940133321</v>
      </c>
      <c r="X3" s="7">
        <f ca="1">SUM(StudentRepayment!X2:X51)</f>
        <v>219866.92940133321</v>
      </c>
      <c r="Y3" s="7">
        <f ca="1">SUM(StudentRepayment!Y2:Y51)</f>
        <v>219866.92940133321</v>
      </c>
      <c r="Z3" s="7">
        <f ca="1">SUM(StudentRepayment!Z2:Z51)</f>
        <v>219866.92940133321</v>
      </c>
      <c r="AA3" s="7">
        <f ca="1">SUM(StudentRepayment!AA2:AA51)</f>
        <v>219866.92940133321</v>
      </c>
      <c r="AB3" s="7">
        <f ca="1">SUM(StudentRepayment!AB2:AB51)</f>
        <v>219866.92940133321</v>
      </c>
      <c r="AC3" s="7">
        <f ca="1">SUM(StudentRepayment!AC2:AC51)</f>
        <v>219866.92940133321</v>
      </c>
      <c r="AD3" s="7">
        <f ca="1">SUM(StudentRepayment!AD2:AD51)</f>
        <v>219866.92940133321</v>
      </c>
      <c r="AE3" s="7">
        <f ca="1">SUM(StudentRepayment!AE2:AE51)</f>
        <v>219866.92940133321</v>
      </c>
      <c r="AF3" s="7">
        <f ca="1">SUM(StudentRepayment!AF2:AF51)</f>
        <v>219866.92940133321</v>
      </c>
      <c r="AG3" s="7">
        <f ca="1">SUM(StudentRepayment!AG2:AG51)</f>
        <v>219866.92940133321</v>
      </c>
      <c r="AH3" s="7">
        <f ca="1">SUM(StudentRepayment!AH2:AH51)</f>
        <v>219866.92940133321</v>
      </c>
      <c r="AI3" s="7">
        <f ca="1">SUM(StudentRepayment!AI2:AI51)</f>
        <v>219866.92940133321</v>
      </c>
      <c r="AJ3" s="7">
        <f ca="1">SUM(StudentRepayment!AJ2:AJ51)</f>
        <v>219866.92940133321</v>
      </c>
      <c r="AK3" s="7">
        <f ca="1">SUM(StudentRepayment!AK2:AK51)</f>
        <v>219866.92940133321</v>
      </c>
      <c r="AL3" s="7">
        <f ca="1">SUM(StudentRepayment!AL2:AL51)</f>
        <v>219866.92940133321</v>
      </c>
      <c r="AM3" s="7">
        <f ca="1">SUM(StudentRepayment!AM2:AM51)</f>
        <v>219866.92940133321</v>
      </c>
      <c r="AN3" s="7">
        <f ca="1">SUM(StudentRepayment!AN2:AN51)</f>
        <v>219866.92940133321</v>
      </c>
      <c r="AO3" s="7">
        <f ca="1">SUM(StudentRepayment!AO2:AO51)</f>
        <v>219866.92940133321</v>
      </c>
      <c r="AP3" s="7">
        <f ca="1">SUM(StudentRepayment!AP2:AP51)</f>
        <v>219866.92940133321</v>
      </c>
      <c r="AQ3" s="7">
        <f ca="1">SUM(StudentRepayment!AQ2:AQ51)</f>
        <v>219866.92940133321</v>
      </c>
      <c r="AR3" s="7">
        <f ca="1">SUM(StudentRepayment!AR2:AR51)</f>
        <v>219866.92940133321</v>
      </c>
      <c r="AS3" s="7">
        <f ca="1">SUM(StudentRepayment!AS2:AS51)</f>
        <v>219866.92940133321</v>
      </c>
      <c r="AT3" s="7">
        <f ca="1">SUM(StudentRepayment!AT2:AT51)</f>
        <v>219866.92940133321</v>
      </c>
      <c r="AU3" s="7">
        <f ca="1">SUM(StudentRepayment!AU2:AU51)</f>
        <v>219866.92940133321</v>
      </c>
      <c r="AV3" s="7">
        <f ca="1">SUM(StudentRepayment!AV2:AV51)</f>
        <v>219866.92940133321</v>
      </c>
      <c r="AW3" s="7">
        <f ca="1">SUM(StudentRepayment!AW2:AW51)</f>
        <v>219866.92940133321</v>
      </c>
      <c r="AX3" s="7">
        <f ca="1">SUM(StudentRepayment!AX2:AX51)</f>
        <v>219866.92940133321</v>
      </c>
      <c r="AY3" s="7">
        <f ca="1">SUM(StudentRepayment!AY2:AY51)</f>
        <v>219866.92940133321</v>
      </c>
      <c r="AZ3" s="7">
        <f ca="1">SUM(StudentRepayment!AZ2:AZ51)</f>
        <v>219866.92940133321</v>
      </c>
      <c r="BA3" s="7">
        <f ca="1">SUM(StudentRepayment!BA2:BA51)</f>
        <v>219866.92940133321</v>
      </c>
      <c r="BB3" s="7">
        <f ca="1">SUM(StudentRepayment!BB2:BB51)</f>
        <v>219866.92940133321</v>
      </c>
      <c r="BC3" s="7">
        <f ca="1">SUM(StudentRepayment!BC2:BC51)</f>
        <v>219866.92940133321</v>
      </c>
      <c r="BD3" s="7">
        <f ca="1">SUM(StudentRepayment!BD2:BD51)</f>
        <v>219866.92940133321</v>
      </c>
      <c r="BE3" s="7">
        <f ca="1">SUM(StudentRepayment!BE2:BE51)</f>
        <v>219866.92940133321</v>
      </c>
      <c r="BF3" s="7">
        <f ca="1">SUM(StudentRepayment!BF2:BF51)</f>
        <v>219866.92940133321</v>
      </c>
      <c r="BG3" s="7">
        <f ca="1">SUM(StudentRepayment!BG2:BG51)</f>
        <v>219866.92940133321</v>
      </c>
      <c r="BH3" s="7">
        <f ca="1">SUM(StudentRepayment!BH2:BH51)</f>
        <v>219866.92940133321</v>
      </c>
      <c r="BI3" s="7">
        <f ca="1">SUM(StudentRepayment!BI2:BI51)</f>
        <v>219866.92940133321</v>
      </c>
      <c r="BJ3" s="7">
        <f ca="1">SUM(StudentRepayment!BJ2:BJ51)</f>
        <v>219866.92940133321</v>
      </c>
      <c r="BK3" s="7">
        <f ca="1">SUM(StudentRepayment!BK2:BK51)</f>
        <v>219866.92940133321</v>
      </c>
      <c r="BL3" s="7">
        <f ca="1">SUM(StudentRepayment!BL2:BL51)</f>
        <v>219866.92940133321</v>
      </c>
      <c r="BM3" s="7">
        <f ca="1">SUM(StudentRepayment!BM2:BM51)</f>
        <v>219866.92940133321</v>
      </c>
      <c r="BN3" s="7">
        <f ca="1">SUM(StudentRepayment!BN2:BN51)</f>
        <v>219866.92940133321</v>
      </c>
      <c r="BO3" s="7">
        <f ca="1">SUM(StudentRepayment!BO2:BO51)</f>
        <v>219866.92940133321</v>
      </c>
      <c r="BP3" s="7">
        <f ca="1">SUM(StudentRepayment!BP2:BP51)</f>
        <v>219866.92940133321</v>
      </c>
      <c r="BQ3" s="7">
        <f ca="1">SUM(StudentRepayment!BQ2:BQ51)</f>
        <v>219866.92940133321</v>
      </c>
      <c r="BR3" s="7">
        <f ca="1">SUM(StudentRepayment!BR2:BR51)</f>
        <v>219866.92940133321</v>
      </c>
      <c r="BS3" s="7">
        <f ca="1">SUM(StudentRepayment!BS2:BS51)</f>
        <v>219866.92940133321</v>
      </c>
      <c r="BT3" s="7">
        <f ca="1">SUM(StudentRepayment!BT2:BT51)</f>
        <v>219866.92940133321</v>
      </c>
      <c r="BU3" s="7">
        <f ca="1">SUM(StudentRepayment!BU2:BU51)</f>
        <v>219866.92940133321</v>
      </c>
      <c r="BV3" s="7">
        <f ca="1">SUM(StudentRepayment!BV2:BV51)</f>
        <v>219866.92940133321</v>
      </c>
      <c r="BW3" s="7">
        <f ca="1">SUM(StudentRepayment!BW2:BW51)</f>
        <v>219866.92940133321</v>
      </c>
      <c r="BX3" s="7">
        <f ca="1">SUM(StudentRepayment!BX2:BX51)</f>
        <v>219866.92940133321</v>
      </c>
      <c r="BY3" s="7">
        <f ca="1">SUM(StudentRepayment!BY2:BY51)</f>
        <v>219866.92940133321</v>
      </c>
      <c r="BZ3" s="7">
        <f ca="1">SUM(StudentRepayment!BZ2:BZ51)</f>
        <v>219866.92940133321</v>
      </c>
      <c r="CA3" s="7">
        <f ca="1">SUM(StudentRepayment!CA2:CA51)</f>
        <v>219866.92940133321</v>
      </c>
    </row>
    <row r="4" spans="1:79" x14ac:dyDescent="0.35">
      <c r="A4" s="12" t="s">
        <v>1</v>
      </c>
      <c r="B4" s="10">
        <f>-B3/4</f>
        <v>-2500000</v>
      </c>
      <c r="E4" s="10">
        <v>-2500000</v>
      </c>
      <c r="H4" s="10">
        <v>-2500000</v>
      </c>
      <c r="K4" s="10">
        <v>-2500000</v>
      </c>
    </row>
    <row r="5" spans="1:79" x14ac:dyDescent="0.35">
      <c r="A5" s="12" t="s">
        <v>4</v>
      </c>
      <c r="D5" s="11">
        <f>FV(0.07/12,3,0,-7500000)-B8</f>
        <v>132017.11371527892</v>
      </c>
      <c r="G5" s="11">
        <f>FV(0.07/12,3,0,-F8)-E8</f>
        <v>90335.211585347541</v>
      </c>
      <c r="J5" s="11">
        <f>FV(0.07/12,3,0,-I8)-I8</f>
        <v>47919.612866968848</v>
      </c>
      <c r="S5" s="11">
        <f>FV(0.07/12,9,0,-K8)-K8</f>
        <v>14524.905949237174</v>
      </c>
    </row>
    <row r="6" spans="1:79" x14ac:dyDescent="0.35">
      <c r="A6" s="12" t="s">
        <v>5</v>
      </c>
      <c r="V6" s="11">
        <f ca="1">FV(0.07/12,3,-T3)-(T3*3)</f>
        <v>3855.1528475423111</v>
      </c>
      <c r="Y6" s="11">
        <f ca="1">FV(0.07/12,3,-W3)-(W3*3)</f>
        <v>3855.1528475423111</v>
      </c>
      <c r="AB6" s="11">
        <f ca="1">FV(0.07/12,3,-Z3)-(Z3*3)</f>
        <v>3855.1528475423111</v>
      </c>
      <c r="AE6" s="11">
        <f ca="1">FV(0.07/12,3,-AC3)-(AC3*3)</f>
        <v>3855.1528475423111</v>
      </c>
      <c r="AH6" s="11">
        <f ca="1">FV(0.07/12,3,-AF3)-(AF3*3)</f>
        <v>3855.1528475423111</v>
      </c>
      <c r="AK6" s="11">
        <f ca="1">FV(0.07/12,3,-AI3)-(AI3*3)</f>
        <v>3855.1528475423111</v>
      </c>
      <c r="AN6" s="11">
        <f ca="1">FV(0.07/12,3,-AL3)-(AL3*3)</f>
        <v>3855.1528475423111</v>
      </c>
      <c r="AQ6" s="11">
        <f ca="1">FV(0.07/12,3,-AO3)-(AO3*3)</f>
        <v>3855.1528475423111</v>
      </c>
      <c r="AT6" s="11">
        <f ca="1">FV(0.07/12,3,-AR3)-(AR3*3)</f>
        <v>3855.1528475423111</v>
      </c>
      <c r="AW6" s="11">
        <f ca="1">FV(0.07/12,3,-AU3)-(AU3*3)</f>
        <v>3855.1528475423111</v>
      </c>
      <c r="AZ6" s="11">
        <f ca="1">FV(0.07/12,3,-AX3)-(AX3*3)</f>
        <v>3855.1528475423111</v>
      </c>
      <c r="BC6" s="11">
        <f ca="1">FV(0.07/12,3,-BA3)-(BA3*3)</f>
        <v>3855.1528475423111</v>
      </c>
      <c r="BF6" s="11">
        <f ca="1">FV(0.07/12,3,-BD3)-(BD3*3)</f>
        <v>3855.1528475423111</v>
      </c>
      <c r="BI6" s="11">
        <f ca="1">FV(0.07/12,3,-BG3)-(BG3*3)</f>
        <v>3855.1528475423111</v>
      </c>
      <c r="BL6" s="11">
        <f ca="1">FV(0.07/12,3,-BJ3)-(BJ3*3)</f>
        <v>3855.1528475423111</v>
      </c>
      <c r="BO6" s="11">
        <f ca="1">FV(0.07/12,3,-BM3)-(BM3*3)</f>
        <v>3855.1528475423111</v>
      </c>
      <c r="BR6" s="11">
        <f ca="1">FV(0.07/12,3,-BP3)-(BP3*3)</f>
        <v>3855.1528475423111</v>
      </c>
      <c r="BU6" s="11">
        <f ca="1">FV(0.07/12,3,-BS3)-(BS3*3)</f>
        <v>3855.1528475423111</v>
      </c>
      <c r="BX6" s="11">
        <f ca="1">FV(0.07/12,3,-BV3)-(BV3*3)</f>
        <v>3855.1528475423111</v>
      </c>
      <c r="CA6" s="11">
        <f ca="1">FV(0.07/12,3,-BY3)-(BY3*3)</f>
        <v>3855.1528475423111</v>
      </c>
    </row>
    <row r="7" spans="1:79" x14ac:dyDescent="0.35">
      <c r="A7" s="12" t="s">
        <v>6</v>
      </c>
      <c r="V7" s="7">
        <f ca="1">-V3*3</f>
        <v>-659600.78820399963</v>
      </c>
      <c r="Y7" s="7">
        <f ca="1">-Y3*3</f>
        <v>-659600.78820399963</v>
      </c>
      <c r="AB7" s="7">
        <f ca="1">-AB3*3</f>
        <v>-659600.78820399963</v>
      </c>
      <c r="AE7" s="7">
        <f ca="1">-AE3*3</f>
        <v>-659600.78820399963</v>
      </c>
      <c r="AH7" s="7">
        <f ca="1">-AH3*3</f>
        <v>-659600.78820399963</v>
      </c>
      <c r="AK7" s="7">
        <f ca="1">-AK3*3</f>
        <v>-659600.78820399963</v>
      </c>
      <c r="AN7" s="7">
        <f ca="1">-AN3*3</f>
        <v>-659600.78820399963</v>
      </c>
      <c r="AQ7" s="7">
        <f ca="1">-AQ3*3</f>
        <v>-659600.78820399963</v>
      </c>
      <c r="AT7" s="7">
        <f ca="1">-AT3*3</f>
        <v>-659600.78820399963</v>
      </c>
      <c r="AW7" s="7">
        <f ca="1">-AW3*3</f>
        <v>-659600.78820399963</v>
      </c>
      <c r="AZ7" s="7">
        <f ca="1">-AZ3*3</f>
        <v>-659600.78820399963</v>
      </c>
      <c r="BC7" s="7">
        <f ca="1">-BC3*3</f>
        <v>-659600.78820399963</v>
      </c>
      <c r="BF7" s="7">
        <f ca="1">-BF3*3</f>
        <v>-659600.78820399963</v>
      </c>
      <c r="BI7" s="7">
        <f ca="1">-BI3*3</f>
        <v>-659600.78820399963</v>
      </c>
      <c r="BL7" s="7">
        <f ca="1">-BL3*3</f>
        <v>-659600.78820399963</v>
      </c>
      <c r="BO7" s="7">
        <f ca="1">-BO3*3</f>
        <v>-659600.78820399963</v>
      </c>
      <c r="BR7" s="7">
        <f ca="1">-BR3*3</f>
        <v>-659600.78820399963</v>
      </c>
      <c r="BU7" s="7">
        <f ca="1">-BU3*3</f>
        <v>-659600.78820399963</v>
      </c>
      <c r="BX7" s="7">
        <f ca="1">-BX3*3</f>
        <v>-659600.78820399963</v>
      </c>
      <c r="CA7" s="7">
        <f ca="1">-CA3*3</f>
        <v>-659600.78820399963</v>
      </c>
    </row>
    <row r="8" spans="1:79" x14ac:dyDescent="0.35">
      <c r="A8" s="12" t="s">
        <v>3</v>
      </c>
      <c r="B8" s="10">
        <f>SUM(B3:B4)</f>
        <v>7500000</v>
      </c>
      <c r="C8" s="10">
        <v>7500000</v>
      </c>
      <c r="D8" s="10">
        <f>B8+SUM(D3:D7)</f>
        <v>7632017.1137152789</v>
      </c>
      <c r="E8" s="10">
        <f t="shared" ref="E8:AJ8" si="0">D8+SUM(E3:E7)</f>
        <v>5132017.1137152789</v>
      </c>
      <c r="F8" s="10">
        <f t="shared" si="0"/>
        <v>5132017.1137152789</v>
      </c>
      <c r="G8" s="10">
        <f t="shared" si="0"/>
        <v>5222352.3253006265</v>
      </c>
      <c r="H8" s="10">
        <f t="shared" si="0"/>
        <v>2722352.3253006265</v>
      </c>
      <c r="I8" s="10">
        <f t="shared" si="0"/>
        <v>2722352.3253006265</v>
      </c>
      <c r="J8" s="10">
        <f t="shared" si="0"/>
        <v>2770271.9381675953</v>
      </c>
      <c r="K8" s="10">
        <f t="shared" si="0"/>
        <v>270271.9381675953</v>
      </c>
      <c r="L8" s="10">
        <f t="shared" si="0"/>
        <v>270271.9381675953</v>
      </c>
      <c r="M8" s="10">
        <f t="shared" si="0"/>
        <v>270271.9381675953</v>
      </c>
      <c r="N8" s="10">
        <f t="shared" si="0"/>
        <v>270271.9381675953</v>
      </c>
      <c r="O8" s="10">
        <f t="shared" si="0"/>
        <v>270271.9381675953</v>
      </c>
      <c r="P8" s="10">
        <f t="shared" si="0"/>
        <v>270271.9381675953</v>
      </c>
      <c r="Q8" s="10">
        <f t="shared" si="0"/>
        <v>270271.9381675953</v>
      </c>
      <c r="R8" s="10">
        <f t="shared" si="0"/>
        <v>270271.9381675953</v>
      </c>
      <c r="S8" s="10">
        <f t="shared" si="0"/>
        <v>284796.84411683248</v>
      </c>
      <c r="T8" s="10">
        <f t="shared" ca="1" si="0"/>
        <v>504663.77351816569</v>
      </c>
      <c r="U8" s="10">
        <f t="shared" ca="1" si="0"/>
        <v>724530.7029194989</v>
      </c>
      <c r="V8" s="10">
        <f t="shared" ca="1" si="0"/>
        <v>288651.99696437479</v>
      </c>
      <c r="W8" s="10">
        <f t="shared" ca="1" si="0"/>
        <v>508518.926365708</v>
      </c>
      <c r="X8" s="10">
        <f t="shared" ca="1" si="0"/>
        <v>728385.85576704121</v>
      </c>
      <c r="Y8" s="10">
        <f t="shared" ca="1" si="0"/>
        <v>292507.1498119171</v>
      </c>
      <c r="Z8" s="10">
        <f t="shared" ca="1" si="0"/>
        <v>512374.07921325031</v>
      </c>
      <c r="AA8" s="10">
        <f t="shared" ca="1" si="0"/>
        <v>732241.00861458352</v>
      </c>
      <c r="AB8" s="10">
        <f t="shared" ca="1" si="0"/>
        <v>296362.30265945941</v>
      </c>
      <c r="AC8" s="10">
        <f t="shared" ca="1" si="0"/>
        <v>516229.23206079262</v>
      </c>
      <c r="AD8" s="10">
        <f t="shared" ca="1" si="0"/>
        <v>736096.16146212583</v>
      </c>
      <c r="AE8" s="10">
        <f t="shared" ca="1" si="0"/>
        <v>300217.45550700172</v>
      </c>
      <c r="AF8" s="10">
        <f t="shared" ca="1" si="0"/>
        <v>520084.38490833493</v>
      </c>
      <c r="AG8" s="10">
        <f t="shared" ca="1" si="0"/>
        <v>739951.31430966815</v>
      </c>
      <c r="AH8" s="10">
        <f t="shared" ca="1" si="0"/>
        <v>304072.60835454403</v>
      </c>
      <c r="AI8" s="10">
        <f t="shared" ca="1" si="0"/>
        <v>523939.53775587725</v>
      </c>
      <c r="AJ8" s="10">
        <f t="shared" ca="1" si="0"/>
        <v>743806.46715721046</v>
      </c>
      <c r="AK8" s="10">
        <f t="shared" ref="AK8:BP8" ca="1" si="1">AJ8+SUM(AK3:AK7)</f>
        <v>307927.76120208635</v>
      </c>
      <c r="AL8" s="10">
        <f t="shared" ca="1" si="1"/>
        <v>527794.69060341956</v>
      </c>
      <c r="AM8" s="10">
        <f t="shared" ca="1" si="1"/>
        <v>747661.62000475277</v>
      </c>
      <c r="AN8" s="10">
        <f t="shared" ca="1" si="1"/>
        <v>311782.91404962866</v>
      </c>
      <c r="AO8" s="10">
        <f t="shared" ca="1" si="1"/>
        <v>531649.84345096187</v>
      </c>
      <c r="AP8" s="10">
        <f t="shared" ca="1" si="1"/>
        <v>751516.77285229508</v>
      </c>
      <c r="AQ8" s="10">
        <f t="shared" ca="1" si="1"/>
        <v>315638.06689717097</v>
      </c>
      <c r="AR8" s="10">
        <f t="shared" ca="1" si="1"/>
        <v>535504.99629850418</v>
      </c>
      <c r="AS8" s="10">
        <f t="shared" ca="1" si="1"/>
        <v>755371.92569983739</v>
      </c>
      <c r="AT8" s="10">
        <f t="shared" ca="1" si="1"/>
        <v>319493.21974471328</v>
      </c>
      <c r="AU8" s="10">
        <f t="shared" ca="1" si="1"/>
        <v>539360.14914604649</v>
      </c>
      <c r="AV8" s="10">
        <f t="shared" ca="1" si="1"/>
        <v>759227.0785473797</v>
      </c>
      <c r="AW8" s="10">
        <f t="shared" ca="1" si="1"/>
        <v>323348.37259225559</v>
      </c>
      <c r="AX8" s="10">
        <f t="shared" ca="1" si="1"/>
        <v>543215.3019935888</v>
      </c>
      <c r="AY8" s="10">
        <f t="shared" ca="1" si="1"/>
        <v>763082.23139492201</v>
      </c>
      <c r="AZ8" s="10">
        <f t="shared" ca="1" si="1"/>
        <v>327203.5254397979</v>
      </c>
      <c r="BA8" s="10">
        <f t="shared" ca="1" si="1"/>
        <v>547070.45484113111</v>
      </c>
      <c r="BB8" s="10">
        <f t="shared" ca="1" si="1"/>
        <v>766937.38424246432</v>
      </c>
      <c r="BC8" s="10">
        <f t="shared" ca="1" si="1"/>
        <v>331058.67828734021</v>
      </c>
      <c r="BD8" s="10">
        <f t="shared" ca="1" si="1"/>
        <v>550925.60768867342</v>
      </c>
      <c r="BE8" s="10">
        <f t="shared" ca="1" si="1"/>
        <v>770792.53709000663</v>
      </c>
      <c r="BF8" s="10">
        <f t="shared" ca="1" si="1"/>
        <v>334913.83113488252</v>
      </c>
      <c r="BG8" s="10">
        <f t="shared" ca="1" si="1"/>
        <v>554780.76053621573</v>
      </c>
      <c r="BH8" s="10">
        <f t="shared" ca="1" si="1"/>
        <v>774647.68993754894</v>
      </c>
      <c r="BI8" s="10">
        <f t="shared" ca="1" si="1"/>
        <v>338768.98398242483</v>
      </c>
      <c r="BJ8" s="10">
        <f t="shared" ca="1" si="1"/>
        <v>558635.91338375804</v>
      </c>
      <c r="BK8" s="10">
        <f t="shared" ca="1" si="1"/>
        <v>778502.84278509126</v>
      </c>
      <c r="BL8" s="10">
        <f t="shared" ca="1" si="1"/>
        <v>342624.13682996714</v>
      </c>
      <c r="BM8" s="10">
        <f t="shared" ca="1" si="1"/>
        <v>562491.06623130036</v>
      </c>
      <c r="BN8" s="10">
        <f t="shared" ca="1" si="1"/>
        <v>782357.99563263357</v>
      </c>
      <c r="BO8" s="10">
        <f t="shared" ca="1" si="1"/>
        <v>346479.28967750946</v>
      </c>
      <c r="BP8" s="10">
        <f t="shared" ca="1" si="1"/>
        <v>566346.21907884267</v>
      </c>
      <c r="BQ8" s="10">
        <f t="shared" ref="BQ8:BX8" ca="1" si="2">BP8+SUM(BQ3:BQ7)</f>
        <v>786213.14848017588</v>
      </c>
      <c r="BR8" s="10">
        <f t="shared" ca="1" si="2"/>
        <v>350334.44252505177</v>
      </c>
      <c r="BS8" s="10">
        <f t="shared" ca="1" si="2"/>
        <v>570201.37192638498</v>
      </c>
      <c r="BT8" s="10">
        <f t="shared" ca="1" si="2"/>
        <v>790068.30132771819</v>
      </c>
      <c r="BU8" s="10">
        <f t="shared" ca="1" si="2"/>
        <v>354189.59537259408</v>
      </c>
      <c r="BV8" s="10">
        <f t="shared" ca="1" si="2"/>
        <v>574056.52477392729</v>
      </c>
      <c r="BW8" s="10">
        <f t="shared" ca="1" si="2"/>
        <v>793923.4541752605</v>
      </c>
      <c r="BX8" s="10">
        <f t="shared" ca="1" si="2"/>
        <v>358044.74822013639</v>
      </c>
      <c r="BY8" s="10">
        <f ca="1">BX8+SUM(BY3:BY7)</f>
        <v>577911.6776214696</v>
      </c>
      <c r="BZ8" s="10">
        <f ca="1">BY8+SUM(BZ3:BZ7)</f>
        <v>797778.60702280281</v>
      </c>
      <c r="CA8" s="10">
        <f ca="1">BZ8+SUM(CA3:CA7)</f>
        <v>361899.9010676787</v>
      </c>
    </row>
    <row r="9" spans="1:79" ht="15" thickBot="1" x14ac:dyDescent="0.4">
      <c r="A9" s="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</row>
    <row r="10" spans="1:79" x14ac:dyDescent="0.35">
      <c r="A10" s="14"/>
      <c r="B10" s="15"/>
      <c r="C10" s="16"/>
      <c r="D10" s="16"/>
      <c r="E10" s="17"/>
    </row>
    <row r="11" spans="1:79" x14ac:dyDescent="0.35">
      <c r="A11" s="18"/>
      <c r="B11" s="19"/>
      <c r="C11" s="20"/>
      <c r="D11" s="20"/>
      <c r="E11" s="21"/>
      <c r="S11" s="8"/>
    </row>
    <row r="12" spans="1:79" x14ac:dyDescent="0.35">
      <c r="A12" s="22"/>
      <c r="B12" s="19"/>
      <c r="C12" s="20"/>
      <c r="D12" s="20"/>
      <c r="E12" s="21"/>
      <c r="S12" s="8"/>
      <c r="V12" s="7">
        <f ca="1">V3*3</f>
        <v>659600.78820399963</v>
      </c>
    </row>
    <row r="13" spans="1:79" x14ac:dyDescent="0.35">
      <c r="A13" s="18"/>
      <c r="B13" s="19"/>
      <c r="C13" s="20"/>
      <c r="D13" s="20"/>
      <c r="E13" s="21"/>
      <c r="S13" s="8"/>
      <c r="V13" s="7">
        <f ca="1">V12*0.05</f>
        <v>32980.039410199985</v>
      </c>
    </row>
    <row r="14" spans="1:79" x14ac:dyDescent="0.35">
      <c r="A14" s="18"/>
      <c r="B14" s="19"/>
      <c r="C14" s="20"/>
      <c r="D14" s="20"/>
      <c r="E14" s="21"/>
      <c r="S14" s="8"/>
    </row>
    <row r="15" spans="1:79" x14ac:dyDescent="0.35">
      <c r="A15" s="18"/>
      <c r="B15" s="19"/>
      <c r="C15" s="20"/>
      <c r="D15" s="20"/>
      <c r="E15" s="21"/>
      <c r="S15" s="8"/>
    </row>
    <row r="16" spans="1:79" ht="15" thickBot="1" x14ac:dyDescent="0.4">
      <c r="A16" s="23"/>
      <c r="B16" s="24"/>
      <c r="C16" s="25"/>
      <c r="D16" s="25"/>
      <c r="E16" s="26"/>
      <c r="S16" s="8"/>
    </row>
    <row r="17" spans="1:71" x14ac:dyDescent="0.35">
      <c r="A17" s="5" t="s">
        <v>15</v>
      </c>
      <c r="B17" s="27">
        <f>XIRR(B20:B40,A20:A40)</f>
        <v>4.0731218457221982E-2</v>
      </c>
      <c r="C17" s="27">
        <f>XIRR(C20:C40,A20:A40)</f>
        <v>7.2270479798316939E-2</v>
      </c>
      <c r="D17" s="27">
        <f>XIRR(D20:D40,A20:A40)</f>
        <v>0.10468271374702456</v>
      </c>
      <c r="E17" s="27">
        <f>XIRR(E20:E40,A20:A40)</f>
        <v>0.13798970580101014</v>
      </c>
      <c r="G17" t="s">
        <v>53</v>
      </c>
      <c r="S17" s="8"/>
    </row>
    <row r="18" spans="1:71" x14ac:dyDescent="0.35">
      <c r="A18" s="12" t="s">
        <v>14</v>
      </c>
      <c r="B18" s="6" t="s">
        <v>11</v>
      </c>
      <c r="C18" s="6" t="s">
        <v>10</v>
      </c>
      <c r="D18" s="6" t="s">
        <v>12</v>
      </c>
      <c r="E18" s="6" t="s">
        <v>13</v>
      </c>
    </row>
    <row r="19" spans="1:71" x14ac:dyDescent="0.35">
      <c r="A19" s="12" t="s">
        <v>9</v>
      </c>
    </row>
    <row r="20" spans="1:71" x14ac:dyDescent="0.35">
      <c r="A20" s="13">
        <v>43466</v>
      </c>
      <c r="B20" s="7">
        <v>-10000000</v>
      </c>
      <c r="C20" s="7">
        <v>-10000000</v>
      </c>
      <c r="D20" s="7">
        <v>-10000000</v>
      </c>
      <c r="E20" s="7">
        <v>-10000000</v>
      </c>
      <c r="G20" s="7">
        <v>1100000</v>
      </c>
    </row>
    <row r="21" spans="1:71" x14ac:dyDescent="0.35">
      <c r="A21" s="13">
        <v>44075</v>
      </c>
      <c r="B21">
        <v>586601.55231174547</v>
      </c>
      <c r="C21" s="7">
        <v>659600.78820399998</v>
      </c>
      <c r="D21" s="7">
        <v>740106.16758340341</v>
      </c>
      <c r="E21" s="7">
        <v>828692.29807481356</v>
      </c>
      <c r="BS21" s="7">
        <f t="shared" ref="BS21:BS40" si="3">-BO21*3</f>
        <v>0</v>
      </c>
    </row>
    <row r="22" spans="1:71" x14ac:dyDescent="0.35">
      <c r="A22" s="13">
        <v>44166</v>
      </c>
      <c r="B22">
        <v>586601.55231174547</v>
      </c>
      <c r="C22" s="7">
        <v>659600.78820399998</v>
      </c>
      <c r="D22" s="7">
        <v>740106.16758340341</v>
      </c>
      <c r="E22" s="7">
        <v>828692.29807481356</v>
      </c>
      <c r="BS22" s="7">
        <f t="shared" si="3"/>
        <v>0</v>
      </c>
    </row>
    <row r="23" spans="1:71" x14ac:dyDescent="0.35">
      <c r="A23" s="13">
        <v>44256</v>
      </c>
      <c r="B23">
        <v>586601.55231174547</v>
      </c>
      <c r="C23" s="7">
        <v>659600.78820399998</v>
      </c>
      <c r="D23" s="7">
        <v>740106.16758340341</v>
      </c>
      <c r="E23" s="7">
        <v>828692.29807481356</v>
      </c>
      <c r="BS23" s="7">
        <f t="shared" si="3"/>
        <v>0</v>
      </c>
    </row>
    <row r="24" spans="1:71" x14ac:dyDescent="0.35">
      <c r="A24" s="13">
        <v>44348</v>
      </c>
      <c r="B24">
        <v>586601.55231174547</v>
      </c>
      <c r="C24" s="7">
        <v>659600.78820399998</v>
      </c>
      <c r="D24" s="7">
        <v>740106.16758340341</v>
      </c>
      <c r="E24" s="7">
        <v>828692.29807481356</v>
      </c>
      <c r="BS24" s="7">
        <f t="shared" si="3"/>
        <v>0</v>
      </c>
    </row>
    <row r="25" spans="1:71" x14ac:dyDescent="0.35">
      <c r="A25" s="13">
        <v>44440</v>
      </c>
      <c r="B25">
        <v>586601.55231174547</v>
      </c>
      <c r="C25" s="7">
        <v>659600.78820399998</v>
      </c>
      <c r="D25" s="7">
        <v>740106.16758340341</v>
      </c>
      <c r="E25" s="7">
        <v>828692.29807481356</v>
      </c>
      <c r="BS25" s="7">
        <f t="shared" si="3"/>
        <v>0</v>
      </c>
    </row>
    <row r="26" spans="1:71" x14ac:dyDescent="0.35">
      <c r="A26" s="13">
        <v>44531</v>
      </c>
      <c r="B26">
        <v>586601.55231174547</v>
      </c>
      <c r="C26" s="7">
        <v>659600.78820399998</v>
      </c>
      <c r="D26" s="7">
        <v>740106.16758340341</v>
      </c>
      <c r="E26" s="7">
        <v>828692.29807481356</v>
      </c>
      <c r="BS26" s="7">
        <f t="shared" si="3"/>
        <v>0</v>
      </c>
    </row>
    <row r="27" spans="1:71" x14ac:dyDescent="0.35">
      <c r="A27" s="13">
        <v>44621</v>
      </c>
      <c r="B27">
        <v>586601.55231174547</v>
      </c>
      <c r="C27" s="7">
        <v>659600.78820399998</v>
      </c>
      <c r="D27" s="7">
        <v>740106.16758340341</v>
      </c>
      <c r="E27" s="7">
        <v>828692.29807481356</v>
      </c>
      <c r="BS27" s="7">
        <f t="shared" si="3"/>
        <v>0</v>
      </c>
    </row>
    <row r="28" spans="1:71" x14ac:dyDescent="0.35">
      <c r="A28" s="13">
        <v>44713</v>
      </c>
      <c r="B28">
        <v>586601.55231174547</v>
      </c>
      <c r="C28" s="7">
        <v>659600.78820399998</v>
      </c>
      <c r="D28" s="7">
        <v>740106.16758340341</v>
      </c>
      <c r="E28" s="7">
        <v>828692.29807481356</v>
      </c>
      <c r="BS28" s="7">
        <f t="shared" si="3"/>
        <v>0</v>
      </c>
    </row>
    <row r="29" spans="1:71" x14ac:dyDescent="0.35">
      <c r="A29" s="13">
        <v>44805</v>
      </c>
      <c r="B29">
        <v>586601.55231174547</v>
      </c>
      <c r="C29" s="7">
        <v>659600.78820399998</v>
      </c>
      <c r="D29" s="7">
        <v>740106.16758340341</v>
      </c>
      <c r="E29" s="7">
        <v>828692.29807481356</v>
      </c>
      <c r="BS29" s="7">
        <f t="shared" si="3"/>
        <v>0</v>
      </c>
    </row>
    <row r="30" spans="1:71" x14ac:dyDescent="0.35">
      <c r="A30" s="13">
        <v>44896</v>
      </c>
      <c r="B30">
        <v>586601.55231174547</v>
      </c>
      <c r="C30" s="7">
        <v>659600.78820399998</v>
      </c>
      <c r="D30" s="7">
        <v>740106.16758340341</v>
      </c>
      <c r="E30" s="7">
        <v>828692.29807481356</v>
      </c>
      <c r="BS30" s="7">
        <f t="shared" si="3"/>
        <v>0</v>
      </c>
    </row>
    <row r="31" spans="1:71" x14ac:dyDescent="0.35">
      <c r="A31" s="13">
        <v>44986</v>
      </c>
      <c r="B31">
        <v>586601.55231174547</v>
      </c>
      <c r="C31" s="7">
        <v>659600.78820399998</v>
      </c>
      <c r="D31" s="7">
        <v>740106.16758340341</v>
      </c>
      <c r="E31" s="7">
        <v>828692.29807481356</v>
      </c>
      <c r="BS31" s="7">
        <f t="shared" si="3"/>
        <v>0</v>
      </c>
    </row>
    <row r="32" spans="1:71" x14ac:dyDescent="0.35">
      <c r="A32" s="13">
        <v>45078</v>
      </c>
      <c r="B32">
        <v>586601.55231174547</v>
      </c>
      <c r="C32" s="7">
        <v>659600.78820399998</v>
      </c>
      <c r="D32" s="7">
        <v>740106.16758340341</v>
      </c>
      <c r="E32" s="7">
        <v>828692.29807481356</v>
      </c>
      <c r="BS32" s="7">
        <f t="shared" si="3"/>
        <v>0</v>
      </c>
    </row>
    <row r="33" spans="1:71" x14ac:dyDescent="0.35">
      <c r="A33" s="13">
        <v>45170</v>
      </c>
      <c r="B33">
        <v>586601.55231174547</v>
      </c>
      <c r="C33" s="7">
        <v>659600.78820399998</v>
      </c>
      <c r="D33" s="7">
        <v>740106.16758340341</v>
      </c>
      <c r="E33" s="7">
        <v>828692.29807481356</v>
      </c>
      <c r="BS33" s="7">
        <f t="shared" si="3"/>
        <v>0</v>
      </c>
    </row>
    <row r="34" spans="1:71" x14ac:dyDescent="0.35">
      <c r="A34" s="13">
        <v>45261</v>
      </c>
      <c r="B34">
        <v>586601.55231174547</v>
      </c>
      <c r="C34" s="7">
        <v>659600.78820399998</v>
      </c>
      <c r="D34" s="7">
        <v>740106.16758340341</v>
      </c>
      <c r="E34" s="7">
        <v>828692.29807481356</v>
      </c>
      <c r="BS34" s="7">
        <f t="shared" si="3"/>
        <v>0</v>
      </c>
    </row>
    <row r="35" spans="1:71" x14ac:dyDescent="0.35">
      <c r="A35" s="13">
        <v>45352</v>
      </c>
      <c r="B35">
        <v>586601.55231174547</v>
      </c>
      <c r="C35" s="7">
        <v>659600.78820399998</v>
      </c>
      <c r="D35" s="7">
        <v>740106.16758340341</v>
      </c>
      <c r="E35" s="7">
        <v>828692.29807481356</v>
      </c>
      <c r="BS35" s="7">
        <f t="shared" si="3"/>
        <v>0</v>
      </c>
    </row>
    <row r="36" spans="1:71" x14ac:dyDescent="0.35">
      <c r="A36" s="13">
        <v>45444</v>
      </c>
      <c r="B36">
        <v>586601.55231174547</v>
      </c>
      <c r="C36" s="7">
        <v>659600.78820399998</v>
      </c>
      <c r="D36" s="7">
        <v>740106.16758340341</v>
      </c>
      <c r="E36" s="7">
        <v>828692.29807481356</v>
      </c>
      <c r="BS36" s="7">
        <f t="shared" si="3"/>
        <v>0</v>
      </c>
    </row>
    <row r="37" spans="1:71" x14ac:dyDescent="0.35">
      <c r="A37" s="13">
        <v>45536</v>
      </c>
      <c r="B37">
        <v>586601.55231174547</v>
      </c>
      <c r="C37" s="7">
        <v>659600.78820399998</v>
      </c>
      <c r="D37" s="7">
        <v>740106.16758340341</v>
      </c>
      <c r="E37" s="7">
        <v>828692.29807481356</v>
      </c>
      <c r="BS37" s="7">
        <f t="shared" si="3"/>
        <v>0</v>
      </c>
    </row>
    <row r="38" spans="1:71" x14ac:dyDescent="0.35">
      <c r="A38" s="13">
        <v>45627</v>
      </c>
      <c r="B38">
        <v>586601.55231174547</v>
      </c>
      <c r="C38" s="7">
        <v>659600.78820399998</v>
      </c>
      <c r="D38" s="7">
        <v>740106.16758340341</v>
      </c>
      <c r="E38" s="7">
        <v>828692.29807481356</v>
      </c>
      <c r="BS38" s="7">
        <f t="shared" si="3"/>
        <v>0</v>
      </c>
    </row>
    <row r="39" spans="1:71" x14ac:dyDescent="0.35">
      <c r="A39" s="13">
        <v>45717</v>
      </c>
      <c r="B39">
        <v>586601.55231174547</v>
      </c>
      <c r="C39" s="7">
        <v>659600.78820399998</v>
      </c>
      <c r="D39" s="7">
        <v>740106.16758340341</v>
      </c>
      <c r="E39" s="7">
        <v>828692.29807481356</v>
      </c>
      <c r="BS39" s="7">
        <f t="shared" si="3"/>
        <v>0</v>
      </c>
    </row>
    <row r="40" spans="1:71" x14ac:dyDescent="0.35">
      <c r="A40" s="13">
        <v>45809</v>
      </c>
      <c r="B40">
        <v>586601.55231174547</v>
      </c>
      <c r="C40" s="7">
        <v>659600.78820399998</v>
      </c>
      <c r="D40" s="7">
        <v>740106.16758340341</v>
      </c>
      <c r="E40" s="7">
        <v>828692.29807481356</v>
      </c>
      <c r="BS40" s="7">
        <f t="shared" si="3"/>
        <v>0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3AD5-2A7C-4732-8869-762CDA0579BC}">
  <dimension ref="A1:CB47"/>
  <sheetViews>
    <sheetView zoomScale="68" zoomScaleNormal="68" workbookViewId="0">
      <pane xSplit="1" topLeftCell="BR1" activePane="topRight" state="frozen"/>
      <selection pane="topRight" activeCell="Y15" sqref="B15:Y15"/>
    </sheetView>
  </sheetViews>
  <sheetFormatPr defaultRowHeight="14.5" x14ac:dyDescent="0.35"/>
  <cols>
    <col min="1" max="1" width="37" customWidth="1"/>
    <col min="2" max="5" width="14.7265625" bestFit="1" customWidth="1"/>
    <col min="6" max="11" width="11.08984375" bestFit="1" customWidth="1"/>
    <col min="12" max="18" width="9.6328125" bestFit="1" customWidth="1"/>
    <col min="19" max="19" width="9.90625" bestFit="1" customWidth="1"/>
    <col min="20" max="21" width="12.1796875" bestFit="1" customWidth="1"/>
    <col min="22" max="22" width="13.7265625" bestFit="1" customWidth="1"/>
    <col min="23" max="24" width="12.1796875" bestFit="1" customWidth="1"/>
    <col min="25" max="25" width="13.7265625" bestFit="1" customWidth="1"/>
    <col min="26" max="78" width="12.1796875" bestFit="1" customWidth="1"/>
    <col min="79" max="79" width="13.7265625" bestFit="1" customWidth="1"/>
    <col min="80" max="80" width="10.90625" bestFit="1" customWidth="1"/>
  </cols>
  <sheetData>
    <row r="1" spans="1:80" x14ac:dyDescent="0.35">
      <c r="A1" t="s">
        <v>34</v>
      </c>
      <c r="B1" s="43">
        <v>4.4999999999999998E-2</v>
      </c>
    </row>
    <row r="2" spans="1:80" x14ac:dyDescent="0.35">
      <c r="A2" t="s">
        <v>35</v>
      </c>
      <c r="B2" s="7">
        <f ca="1">V14</f>
        <v>33537.188316722284</v>
      </c>
    </row>
    <row r="5" spans="1:80" x14ac:dyDescent="0.35">
      <c r="A5" s="53" t="s">
        <v>8</v>
      </c>
      <c r="B5" s="6" t="s">
        <v>7</v>
      </c>
    </row>
    <row r="6" spans="1:80" x14ac:dyDescent="0.35">
      <c r="A6" s="53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5">
        <v>19</v>
      </c>
      <c r="U6" s="3">
        <v>20</v>
      </c>
      <c r="V6" s="3">
        <v>21</v>
      </c>
      <c r="W6" s="4">
        <v>22</v>
      </c>
      <c r="X6" s="3">
        <v>23</v>
      </c>
      <c r="Y6" s="3">
        <v>24</v>
      </c>
      <c r="Z6" s="4">
        <v>25</v>
      </c>
      <c r="AA6" s="3">
        <v>26</v>
      </c>
      <c r="AB6" s="3">
        <v>27</v>
      </c>
      <c r="AC6" s="4">
        <v>28</v>
      </c>
      <c r="AD6" s="3">
        <v>29</v>
      </c>
      <c r="AE6" s="3">
        <v>30</v>
      </c>
      <c r="AF6" s="4">
        <v>31</v>
      </c>
      <c r="AG6" s="3">
        <v>32</v>
      </c>
      <c r="AH6" s="3">
        <v>33</v>
      </c>
      <c r="AI6" s="4">
        <v>34</v>
      </c>
      <c r="AJ6" s="3">
        <v>35</v>
      </c>
      <c r="AK6" s="3">
        <v>36</v>
      </c>
      <c r="AL6" s="4">
        <v>37</v>
      </c>
      <c r="AM6" s="3">
        <v>38</v>
      </c>
      <c r="AN6" s="3">
        <v>39</v>
      </c>
      <c r="AO6" s="4">
        <v>40</v>
      </c>
      <c r="AP6" s="3">
        <v>41</v>
      </c>
      <c r="AQ6" s="3">
        <v>42</v>
      </c>
      <c r="AR6" s="4">
        <v>43</v>
      </c>
      <c r="AS6" s="3">
        <v>44</v>
      </c>
      <c r="AT6" s="3">
        <v>45</v>
      </c>
      <c r="AU6" s="4">
        <v>46</v>
      </c>
      <c r="AV6" s="3">
        <v>47</v>
      </c>
      <c r="AW6" s="3">
        <v>48</v>
      </c>
      <c r="AX6" s="4">
        <v>49</v>
      </c>
      <c r="AY6" s="3">
        <v>50</v>
      </c>
      <c r="AZ6" s="3">
        <v>51</v>
      </c>
      <c r="BA6" s="4">
        <v>52</v>
      </c>
      <c r="BB6" s="3">
        <v>53</v>
      </c>
      <c r="BC6" s="3">
        <v>54</v>
      </c>
      <c r="BD6" s="3">
        <v>55</v>
      </c>
      <c r="BE6" s="3">
        <v>56</v>
      </c>
      <c r="BF6" s="4">
        <v>57</v>
      </c>
      <c r="BG6" s="3">
        <v>58</v>
      </c>
      <c r="BH6" s="3">
        <v>59</v>
      </c>
      <c r="BI6" s="4">
        <v>60</v>
      </c>
      <c r="BJ6" s="3">
        <v>61</v>
      </c>
      <c r="BK6" s="3">
        <v>62</v>
      </c>
      <c r="BL6" s="4">
        <v>63</v>
      </c>
      <c r="BM6" s="3">
        <v>64</v>
      </c>
      <c r="BN6" s="3">
        <v>65</v>
      </c>
      <c r="BO6" s="4">
        <v>66</v>
      </c>
      <c r="BP6" s="3">
        <v>67</v>
      </c>
      <c r="BQ6" s="3">
        <v>68</v>
      </c>
      <c r="BR6" s="4">
        <v>69</v>
      </c>
      <c r="BS6" s="3">
        <v>70</v>
      </c>
      <c r="BT6" s="3">
        <v>71</v>
      </c>
      <c r="BU6" s="4">
        <v>72</v>
      </c>
      <c r="BV6" s="3">
        <v>73</v>
      </c>
      <c r="BW6" s="3">
        <v>74</v>
      </c>
      <c r="BX6" s="4">
        <v>75</v>
      </c>
      <c r="BY6" s="3">
        <v>76</v>
      </c>
      <c r="BZ6" s="3">
        <v>77</v>
      </c>
      <c r="CA6" s="4">
        <v>78</v>
      </c>
    </row>
    <row r="7" spans="1:80" x14ac:dyDescent="0.35">
      <c r="A7" s="12" t="s">
        <v>2</v>
      </c>
      <c r="B7" s="9">
        <v>10000000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7">
        <f ca="1">SUM(StudentRepayment!T2:T51)</f>
        <v>219866.92940133321</v>
      </c>
      <c r="U7" s="7">
        <f ca="1">SUM(StudentRepayment!U2:U51)</f>
        <v>219866.92940133321</v>
      </c>
      <c r="V7" s="7">
        <f ca="1">SUM(StudentRepayment!V2:V51)</f>
        <v>219866.92940133321</v>
      </c>
      <c r="W7" s="7">
        <f ca="1">SUM(StudentRepayment!W2:W51)</f>
        <v>219866.92940133321</v>
      </c>
      <c r="X7" s="7">
        <f ca="1">SUM(StudentRepayment!X2:X51)</f>
        <v>219866.92940133321</v>
      </c>
      <c r="Y7" s="7">
        <f ca="1">SUM(StudentRepayment!Y2:Y51)</f>
        <v>219866.92940133321</v>
      </c>
      <c r="Z7" s="7">
        <f ca="1">SUM(StudentRepayment!Z2:Z51)</f>
        <v>219866.92940133321</v>
      </c>
      <c r="AA7" s="7">
        <f ca="1">SUM(StudentRepayment!AA2:AA51)</f>
        <v>219866.92940133321</v>
      </c>
      <c r="AB7" s="7">
        <f ca="1">SUM(StudentRepayment!AB2:AB51)</f>
        <v>219866.92940133321</v>
      </c>
      <c r="AC7" s="7">
        <f ca="1">SUM(StudentRepayment!AC2:AC51)</f>
        <v>219866.92940133321</v>
      </c>
      <c r="AD7" s="7">
        <f ca="1">SUM(StudentRepayment!AD2:AD51)</f>
        <v>219866.92940133321</v>
      </c>
      <c r="AE7" s="7">
        <f ca="1">SUM(StudentRepayment!AE2:AE51)</f>
        <v>219866.92940133321</v>
      </c>
      <c r="AF7" s="7">
        <f ca="1">SUM(StudentRepayment!AF2:AF51)</f>
        <v>219866.92940133321</v>
      </c>
      <c r="AG7" s="7">
        <f ca="1">SUM(StudentRepayment!AG2:AG51)</f>
        <v>219866.92940133321</v>
      </c>
      <c r="AH7" s="7">
        <f ca="1">SUM(StudentRepayment!AH2:AH51)</f>
        <v>219866.92940133321</v>
      </c>
      <c r="AI7" s="7">
        <f ca="1">SUM(StudentRepayment!AI2:AI51)</f>
        <v>219866.92940133321</v>
      </c>
      <c r="AJ7" s="7">
        <f ca="1">SUM(StudentRepayment!AJ2:AJ51)</f>
        <v>219866.92940133321</v>
      </c>
      <c r="AK7" s="7">
        <f ca="1">SUM(StudentRepayment!AK2:AK51)</f>
        <v>219866.92940133321</v>
      </c>
      <c r="AL7" s="7">
        <f ca="1">SUM(StudentRepayment!AL2:AL51)</f>
        <v>219866.92940133321</v>
      </c>
      <c r="AM7" s="7">
        <f ca="1">SUM(StudentRepayment!AM2:AM51)</f>
        <v>219866.92940133321</v>
      </c>
      <c r="AN7" s="7">
        <f ca="1">SUM(StudentRepayment!AN2:AN51)</f>
        <v>219866.92940133321</v>
      </c>
      <c r="AO7" s="7">
        <f ca="1">SUM(StudentRepayment!AO2:AO51)</f>
        <v>219866.92940133321</v>
      </c>
      <c r="AP7" s="7">
        <f ca="1">SUM(StudentRepayment!AP2:AP51)</f>
        <v>219866.92940133321</v>
      </c>
      <c r="AQ7" s="7">
        <f ca="1">SUM(StudentRepayment!AQ2:AQ51)</f>
        <v>219866.92940133321</v>
      </c>
      <c r="AR7" s="7">
        <f ca="1">SUM(StudentRepayment!AR2:AR51)</f>
        <v>219866.92940133321</v>
      </c>
      <c r="AS7" s="7">
        <f ca="1">SUM(StudentRepayment!AS2:AS51)</f>
        <v>219866.92940133321</v>
      </c>
      <c r="AT7" s="7">
        <f ca="1">SUM(StudentRepayment!AT2:AT51)</f>
        <v>219866.92940133321</v>
      </c>
      <c r="AU7" s="7">
        <f ca="1">SUM(StudentRepayment!AU2:AU51)</f>
        <v>219866.92940133321</v>
      </c>
      <c r="AV7" s="7">
        <f ca="1">SUM(StudentRepayment!AV2:AV51)</f>
        <v>219866.92940133321</v>
      </c>
      <c r="AW7" s="7">
        <f ca="1">SUM(StudentRepayment!AW2:AW51)</f>
        <v>219866.92940133321</v>
      </c>
      <c r="AX7" s="7">
        <f ca="1">SUM(StudentRepayment!AX2:AX51)</f>
        <v>219866.92940133321</v>
      </c>
      <c r="AY7" s="7">
        <f ca="1">SUM(StudentRepayment!AY2:AY51)</f>
        <v>219866.92940133321</v>
      </c>
      <c r="AZ7" s="7">
        <f ca="1">SUM(StudentRepayment!AZ2:AZ51)</f>
        <v>219866.92940133321</v>
      </c>
      <c r="BA7" s="7">
        <f ca="1">SUM(StudentRepayment!BA2:BA51)</f>
        <v>219866.92940133321</v>
      </c>
      <c r="BB7" s="7">
        <f ca="1">SUM(StudentRepayment!BB2:BB51)</f>
        <v>219866.92940133321</v>
      </c>
      <c r="BC7" s="7">
        <f ca="1">SUM(StudentRepayment!BC2:BC51)</f>
        <v>219866.92940133321</v>
      </c>
      <c r="BD7" s="7">
        <f ca="1">SUM(StudentRepayment!BD2:BD51)</f>
        <v>219866.92940133321</v>
      </c>
      <c r="BE7" s="7">
        <f ca="1">SUM(StudentRepayment!BE2:BE51)</f>
        <v>219866.92940133321</v>
      </c>
      <c r="BF7" s="7">
        <f ca="1">SUM(StudentRepayment!BF2:BF51)</f>
        <v>219866.92940133321</v>
      </c>
      <c r="BG7" s="7">
        <f ca="1">SUM(StudentRepayment!BG2:BG51)</f>
        <v>219866.92940133321</v>
      </c>
      <c r="BH7" s="7">
        <f ca="1">SUM(StudentRepayment!BH2:BH51)</f>
        <v>219866.92940133321</v>
      </c>
      <c r="BI7" s="7">
        <f ca="1">SUM(StudentRepayment!BI2:BI51)</f>
        <v>219866.92940133321</v>
      </c>
      <c r="BJ7" s="7">
        <f ca="1">SUM(StudentRepayment!BJ2:BJ51)</f>
        <v>219866.92940133321</v>
      </c>
      <c r="BK7" s="7">
        <f ca="1">SUM(StudentRepayment!BK2:BK51)</f>
        <v>219866.92940133321</v>
      </c>
      <c r="BL7" s="7">
        <f ca="1">SUM(StudentRepayment!BL2:BL51)</f>
        <v>219866.92940133321</v>
      </c>
      <c r="BM7" s="7">
        <f ca="1">SUM(StudentRepayment!BM2:BM51)</f>
        <v>219866.92940133321</v>
      </c>
      <c r="BN7" s="7">
        <f ca="1">SUM(StudentRepayment!BN2:BN51)</f>
        <v>219866.92940133321</v>
      </c>
      <c r="BO7" s="7">
        <f ca="1">SUM(StudentRepayment!BO2:BO51)</f>
        <v>219866.92940133321</v>
      </c>
      <c r="BP7" s="7">
        <f ca="1">SUM(StudentRepayment!BP2:BP51)</f>
        <v>219866.92940133321</v>
      </c>
      <c r="BQ7" s="7">
        <f ca="1">SUM(StudentRepayment!BQ2:BQ51)</f>
        <v>219866.92940133321</v>
      </c>
      <c r="BR7" s="7">
        <f ca="1">SUM(StudentRepayment!BR2:BR51)</f>
        <v>219866.92940133321</v>
      </c>
      <c r="BS7" s="7">
        <f ca="1">SUM(StudentRepayment!BS2:BS51)</f>
        <v>219866.92940133321</v>
      </c>
      <c r="BT7" s="7">
        <f ca="1">SUM(StudentRepayment!BT2:BT51)</f>
        <v>219866.92940133321</v>
      </c>
      <c r="BU7" s="7">
        <f ca="1">SUM(StudentRepayment!BU2:BU51)</f>
        <v>219866.92940133321</v>
      </c>
      <c r="BV7" s="7">
        <f ca="1">SUM(StudentRepayment!BV2:BV51)</f>
        <v>219866.92940133321</v>
      </c>
      <c r="BW7" s="7">
        <f ca="1">SUM(StudentRepayment!BW2:BW51)</f>
        <v>219866.92940133321</v>
      </c>
      <c r="BX7" s="7">
        <f ca="1">SUM(StudentRepayment!BX2:BX51)</f>
        <v>219866.92940133321</v>
      </c>
      <c r="BY7" s="7">
        <f ca="1">SUM(StudentRepayment!BY2:BY51)</f>
        <v>219866.92940133321</v>
      </c>
      <c r="BZ7" s="7">
        <f ca="1">SUM(StudentRepayment!BZ2:BZ51)</f>
        <v>219866.92940133321</v>
      </c>
      <c r="CA7" s="7">
        <f ca="1">SUM(StudentRepayment!CA2:CA51)</f>
        <v>219866.92940133321</v>
      </c>
    </row>
    <row r="8" spans="1:80" x14ac:dyDescent="0.35">
      <c r="A8" s="12" t="s">
        <v>1</v>
      </c>
      <c r="B8" s="10">
        <f>-B7/4</f>
        <v>-2500000</v>
      </c>
      <c r="E8" s="10">
        <v>-2500000</v>
      </c>
      <c r="H8" s="10">
        <v>-2500000</v>
      </c>
      <c r="K8" s="10">
        <v>-2500000</v>
      </c>
    </row>
    <row r="9" spans="1:80" x14ac:dyDescent="0.35">
      <c r="A9" s="12" t="s">
        <v>4</v>
      </c>
      <c r="D9" s="11">
        <f>FV(0.07/12,3,0,-7500000)-B12</f>
        <v>132017.11371527892</v>
      </c>
      <c r="G9" s="11">
        <f>FV(0.07/12,3,0,-F12)-E12</f>
        <v>90335.211585347541</v>
      </c>
      <c r="J9" s="11">
        <f>FV(0.07/12,3,0,-I12)-I12</f>
        <v>47919.612866968848</v>
      </c>
      <c r="S9" s="11">
        <f>FV(0.07/12,9,0,-K12)-K12</f>
        <v>14524.905949237174</v>
      </c>
    </row>
    <row r="10" spans="1:80" x14ac:dyDescent="0.35">
      <c r="A10" s="12" t="s">
        <v>5</v>
      </c>
      <c r="V10" s="11">
        <f ca="1">FV(0.07/12,3,-T7)-(T7*3)</f>
        <v>3855.1528475423111</v>
      </c>
      <c r="Y10" s="11">
        <f ca="1">FV(0.07/12,3,-W7)-(W7*3)</f>
        <v>3855.1528475423111</v>
      </c>
      <c r="AB10" s="11">
        <f ca="1">FV(0.07/12,3,-Z7)-(Z7*3)</f>
        <v>3855.1528475423111</v>
      </c>
      <c r="AE10" s="11">
        <f ca="1">FV(0.07/12,3,-AC7)-(AC7*3)</f>
        <v>3855.1528475423111</v>
      </c>
      <c r="AH10" s="11">
        <f ca="1">FV(0.07/12,3,-AF7)-(AF7*3)</f>
        <v>3855.1528475423111</v>
      </c>
      <c r="AK10" s="11">
        <f ca="1">FV(0.07/12,3,-AI7)-(AI7*3)</f>
        <v>3855.1528475423111</v>
      </c>
      <c r="AN10" s="11">
        <f ca="1">FV(0.07/12,3,-AL7)-(AL7*3)</f>
        <v>3855.1528475423111</v>
      </c>
      <c r="AQ10" s="11">
        <f ca="1">FV(0.07/12,3,-AO7)-(AO7*3)</f>
        <v>3855.1528475423111</v>
      </c>
      <c r="AT10" s="11">
        <f ca="1">FV(0.07/12,3,-AR7)-(AR7*3)</f>
        <v>3855.1528475423111</v>
      </c>
      <c r="AW10" s="11">
        <f ca="1">FV(0.07/12,3,-AU7)-(AU7*3)</f>
        <v>3855.1528475423111</v>
      </c>
      <c r="AZ10" s="11">
        <f ca="1">FV(0.07/12,3,-AX7)-(AX7*3)</f>
        <v>3855.1528475423111</v>
      </c>
      <c r="BC10" s="11">
        <f ca="1">FV(0.07/12,3,-BA7)-(BA7*3)</f>
        <v>3855.1528475423111</v>
      </c>
      <c r="BF10" s="11">
        <f ca="1">FV(0.07/12,3,-BD7)-(BD7*3)</f>
        <v>3855.1528475423111</v>
      </c>
      <c r="BI10" s="11">
        <f ca="1">FV(0.07/12,3,-BG7)-(BG7*3)</f>
        <v>3855.1528475423111</v>
      </c>
      <c r="BL10" s="11">
        <f ca="1">FV(0.07/12,3,-BJ7)-(BJ7*3)</f>
        <v>3855.1528475423111</v>
      </c>
      <c r="BO10" s="11">
        <f ca="1">FV(0.07/12,3,-BM7)-(BM7*3)</f>
        <v>3855.1528475423111</v>
      </c>
      <c r="BR10" s="11">
        <f ca="1">FV(0.07/12,3,-BP7)-(BP7*3)</f>
        <v>3855.1528475423111</v>
      </c>
      <c r="BU10" s="11">
        <f ca="1">FV(0.07/12,3,-BS7)-(BS7*3)</f>
        <v>3855.1528475423111</v>
      </c>
      <c r="BX10" s="11">
        <f ca="1">FV(0.07/12,3,-BV7)-(BV7*3)</f>
        <v>3855.1528475423111</v>
      </c>
      <c r="CA10" s="11">
        <f ca="1">FV(0.07/12,3,-BY7)-(BY7*3)</f>
        <v>3855.1528475423111</v>
      </c>
    </row>
    <row r="11" spans="1:80" x14ac:dyDescent="0.35">
      <c r="A11" s="12" t="s">
        <v>6</v>
      </c>
      <c r="V11" s="7">
        <f ca="1">-(V7*3)*(1-$B$1)</f>
        <v>-629918.75273481966</v>
      </c>
      <c r="Y11" s="7">
        <f ca="1">V11</f>
        <v>-629918.75273481966</v>
      </c>
      <c r="AB11" s="7">
        <f ca="1">Y11</f>
        <v>-629918.75273481966</v>
      </c>
      <c r="AE11" s="7">
        <f ca="1">V11</f>
        <v>-629918.75273481966</v>
      </c>
      <c r="AH11" s="7">
        <f ca="1">V11</f>
        <v>-629918.75273481966</v>
      </c>
      <c r="AK11" s="7">
        <f ca="1">V11</f>
        <v>-629918.75273481966</v>
      </c>
      <c r="AN11" s="7">
        <f ca="1">V11</f>
        <v>-629918.75273481966</v>
      </c>
      <c r="AQ11" s="7">
        <f ca="1">V11</f>
        <v>-629918.75273481966</v>
      </c>
      <c r="AT11" s="7">
        <f ca="1">V11</f>
        <v>-629918.75273481966</v>
      </c>
      <c r="AW11" s="7">
        <f ca="1">V11</f>
        <v>-629918.75273481966</v>
      </c>
      <c r="AZ11" s="7">
        <f ca="1">V11</f>
        <v>-629918.75273481966</v>
      </c>
      <c r="BC11" s="7">
        <f ca="1">V11</f>
        <v>-629918.75273481966</v>
      </c>
      <c r="BF11" s="7">
        <f ca="1">V11</f>
        <v>-629918.75273481966</v>
      </c>
      <c r="BI11" s="7">
        <f ca="1">V11</f>
        <v>-629918.75273481966</v>
      </c>
      <c r="BL11" s="7">
        <f ca="1">V11</f>
        <v>-629918.75273481966</v>
      </c>
      <c r="BO11" s="7">
        <f ca="1">V11</f>
        <v>-629918.75273481966</v>
      </c>
      <c r="BR11" s="7">
        <f ca="1">V11</f>
        <v>-629918.75273481966</v>
      </c>
      <c r="BU11" s="7">
        <f ca="1">V11</f>
        <v>-629918.75273481966</v>
      </c>
      <c r="BX11" s="7">
        <f ca="1">V11</f>
        <v>-629918.75273481966</v>
      </c>
      <c r="CA11" s="7">
        <f ca="1">V11</f>
        <v>-629918.75273481966</v>
      </c>
    </row>
    <row r="12" spans="1:80" x14ac:dyDescent="0.35">
      <c r="A12" s="12" t="s">
        <v>3</v>
      </c>
      <c r="B12" s="10">
        <f>SUM(B7:B8)</f>
        <v>7500000</v>
      </c>
      <c r="C12" s="10">
        <v>7500000</v>
      </c>
      <c r="D12" s="10">
        <f>B12+SUM(D7:D11)</f>
        <v>7632017.1137152789</v>
      </c>
      <c r="E12" s="10">
        <f t="shared" ref="E12:BP12" si="0">D12+SUM(E7:E11)</f>
        <v>5132017.1137152789</v>
      </c>
      <c r="F12" s="10">
        <f t="shared" si="0"/>
        <v>5132017.1137152789</v>
      </c>
      <c r="G12" s="10">
        <f t="shared" si="0"/>
        <v>5222352.3253006265</v>
      </c>
      <c r="H12" s="10">
        <f t="shared" si="0"/>
        <v>2722352.3253006265</v>
      </c>
      <c r="I12" s="10">
        <f t="shared" si="0"/>
        <v>2722352.3253006265</v>
      </c>
      <c r="J12" s="10">
        <f t="shared" si="0"/>
        <v>2770271.9381675953</v>
      </c>
      <c r="K12" s="10">
        <f t="shared" si="0"/>
        <v>270271.9381675953</v>
      </c>
      <c r="L12" s="10">
        <f t="shared" si="0"/>
        <v>270271.9381675953</v>
      </c>
      <c r="M12" s="10">
        <f t="shared" si="0"/>
        <v>270271.9381675953</v>
      </c>
      <c r="N12" s="10">
        <f t="shared" si="0"/>
        <v>270271.9381675953</v>
      </c>
      <c r="O12" s="10">
        <f t="shared" si="0"/>
        <v>270271.9381675953</v>
      </c>
      <c r="P12" s="10">
        <f t="shared" si="0"/>
        <v>270271.9381675953</v>
      </c>
      <c r="Q12" s="10">
        <f t="shared" si="0"/>
        <v>270271.9381675953</v>
      </c>
      <c r="R12" s="10">
        <f t="shared" si="0"/>
        <v>270271.9381675953</v>
      </c>
      <c r="S12" s="10">
        <f t="shared" si="0"/>
        <v>284796.84411683248</v>
      </c>
      <c r="T12" s="10">
        <f t="shared" ca="1" si="0"/>
        <v>504663.77351816569</v>
      </c>
      <c r="U12" s="10">
        <f t="shared" ca="1" si="0"/>
        <v>724530.7029194989</v>
      </c>
      <c r="V12" s="10">
        <f t="shared" ca="1" si="0"/>
        <v>318334.03243355476</v>
      </c>
      <c r="W12" s="10">
        <f t="shared" ca="1" si="0"/>
        <v>538200.96183488797</v>
      </c>
      <c r="X12" s="10">
        <f t="shared" ca="1" si="0"/>
        <v>758067.89123622118</v>
      </c>
      <c r="Y12" s="10">
        <f t="shared" ca="1" si="0"/>
        <v>351871.22075027705</v>
      </c>
      <c r="Z12" s="10">
        <f t="shared" ca="1" si="0"/>
        <v>571738.15015161026</v>
      </c>
      <c r="AA12" s="10">
        <f t="shared" ca="1" si="0"/>
        <v>791605.07955294347</v>
      </c>
      <c r="AB12" s="10">
        <f t="shared" ca="1" si="0"/>
        <v>385408.40906699933</v>
      </c>
      <c r="AC12" s="10">
        <f t="shared" ca="1" si="0"/>
        <v>605275.33846833254</v>
      </c>
      <c r="AD12" s="10">
        <f t="shared" ca="1" si="0"/>
        <v>825142.26786966575</v>
      </c>
      <c r="AE12" s="10">
        <f t="shared" ca="1" si="0"/>
        <v>418945.59738372162</v>
      </c>
      <c r="AF12" s="10">
        <f t="shared" ca="1" si="0"/>
        <v>638812.52678505483</v>
      </c>
      <c r="AG12" s="10">
        <f t="shared" ca="1" si="0"/>
        <v>858679.45618638804</v>
      </c>
      <c r="AH12" s="10">
        <f t="shared" ca="1" si="0"/>
        <v>452482.7857004439</v>
      </c>
      <c r="AI12" s="10">
        <f t="shared" ca="1" si="0"/>
        <v>672349.71510177711</v>
      </c>
      <c r="AJ12" s="10">
        <f t="shared" ca="1" si="0"/>
        <v>892216.64450311032</v>
      </c>
      <c r="AK12" s="10">
        <f t="shared" ca="1" si="0"/>
        <v>486019.97401716618</v>
      </c>
      <c r="AL12" s="10">
        <f t="shared" ca="1" si="0"/>
        <v>705886.90341849939</v>
      </c>
      <c r="AM12" s="10">
        <f t="shared" ca="1" si="0"/>
        <v>925753.83281983261</v>
      </c>
      <c r="AN12" s="10">
        <f t="shared" ca="1" si="0"/>
        <v>519557.16233388847</v>
      </c>
      <c r="AO12" s="10">
        <f t="shared" ca="1" si="0"/>
        <v>739424.09173522168</v>
      </c>
      <c r="AP12" s="10">
        <f t="shared" ca="1" si="0"/>
        <v>959291.02113655489</v>
      </c>
      <c r="AQ12" s="10">
        <f t="shared" ca="1" si="0"/>
        <v>553094.35065061075</v>
      </c>
      <c r="AR12" s="10">
        <f t="shared" ca="1" si="0"/>
        <v>772961.28005194396</v>
      </c>
      <c r="AS12" s="10">
        <f t="shared" ca="1" si="0"/>
        <v>992828.20945327717</v>
      </c>
      <c r="AT12" s="10">
        <f t="shared" ca="1" si="0"/>
        <v>586631.53896733304</v>
      </c>
      <c r="AU12" s="10">
        <f t="shared" ca="1" si="0"/>
        <v>806498.46836866625</v>
      </c>
      <c r="AV12" s="10">
        <f t="shared" ca="1" si="0"/>
        <v>1026365.3977699995</v>
      </c>
      <c r="AW12" s="10">
        <f t="shared" ca="1" si="0"/>
        <v>620168.72728405532</v>
      </c>
      <c r="AX12" s="10">
        <f t="shared" ca="1" si="0"/>
        <v>840035.65668538853</v>
      </c>
      <c r="AY12" s="10">
        <f t="shared" ca="1" si="0"/>
        <v>1059902.5860867216</v>
      </c>
      <c r="AZ12" s="10">
        <f t="shared" ca="1" si="0"/>
        <v>653705.91560077749</v>
      </c>
      <c r="BA12" s="10">
        <f t="shared" ca="1" si="0"/>
        <v>873572.8450021107</v>
      </c>
      <c r="BB12" s="10">
        <f t="shared" ca="1" si="0"/>
        <v>1093439.774403444</v>
      </c>
      <c r="BC12" s="10">
        <f t="shared" ca="1" si="0"/>
        <v>687243.10391749989</v>
      </c>
      <c r="BD12" s="10">
        <f t="shared" ca="1" si="0"/>
        <v>907110.0333188331</v>
      </c>
      <c r="BE12" s="10">
        <f t="shared" ca="1" si="0"/>
        <v>1126976.9627201664</v>
      </c>
      <c r="BF12" s="10">
        <f t="shared" ca="1" si="0"/>
        <v>720780.29223422229</v>
      </c>
      <c r="BG12" s="10">
        <f t="shared" ca="1" si="0"/>
        <v>940647.2216355555</v>
      </c>
      <c r="BH12" s="10">
        <f t="shared" ca="1" si="0"/>
        <v>1160514.1510368888</v>
      </c>
      <c r="BI12" s="10">
        <f t="shared" ca="1" si="0"/>
        <v>754317.48055094469</v>
      </c>
      <c r="BJ12" s="10">
        <f t="shared" ca="1" si="0"/>
        <v>974184.4099522779</v>
      </c>
      <c r="BK12" s="10">
        <f t="shared" ca="1" si="0"/>
        <v>1194051.3393536112</v>
      </c>
      <c r="BL12" s="10">
        <f t="shared" ca="1" si="0"/>
        <v>787854.66886766709</v>
      </c>
      <c r="BM12" s="10">
        <f t="shared" ca="1" si="0"/>
        <v>1007721.5982690003</v>
      </c>
      <c r="BN12" s="10">
        <f t="shared" ca="1" si="0"/>
        <v>1227588.5276703336</v>
      </c>
      <c r="BO12" s="10">
        <f t="shared" ca="1" si="0"/>
        <v>821391.85718438949</v>
      </c>
      <c r="BP12" s="10">
        <f t="shared" ca="1" si="0"/>
        <v>1041258.7865857227</v>
      </c>
      <c r="BQ12" s="10">
        <f t="shared" ref="BQ12:BX12" ca="1" si="1">BP12+SUM(BQ7:BQ11)</f>
        <v>1261125.715987056</v>
      </c>
      <c r="BR12" s="10">
        <f t="shared" ca="1" si="1"/>
        <v>854929.04550111189</v>
      </c>
      <c r="BS12" s="10">
        <f t="shared" ca="1" si="1"/>
        <v>1074795.974902445</v>
      </c>
      <c r="BT12" s="10">
        <f t="shared" ca="1" si="1"/>
        <v>1294662.9043037782</v>
      </c>
      <c r="BU12" s="10">
        <f t="shared" ca="1" si="1"/>
        <v>888466.23381783406</v>
      </c>
      <c r="BV12" s="10">
        <f t="shared" ca="1" si="1"/>
        <v>1108333.1632191674</v>
      </c>
      <c r="BW12" s="10">
        <f t="shared" ca="1" si="1"/>
        <v>1328200.0926205006</v>
      </c>
      <c r="BX12" s="10">
        <f t="shared" ca="1" si="1"/>
        <v>922003.42213455646</v>
      </c>
      <c r="BY12" s="10">
        <f ca="1">BX12+SUM(BY7:BY11)</f>
        <v>1141870.3515358898</v>
      </c>
      <c r="BZ12" s="10">
        <f ca="1">BY12+SUM(BZ7:BZ11)</f>
        <v>1361737.280937223</v>
      </c>
      <c r="CA12" s="10">
        <f ca="1">BZ12+SUM(CA7:CA11)</f>
        <v>955540.61045127886</v>
      </c>
    </row>
    <row r="13" spans="1:80" x14ac:dyDescent="0.35">
      <c r="A13" s="12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</row>
    <row r="14" spans="1:80" x14ac:dyDescent="0.35">
      <c r="A14" s="5" t="s">
        <v>33</v>
      </c>
      <c r="B14" s="7">
        <f>SUM(B9,B13)</f>
        <v>0</v>
      </c>
      <c r="C14" s="7">
        <f t="shared" ref="C14" si="2">SUM(C9,C13)</f>
        <v>0</v>
      </c>
      <c r="D14" s="11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f ca="1">3*V7+V11+V10</f>
        <v>33537.188316722284</v>
      </c>
      <c r="W14" s="7"/>
      <c r="X14" s="7"/>
      <c r="Y14" s="7">
        <f ca="1">3*Y7+Y11+Y10</f>
        <v>33537.188316722284</v>
      </c>
      <c r="Z14" s="7"/>
      <c r="AA14" s="7"/>
      <c r="AB14" s="7">
        <f ca="1">3*AB7+AB11+AB10</f>
        <v>33537.188316722284</v>
      </c>
      <c r="AC14" s="7"/>
      <c r="AD14" s="7"/>
      <c r="AE14" s="7">
        <f ca="1">3*AE7+AE11+AE10</f>
        <v>33537.188316722284</v>
      </c>
      <c r="AF14" s="7"/>
      <c r="AG14" s="7"/>
      <c r="AH14" s="7">
        <f ca="1">3*AH7+AH11+AH10</f>
        <v>33537.188316722284</v>
      </c>
      <c r="AI14" s="7"/>
      <c r="AJ14" s="7"/>
      <c r="AK14" s="7">
        <f ca="1">3*AK7+AK11+AK10</f>
        <v>33537.188316722284</v>
      </c>
      <c r="AL14" s="7"/>
      <c r="AM14" s="7"/>
      <c r="AN14" s="7">
        <f ca="1">3*AN7+AN11+AN10</f>
        <v>33537.188316722284</v>
      </c>
      <c r="AO14" s="7"/>
      <c r="AP14" s="7"/>
      <c r="AQ14" s="7">
        <f ca="1">3*AQ7+AQ11+AQ10</f>
        <v>33537.188316722284</v>
      </c>
      <c r="AR14" s="7"/>
      <c r="AS14" s="7"/>
      <c r="AT14" s="7">
        <f ca="1">3*AT7+AT11+AT10</f>
        <v>33537.188316722284</v>
      </c>
      <c r="AU14" s="7"/>
      <c r="AV14" s="7"/>
      <c r="AW14" s="7">
        <f ca="1">3*AW7+AW11+AW10</f>
        <v>33537.188316722284</v>
      </c>
      <c r="AX14" s="7"/>
      <c r="AY14" s="7"/>
      <c r="AZ14" s="7">
        <f ca="1">3*AZ7+AZ11+AZ10</f>
        <v>33537.188316722284</v>
      </c>
      <c r="BA14" s="7"/>
      <c r="BB14" s="7"/>
      <c r="BC14" s="7">
        <f ca="1">3*BC7+BC11+BC10</f>
        <v>33537.188316722284</v>
      </c>
      <c r="BD14" s="7"/>
      <c r="BE14" s="7"/>
      <c r="BF14" s="7">
        <f ca="1">3*BF7+BF11+BF10</f>
        <v>33537.188316722284</v>
      </c>
      <c r="BG14" s="7"/>
      <c r="BH14" s="7"/>
      <c r="BI14" s="7">
        <f ca="1">3*BI7+BI11+BI10</f>
        <v>33537.188316722284</v>
      </c>
      <c r="BJ14" s="7"/>
      <c r="BK14" s="7"/>
      <c r="BL14" s="7">
        <f ca="1">3*BL7+BL11+BL10</f>
        <v>33537.188316722284</v>
      </c>
      <c r="BM14" s="7"/>
      <c r="BN14" s="7"/>
      <c r="BO14" s="7">
        <f ca="1">3*BO7+BO11+BO10</f>
        <v>33537.188316722284</v>
      </c>
      <c r="BP14" s="7"/>
      <c r="BQ14" s="7"/>
      <c r="BR14" s="7">
        <f ca="1">3*BR7+BR11+BR10</f>
        <v>33537.188316722284</v>
      </c>
      <c r="BS14" s="7"/>
      <c r="BT14" s="7"/>
      <c r="BU14" s="7">
        <f ca="1">3*BU7+BU11+BU10</f>
        <v>33537.188316722284</v>
      </c>
      <c r="BV14" s="7"/>
      <c r="BW14" s="7"/>
      <c r="BX14" s="7">
        <f ca="1">3*BX7+BX11+BX10</f>
        <v>33537.188316722284</v>
      </c>
      <c r="BY14" s="7"/>
      <c r="BZ14" s="7"/>
      <c r="CA14" s="7">
        <f ca="1">3*CA7+CA11+CA10</f>
        <v>33537.188316722284</v>
      </c>
    </row>
    <row r="15" spans="1:80" ht="15" thickBot="1" x14ac:dyDescent="0.4">
      <c r="A15" s="5" t="s">
        <v>36</v>
      </c>
      <c r="B15" s="7"/>
      <c r="C15" s="7"/>
      <c r="D15" s="11">
        <f>SUM(D9,D14)</f>
        <v>132017.11371527892</v>
      </c>
      <c r="E15" s="11">
        <f t="shared" ref="E15:BP15" si="3">SUM(E9,E14)</f>
        <v>0</v>
      </c>
      <c r="F15" s="11">
        <f t="shared" si="3"/>
        <v>0</v>
      </c>
      <c r="G15" s="11">
        <f t="shared" si="3"/>
        <v>90335.211585347541</v>
      </c>
      <c r="H15" s="11">
        <f t="shared" si="3"/>
        <v>0</v>
      </c>
      <c r="I15" s="11">
        <f t="shared" si="3"/>
        <v>0</v>
      </c>
      <c r="J15" s="11">
        <f t="shared" si="3"/>
        <v>47919.612866968848</v>
      </c>
      <c r="K15" s="11">
        <f t="shared" si="3"/>
        <v>0</v>
      </c>
      <c r="L15" s="11">
        <f t="shared" si="3"/>
        <v>0</v>
      </c>
      <c r="M15" s="11">
        <f t="shared" si="3"/>
        <v>0</v>
      </c>
      <c r="N15" s="11">
        <f t="shared" si="3"/>
        <v>0</v>
      </c>
      <c r="O15" s="11">
        <f t="shared" si="3"/>
        <v>0</v>
      </c>
      <c r="P15" s="11">
        <f t="shared" si="3"/>
        <v>0</v>
      </c>
      <c r="Q15" s="11">
        <f t="shared" si="3"/>
        <v>0</v>
      </c>
      <c r="R15" s="11">
        <f t="shared" si="3"/>
        <v>0</v>
      </c>
      <c r="S15" s="11">
        <f t="shared" si="3"/>
        <v>14524.905949237174</v>
      </c>
      <c r="T15" s="11">
        <f t="shared" si="3"/>
        <v>0</v>
      </c>
      <c r="U15" s="11">
        <f t="shared" si="3"/>
        <v>0</v>
      </c>
      <c r="V15" s="7">
        <f ca="1">SUM(V9,V14)</f>
        <v>33537.188316722284</v>
      </c>
      <c r="W15" s="11">
        <f t="shared" si="3"/>
        <v>0</v>
      </c>
      <c r="X15" s="11">
        <f t="shared" si="3"/>
        <v>0</v>
      </c>
      <c r="Y15" s="11">
        <f t="shared" ca="1" si="3"/>
        <v>33537.188316722284</v>
      </c>
      <c r="Z15" s="11">
        <f t="shared" si="3"/>
        <v>0</v>
      </c>
      <c r="AA15" s="11">
        <f t="shared" si="3"/>
        <v>0</v>
      </c>
      <c r="AB15" s="11">
        <f t="shared" ca="1" si="3"/>
        <v>33537.188316722284</v>
      </c>
      <c r="AC15" s="11">
        <f t="shared" si="3"/>
        <v>0</v>
      </c>
      <c r="AD15" s="11">
        <f t="shared" si="3"/>
        <v>0</v>
      </c>
      <c r="AE15" s="11">
        <f t="shared" ca="1" si="3"/>
        <v>33537.188316722284</v>
      </c>
      <c r="AF15" s="11">
        <f t="shared" si="3"/>
        <v>0</v>
      </c>
      <c r="AG15" s="11">
        <f t="shared" si="3"/>
        <v>0</v>
      </c>
      <c r="AH15" s="11">
        <f t="shared" ca="1" si="3"/>
        <v>33537.188316722284</v>
      </c>
      <c r="AI15" s="11">
        <f t="shared" si="3"/>
        <v>0</v>
      </c>
      <c r="AJ15" s="11">
        <f t="shared" si="3"/>
        <v>0</v>
      </c>
      <c r="AK15" s="11">
        <f t="shared" ca="1" si="3"/>
        <v>33537.188316722284</v>
      </c>
      <c r="AL15" s="11">
        <f t="shared" si="3"/>
        <v>0</v>
      </c>
      <c r="AM15" s="11">
        <f t="shared" si="3"/>
        <v>0</v>
      </c>
      <c r="AN15" s="11">
        <f t="shared" ca="1" si="3"/>
        <v>33537.188316722284</v>
      </c>
      <c r="AO15" s="11">
        <f t="shared" si="3"/>
        <v>0</v>
      </c>
      <c r="AP15" s="11">
        <f t="shared" si="3"/>
        <v>0</v>
      </c>
      <c r="AQ15" s="11">
        <f t="shared" ca="1" si="3"/>
        <v>33537.188316722284</v>
      </c>
      <c r="AR15" s="11">
        <f t="shared" si="3"/>
        <v>0</v>
      </c>
      <c r="AS15" s="11">
        <f t="shared" si="3"/>
        <v>0</v>
      </c>
      <c r="AT15" s="11">
        <f t="shared" ca="1" si="3"/>
        <v>33537.188316722284</v>
      </c>
      <c r="AU15" s="11">
        <f t="shared" si="3"/>
        <v>0</v>
      </c>
      <c r="AV15" s="11">
        <f t="shared" si="3"/>
        <v>0</v>
      </c>
      <c r="AW15" s="11">
        <f t="shared" ca="1" si="3"/>
        <v>33537.188316722284</v>
      </c>
      <c r="AX15" s="11">
        <f t="shared" si="3"/>
        <v>0</v>
      </c>
      <c r="AY15" s="11">
        <f t="shared" si="3"/>
        <v>0</v>
      </c>
      <c r="AZ15" s="11">
        <f t="shared" ca="1" si="3"/>
        <v>33537.188316722284</v>
      </c>
      <c r="BA15" s="11">
        <f t="shared" si="3"/>
        <v>0</v>
      </c>
      <c r="BB15" s="11">
        <f t="shared" si="3"/>
        <v>0</v>
      </c>
      <c r="BC15" s="11">
        <f t="shared" ca="1" si="3"/>
        <v>33537.188316722284</v>
      </c>
      <c r="BD15" s="11">
        <f t="shared" si="3"/>
        <v>0</v>
      </c>
      <c r="BE15" s="11">
        <f t="shared" si="3"/>
        <v>0</v>
      </c>
      <c r="BF15" s="11">
        <f t="shared" ca="1" si="3"/>
        <v>33537.188316722284</v>
      </c>
      <c r="BG15" s="11">
        <f t="shared" si="3"/>
        <v>0</v>
      </c>
      <c r="BH15" s="11">
        <f t="shared" si="3"/>
        <v>0</v>
      </c>
      <c r="BI15" s="11">
        <f t="shared" ca="1" si="3"/>
        <v>33537.188316722284</v>
      </c>
      <c r="BJ15" s="11">
        <f t="shared" si="3"/>
        <v>0</v>
      </c>
      <c r="BK15" s="11">
        <f t="shared" si="3"/>
        <v>0</v>
      </c>
      <c r="BL15" s="11">
        <f t="shared" ca="1" si="3"/>
        <v>33537.188316722284</v>
      </c>
      <c r="BM15" s="11">
        <f t="shared" si="3"/>
        <v>0</v>
      </c>
      <c r="BN15" s="11">
        <f t="shared" si="3"/>
        <v>0</v>
      </c>
      <c r="BO15" s="11">
        <f t="shared" ca="1" si="3"/>
        <v>33537.188316722284</v>
      </c>
      <c r="BP15" s="11">
        <f t="shared" si="3"/>
        <v>0</v>
      </c>
      <c r="BQ15" s="11">
        <f t="shared" ref="BQ15:CA15" si="4">SUM(BQ9,BQ14)</f>
        <v>0</v>
      </c>
      <c r="BR15" s="11">
        <f t="shared" ca="1" si="4"/>
        <v>33537.188316722284</v>
      </c>
      <c r="BS15" s="11">
        <f t="shared" si="4"/>
        <v>0</v>
      </c>
      <c r="BT15" s="11">
        <f t="shared" si="4"/>
        <v>0</v>
      </c>
      <c r="BU15" s="11">
        <f t="shared" ca="1" si="4"/>
        <v>33537.188316722284</v>
      </c>
      <c r="BV15" s="11">
        <f t="shared" si="4"/>
        <v>0</v>
      </c>
      <c r="BW15" s="11">
        <f t="shared" si="4"/>
        <v>0</v>
      </c>
      <c r="BX15" s="11">
        <f t="shared" ca="1" si="4"/>
        <v>33537.188316722284</v>
      </c>
      <c r="BY15" s="11">
        <f t="shared" si="4"/>
        <v>0</v>
      </c>
      <c r="BZ15" s="11">
        <f t="shared" si="4"/>
        <v>0</v>
      </c>
      <c r="CA15" s="11">
        <f t="shared" ca="1" si="4"/>
        <v>33537.188316722284</v>
      </c>
      <c r="CB15" s="11">
        <f ca="1">SUM(D15:CA15)</f>
        <v>955540.61045127816</v>
      </c>
    </row>
    <row r="16" spans="1:80" x14ac:dyDescent="0.35">
      <c r="A16" s="14"/>
      <c r="B16" s="15"/>
      <c r="C16" s="16"/>
      <c r="D16" s="16"/>
      <c r="E16" s="17"/>
      <c r="V16" s="7">
        <f ca="1">3*V7</f>
        <v>659600.78820399963</v>
      </c>
    </row>
    <row r="17" spans="1:71" x14ac:dyDescent="0.35">
      <c r="A17" s="18"/>
      <c r="B17" s="19"/>
      <c r="C17" s="20"/>
      <c r="D17" s="20"/>
      <c r="E17" s="21"/>
      <c r="S17" s="8"/>
    </row>
    <row r="18" spans="1:71" x14ac:dyDescent="0.35">
      <c r="A18" s="22"/>
      <c r="B18" s="19"/>
      <c r="C18" s="20"/>
      <c r="D18" s="20"/>
      <c r="E18" s="21"/>
      <c r="S18" s="8"/>
      <c r="V18" s="7"/>
    </row>
    <row r="19" spans="1:71" x14ac:dyDescent="0.35">
      <c r="A19" s="18"/>
      <c r="B19" s="19"/>
      <c r="C19" s="20"/>
      <c r="D19" s="20"/>
      <c r="E19" s="21"/>
      <c r="S19" s="8"/>
      <c r="V19" s="7"/>
    </row>
    <row r="20" spans="1:71" x14ac:dyDescent="0.35">
      <c r="A20" s="18"/>
      <c r="B20" s="19"/>
      <c r="C20" s="20"/>
      <c r="D20" s="20"/>
      <c r="E20" s="21"/>
      <c r="S20" s="8"/>
    </row>
    <row r="21" spans="1:71" x14ac:dyDescent="0.35">
      <c r="A21" s="18"/>
      <c r="B21" s="19"/>
      <c r="C21" s="20"/>
      <c r="D21" s="20"/>
      <c r="E21" s="21"/>
      <c r="S21" s="8"/>
    </row>
    <row r="22" spans="1:71" x14ac:dyDescent="0.35">
      <c r="A22" s="18"/>
      <c r="B22" s="19"/>
      <c r="C22" s="20"/>
      <c r="D22" s="20"/>
      <c r="E22" s="21"/>
      <c r="S22" s="8"/>
    </row>
    <row r="23" spans="1:71" x14ac:dyDescent="0.35">
      <c r="A23" s="47" t="s">
        <v>15</v>
      </c>
      <c r="B23" s="48">
        <f>XIRR(B26:B46,A26:A46)</f>
        <v>3.2772079110145569E-2</v>
      </c>
      <c r="C23" s="48">
        <f>XIRR(C26:C46,A26:A46)</f>
        <v>6.3940957188606262E-2</v>
      </c>
      <c r="D23" s="48">
        <f>XIRR(D26:D46,A26:A46)</f>
        <v>9.5965096354484566E-2</v>
      </c>
      <c r="E23" s="48">
        <f>XIRR(E26:E46,A26:A46)</f>
        <v>0.12886571288108822</v>
      </c>
      <c r="S23" s="8"/>
    </row>
    <row r="24" spans="1:71" x14ac:dyDescent="0.35">
      <c r="A24" s="47" t="s">
        <v>14</v>
      </c>
      <c r="B24" s="49">
        <v>0.04</v>
      </c>
      <c r="C24" s="49">
        <v>7.0000000000000007E-2</v>
      </c>
      <c r="D24" s="49">
        <v>0.1</v>
      </c>
      <c r="E24" s="49">
        <v>0.13</v>
      </c>
    </row>
    <row r="25" spans="1:71" x14ac:dyDescent="0.35">
      <c r="A25" s="47" t="s">
        <v>52</v>
      </c>
      <c r="B25" s="54">
        <v>0.03</v>
      </c>
      <c r="C25" s="54"/>
      <c r="D25" s="54"/>
      <c r="E25" s="54"/>
    </row>
    <row r="26" spans="1:71" x14ac:dyDescent="0.35">
      <c r="A26" s="50">
        <v>43466</v>
      </c>
      <c r="B26" s="51">
        <v>-10000000</v>
      </c>
      <c r="C26" s="51">
        <v>-10000000</v>
      </c>
      <c r="D26" s="51">
        <v>-10000000</v>
      </c>
      <c r="E26" s="51">
        <v>-10000000</v>
      </c>
    </row>
    <row r="27" spans="1:71" x14ac:dyDescent="0.35">
      <c r="A27" s="50">
        <v>44075</v>
      </c>
      <c r="B27" s="52">
        <v>569003.50574239308</v>
      </c>
      <c r="C27" s="52">
        <v>639812.76455787965</v>
      </c>
      <c r="D27" s="52">
        <v>717902.98255590128</v>
      </c>
      <c r="E27" s="52">
        <v>803831.52913256909</v>
      </c>
      <c r="BS27" s="7">
        <f t="shared" ref="BS27:BS46" si="5">-BO27*3</f>
        <v>0</v>
      </c>
    </row>
    <row r="28" spans="1:71" x14ac:dyDescent="0.35">
      <c r="A28" s="50">
        <v>44166</v>
      </c>
      <c r="B28" s="52">
        <v>569003.50574239308</v>
      </c>
      <c r="C28" s="52">
        <v>639812.76455787965</v>
      </c>
      <c r="D28" s="52">
        <v>717902.98255590128</v>
      </c>
      <c r="E28" s="52">
        <v>803831.52913256909</v>
      </c>
      <c r="BS28" s="7">
        <f t="shared" si="5"/>
        <v>0</v>
      </c>
    </row>
    <row r="29" spans="1:71" x14ac:dyDescent="0.35">
      <c r="A29" s="50">
        <v>44256</v>
      </c>
      <c r="B29" s="52">
        <v>569003.50574239308</v>
      </c>
      <c r="C29" s="52">
        <v>639812.76455787965</v>
      </c>
      <c r="D29" s="52">
        <v>717902.98255590128</v>
      </c>
      <c r="E29" s="52">
        <v>803831.52913256909</v>
      </c>
      <c r="BS29" s="7">
        <f t="shared" si="5"/>
        <v>0</v>
      </c>
    </row>
    <row r="30" spans="1:71" x14ac:dyDescent="0.35">
      <c r="A30" s="50">
        <v>44348</v>
      </c>
      <c r="B30" s="52">
        <v>569003.50574239308</v>
      </c>
      <c r="C30" s="52">
        <v>639812.76455787965</v>
      </c>
      <c r="D30" s="52">
        <v>717902.98255590128</v>
      </c>
      <c r="E30" s="52">
        <v>803831.52913256909</v>
      </c>
      <c r="BS30" s="7">
        <f t="shared" si="5"/>
        <v>0</v>
      </c>
    </row>
    <row r="31" spans="1:71" x14ac:dyDescent="0.35">
      <c r="A31" s="50">
        <v>44440</v>
      </c>
      <c r="B31" s="52">
        <v>569003.50574239308</v>
      </c>
      <c r="C31" s="52">
        <v>639812.76455787965</v>
      </c>
      <c r="D31" s="52">
        <v>717902.98255590128</v>
      </c>
      <c r="E31" s="52">
        <v>803831.52913256909</v>
      </c>
      <c r="BS31" s="7">
        <f t="shared" si="5"/>
        <v>0</v>
      </c>
    </row>
    <row r="32" spans="1:71" x14ac:dyDescent="0.35">
      <c r="A32" s="50">
        <v>44531</v>
      </c>
      <c r="B32" s="52">
        <v>569003.50574239308</v>
      </c>
      <c r="C32" s="52">
        <v>639812.76455787965</v>
      </c>
      <c r="D32" s="52">
        <v>717902.98255590128</v>
      </c>
      <c r="E32" s="52">
        <v>803831.52913256909</v>
      </c>
      <c r="BS32" s="7">
        <f t="shared" si="5"/>
        <v>0</v>
      </c>
    </row>
    <row r="33" spans="1:71" x14ac:dyDescent="0.35">
      <c r="A33" s="50">
        <v>44621</v>
      </c>
      <c r="B33" s="52">
        <v>569003.50574239308</v>
      </c>
      <c r="C33" s="52">
        <v>639812.76455787965</v>
      </c>
      <c r="D33" s="52">
        <v>717902.98255590128</v>
      </c>
      <c r="E33" s="52">
        <v>803831.52913256909</v>
      </c>
      <c r="BS33" s="7">
        <f t="shared" si="5"/>
        <v>0</v>
      </c>
    </row>
    <row r="34" spans="1:71" x14ac:dyDescent="0.35">
      <c r="A34" s="50">
        <v>44713</v>
      </c>
      <c r="B34" s="52">
        <v>569003.50574239308</v>
      </c>
      <c r="C34" s="52">
        <v>639812.76455787965</v>
      </c>
      <c r="D34" s="52">
        <v>717902.98255590128</v>
      </c>
      <c r="E34" s="52">
        <v>803831.52913256909</v>
      </c>
      <c r="BS34" s="7">
        <f t="shared" si="5"/>
        <v>0</v>
      </c>
    </row>
    <row r="35" spans="1:71" x14ac:dyDescent="0.35">
      <c r="A35" s="50">
        <v>44805</v>
      </c>
      <c r="B35" s="52">
        <v>569003.50574239308</v>
      </c>
      <c r="C35" s="52">
        <v>639812.76455787965</v>
      </c>
      <c r="D35" s="52">
        <v>717902.98255590128</v>
      </c>
      <c r="E35" s="52">
        <v>803831.52913256909</v>
      </c>
      <c r="BS35" s="7">
        <f t="shared" si="5"/>
        <v>0</v>
      </c>
    </row>
    <row r="36" spans="1:71" x14ac:dyDescent="0.35">
      <c r="A36" s="50">
        <v>44896</v>
      </c>
      <c r="B36" s="52">
        <v>569003.50574239308</v>
      </c>
      <c r="C36" s="52">
        <v>639812.76455787965</v>
      </c>
      <c r="D36" s="52">
        <v>717902.98255590128</v>
      </c>
      <c r="E36" s="52">
        <v>803831.52913256909</v>
      </c>
      <c r="BS36" s="7">
        <f t="shared" si="5"/>
        <v>0</v>
      </c>
    </row>
    <row r="37" spans="1:71" x14ac:dyDescent="0.35">
      <c r="A37" s="50">
        <v>44986</v>
      </c>
      <c r="B37" s="52">
        <v>569003.50574239308</v>
      </c>
      <c r="C37" s="52">
        <v>639812.76455787965</v>
      </c>
      <c r="D37" s="52">
        <v>717902.98255590128</v>
      </c>
      <c r="E37" s="52">
        <v>803831.52913256909</v>
      </c>
      <c r="BS37" s="7">
        <f t="shared" si="5"/>
        <v>0</v>
      </c>
    </row>
    <row r="38" spans="1:71" x14ac:dyDescent="0.35">
      <c r="A38" s="50">
        <v>45078</v>
      </c>
      <c r="B38" s="52">
        <v>569003.50574239308</v>
      </c>
      <c r="C38" s="52">
        <v>639812.76455787965</v>
      </c>
      <c r="D38" s="52">
        <v>717902.98255590128</v>
      </c>
      <c r="E38" s="52">
        <v>803831.52913256909</v>
      </c>
      <c r="BS38" s="7">
        <f t="shared" si="5"/>
        <v>0</v>
      </c>
    </row>
    <row r="39" spans="1:71" x14ac:dyDescent="0.35">
      <c r="A39" s="50">
        <v>45170</v>
      </c>
      <c r="B39" s="52">
        <v>569003.50574239308</v>
      </c>
      <c r="C39" s="52">
        <v>639812.76455787965</v>
      </c>
      <c r="D39" s="52">
        <v>717902.98255590128</v>
      </c>
      <c r="E39" s="52">
        <v>803831.52913256909</v>
      </c>
      <c r="BS39" s="7">
        <f t="shared" si="5"/>
        <v>0</v>
      </c>
    </row>
    <row r="40" spans="1:71" x14ac:dyDescent="0.35">
      <c r="A40" s="50">
        <v>45261</v>
      </c>
      <c r="B40" s="52">
        <v>569003.50574239308</v>
      </c>
      <c r="C40" s="52">
        <v>639812.76455787965</v>
      </c>
      <c r="D40" s="52">
        <v>717902.98255590128</v>
      </c>
      <c r="E40" s="52">
        <v>803831.52913256909</v>
      </c>
      <c r="BS40" s="7">
        <f t="shared" si="5"/>
        <v>0</v>
      </c>
    </row>
    <row r="41" spans="1:71" x14ac:dyDescent="0.35">
      <c r="A41" s="50">
        <v>45352</v>
      </c>
      <c r="B41" s="52">
        <v>569003.50574239308</v>
      </c>
      <c r="C41" s="52">
        <v>639812.76455787965</v>
      </c>
      <c r="D41" s="52">
        <v>717902.98255590128</v>
      </c>
      <c r="E41" s="52">
        <v>803831.52913256909</v>
      </c>
      <c r="BS41" s="7">
        <f t="shared" si="5"/>
        <v>0</v>
      </c>
    </row>
    <row r="42" spans="1:71" x14ac:dyDescent="0.35">
      <c r="A42" s="50">
        <v>45444</v>
      </c>
      <c r="B42" s="52">
        <v>569003.50574239308</v>
      </c>
      <c r="C42" s="52">
        <v>639812.76455787965</v>
      </c>
      <c r="D42" s="52">
        <v>717902.98255590128</v>
      </c>
      <c r="E42" s="52">
        <v>803831.52913256909</v>
      </c>
      <c r="BS42" s="7">
        <f t="shared" si="5"/>
        <v>0</v>
      </c>
    </row>
    <row r="43" spans="1:71" x14ac:dyDescent="0.35">
      <c r="A43" s="50">
        <v>45536</v>
      </c>
      <c r="B43" s="52">
        <v>569003.50574239308</v>
      </c>
      <c r="C43" s="52">
        <v>639812.76455787965</v>
      </c>
      <c r="D43" s="52">
        <v>717902.98255590128</v>
      </c>
      <c r="E43" s="52">
        <v>803831.52913256909</v>
      </c>
      <c r="BS43" s="7">
        <f t="shared" si="5"/>
        <v>0</v>
      </c>
    </row>
    <row r="44" spans="1:71" x14ac:dyDescent="0.35">
      <c r="A44" s="50">
        <v>45627</v>
      </c>
      <c r="B44" s="52">
        <v>569003.50574239308</v>
      </c>
      <c r="C44" s="52">
        <v>639812.76455787965</v>
      </c>
      <c r="D44" s="52">
        <v>717902.98255590128</v>
      </c>
      <c r="E44" s="52">
        <v>803831.52913256909</v>
      </c>
      <c r="BS44" s="7">
        <f t="shared" si="5"/>
        <v>0</v>
      </c>
    </row>
    <row r="45" spans="1:71" x14ac:dyDescent="0.35">
      <c r="A45" s="50">
        <v>45717</v>
      </c>
      <c r="B45" s="52">
        <v>569003.50574239308</v>
      </c>
      <c r="C45" s="52">
        <v>639812.76455787965</v>
      </c>
      <c r="D45" s="52">
        <v>717902.98255590128</v>
      </c>
      <c r="E45" s="52">
        <v>803831.52913256909</v>
      </c>
      <c r="BS45" s="7">
        <f t="shared" si="5"/>
        <v>0</v>
      </c>
    </row>
    <row r="46" spans="1:71" x14ac:dyDescent="0.35">
      <c r="A46" s="50">
        <v>45809</v>
      </c>
      <c r="B46" s="52">
        <v>569003.50574239308</v>
      </c>
      <c r="C46" s="52">
        <v>639812.76455787965</v>
      </c>
      <c r="D46" s="52">
        <v>717902.98255590128</v>
      </c>
      <c r="E46" s="52">
        <v>803831.52913256909</v>
      </c>
      <c r="BS46" s="7">
        <f t="shared" si="5"/>
        <v>0</v>
      </c>
    </row>
    <row r="47" spans="1:71" x14ac:dyDescent="0.35">
      <c r="B47" s="46"/>
      <c r="C47" s="46"/>
      <c r="D47" s="46"/>
      <c r="E47" s="46"/>
    </row>
  </sheetData>
  <mergeCells count="2">
    <mergeCell ref="A5:A6"/>
    <mergeCell ref="B25:E25"/>
  </mergeCells>
  <pageMargins left="0.7" right="0.7" top="0.75" bottom="0.75" header="0.3" footer="0.3"/>
  <pageSetup orientation="portrait" horizontalDpi="300" verticalDpi="300" r:id="rId1"/>
  <ignoredErrors>
    <ignoredError sqref="B23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1437-750F-4951-8310-4ABDBD0EAE55}">
  <dimension ref="A1:CB53"/>
  <sheetViews>
    <sheetView workbookViewId="0">
      <selection activeCell="L9" sqref="L9"/>
    </sheetView>
  </sheetViews>
  <sheetFormatPr defaultRowHeight="14.5" x14ac:dyDescent="0.35"/>
  <cols>
    <col min="1" max="1" width="6.6328125" bestFit="1" customWidth="1"/>
    <col min="2" max="19" width="6.6328125" customWidth="1"/>
    <col min="20" max="20" width="12.1796875" bestFit="1" customWidth="1"/>
    <col min="21" max="80" width="10.1796875" bestFit="1" customWidth="1"/>
  </cols>
  <sheetData>
    <row r="1" spans="1:80" x14ac:dyDescent="0.35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3">
        <v>17</v>
      </c>
      <c r="S1" s="3">
        <v>18</v>
      </c>
      <c r="T1" s="5">
        <v>19</v>
      </c>
      <c r="U1" s="3">
        <v>20</v>
      </c>
      <c r="V1" s="3">
        <v>21</v>
      </c>
      <c r="W1" s="4">
        <v>22</v>
      </c>
      <c r="X1" s="3">
        <v>23</v>
      </c>
      <c r="Y1" s="3">
        <v>24</v>
      </c>
      <c r="Z1" s="4">
        <v>25</v>
      </c>
      <c r="AA1" s="3">
        <v>26</v>
      </c>
      <c r="AB1" s="3">
        <v>27</v>
      </c>
      <c r="AC1" s="4">
        <v>28</v>
      </c>
      <c r="AD1" s="3">
        <v>29</v>
      </c>
      <c r="AE1" s="3">
        <v>30</v>
      </c>
      <c r="AF1" s="4">
        <v>31</v>
      </c>
      <c r="AG1" s="3">
        <v>32</v>
      </c>
      <c r="AH1" s="3">
        <v>33</v>
      </c>
      <c r="AI1" s="4">
        <v>34</v>
      </c>
      <c r="AJ1" s="3">
        <v>35</v>
      </c>
      <c r="AK1" s="3">
        <v>36</v>
      </c>
      <c r="AL1" s="4">
        <v>37</v>
      </c>
      <c r="AM1" s="3">
        <v>38</v>
      </c>
      <c r="AN1" s="3">
        <v>39</v>
      </c>
      <c r="AO1" s="4">
        <v>40</v>
      </c>
      <c r="AP1" s="3">
        <v>41</v>
      </c>
      <c r="AQ1" s="3">
        <v>42</v>
      </c>
      <c r="AR1" s="4">
        <v>43</v>
      </c>
      <c r="AS1" s="3">
        <v>44</v>
      </c>
      <c r="AT1" s="3">
        <v>45</v>
      </c>
      <c r="AU1" s="4">
        <v>46</v>
      </c>
      <c r="AV1" s="3">
        <v>47</v>
      </c>
      <c r="AW1" s="3">
        <v>48</v>
      </c>
      <c r="AX1" s="4">
        <v>49</v>
      </c>
      <c r="AY1" s="3">
        <v>50</v>
      </c>
      <c r="AZ1" s="3">
        <v>51</v>
      </c>
      <c r="BA1" s="4">
        <v>52</v>
      </c>
      <c r="BB1" s="3">
        <v>53</v>
      </c>
      <c r="BC1" s="3">
        <v>54</v>
      </c>
      <c r="BD1" s="3">
        <v>55</v>
      </c>
      <c r="BE1" s="3">
        <v>56</v>
      </c>
      <c r="BF1" s="4">
        <v>57</v>
      </c>
      <c r="BG1" s="3">
        <v>58</v>
      </c>
      <c r="BH1" s="3">
        <v>59</v>
      </c>
      <c r="BI1" s="4">
        <v>60</v>
      </c>
      <c r="BJ1" s="3">
        <v>61</v>
      </c>
      <c r="BK1" s="3">
        <v>62</v>
      </c>
      <c r="BL1" s="4">
        <v>63</v>
      </c>
      <c r="BM1" s="3">
        <v>64</v>
      </c>
      <c r="BN1" s="3">
        <v>65</v>
      </c>
      <c r="BO1" s="4">
        <v>66</v>
      </c>
      <c r="BP1" s="3">
        <v>67</v>
      </c>
      <c r="BQ1" s="3">
        <v>68</v>
      </c>
      <c r="BR1" s="4">
        <v>69</v>
      </c>
      <c r="BS1" s="3">
        <v>70</v>
      </c>
      <c r="BT1" s="3">
        <v>71</v>
      </c>
      <c r="BU1" s="4">
        <v>72</v>
      </c>
      <c r="BV1" s="3">
        <v>73</v>
      </c>
      <c r="BW1" s="3">
        <v>74</v>
      </c>
      <c r="BX1" s="4">
        <v>75</v>
      </c>
      <c r="BY1" s="3">
        <v>76</v>
      </c>
      <c r="BZ1" s="3">
        <v>77</v>
      </c>
      <c r="CA1" s="4">
        <v>78</v>
      </c>
      <c r="CB1" s="3">
        <v>79</v>
      </c>
    </row>
    <row r="2" spans="1:80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1">
        <f ca="1">IFERROR(IF(Loan_Not_Paid*Values_Entered,Monthly_Payment,""), "")</f>
        <v>4397.3385880266615</v>
      </c>
      <c r="U2" s="1">
        <f ca="1">IFERROR(IF(Loan_Not_Paid*Values_Entered,Monthly_Payment,""), "")</f>
        <v>4397.3385880266615</v>
      </c>
      <c r="V2" s="1">
        <f ca="1">IFERROR(IF(Loan_Not_Paid*Values_Entered,Monthly_Payment,""), "")</f>
        <v>4397.3385880266615</v>
      </c>
      <c r="W2" s="1">
        <f ca="1">IFERROR(IF(Loan_Not_Paid*Values_Entered,Monthly_Payment,""), "")</f>
        <v>4397.3385880266615</v>
      </c>
      <c r="X2" s="1">
        <f ca="1">IFERROR(IF(Loan_Not_Paid*Values_Entered,Monthly_Payment,""), "")</f>
        <v>4397.3385880266615</v>
      </c>
      <c r="Y2" s="1">
        <f ca="1">IFERROR(IF(Loan_Not_Paid*Values_Entered,Monthly_Payment,""), "")</f>
        <v>4397.3385880266615</v>
      </c>
      <c r="Z2" s="1">
        <f ca="1">IFERROR(IF(Loan_Not_Paid*Values_Entered,Monthly_Payment,""), "")</f>
        <v>4397.3385880266615</v>
      </c>
      <c r="AA2" s="1">
        <f ca="1">IFERROR(IF(Loan_Not_Paid*Values_Entered,Monthly_Payment,""), "")</f>
        <v>4397.3385880266615</v>
      </c>
      <c r="AB2" s="1">
        <f ca="1">IFERROR(IF(Loan_Not_Paid*Values_Entered,Monthly_Payment,""), "")</f>
        <v>4397.3385880266615</v>
      </c>
      <c r="AC2" s="1">
        <f ca="1">IFERROR(IF(Loan_Not_Paid*Values_Entered,Monthly_Payment,""), "")</f>
        <v>4397.3385880266615</v>
      </c>
      <c r="AD2" s="1">
        <f ca="1">IFERROR(IF(Loan_Not_Paid*Values_Entered,Monthly_Payment,""), "")</f>
        <v>4397.3385880266615</v>
      </c>
      <c r="AE2" s="1">
        <f ca="1">IFERROR(IF(Loan_Not_Paid*Values_Entered,Monthly_Payment,""), "")</f>
        <v>4397.3385880266615</v>
      </c>
      <c r="AF2" s="1">
        <f ca="1">IFERROR(IF(Loan_Not_Paid*Values_Entered,Monthly_Payment,""), "")</f>
        <v>4397.3385880266615</v>
      </c>
      <c r="AG2" s="1">
        <f ca="1">IFERROR(IF(Loan_Not_Paid*Values_Entered,Monthly_Payment,""), "")</f>
        <v>4397.3385880266615</v>
      </c>
      <c r="AH2" s="1">
        <f ca="1">IFERROR(IF(Loan_Not_Paid*Values_Entered,Monthly_Payment,""), "")</f>
        <v>4397.3385880266615</v>
      </c>
      <c r="AI2" s="1">
        <f ca="1">IFERROR(IF(Loan_Not_Paid*Values_Entered,Monthly_Payment,""), "")</f>
        <v>4397.3385880266615</v>
      </c>
      <c r="AJ2" s="1">
        <f ca="1">IFERROR(IF(Loan_Not_Paid*Values_Entered,Monthly_Payment,""), "")</f>
        <v>4397.3385880266615</v>
      </c>
      <c r="AK2" s="1">
        <f ca="1">IFERROR(IF(Loan_Not_Paid*Values_Entered,Monthly_Payment,""), "")</f>
        <v>4397.3385880266615</v>
      </c>
      <c r="AL2" s="1">
        <f ca="1">IFERROR(IF(Loan_Not_Paid*Values_Entered,Monthly_Payment,""), "")</f>
        <v>4397.3385880266615</v>
      </c>
      <c r="AM2" s="1">
        <f ca="1">IFERROR(IF(Loan_Not_Paid*Values_Entered,Monthly_Payment,""), "")</f>
        <v>4397.3385880266615</v>
      </c>
      <c r="AN2" s="1">
        <f ca="1">IFERROR(IF(Loan_Not_Paid*Values_Entered,Monthly_Payment,""), "")</f>
        <v>4397.3385880266615</v>
      </c>
      <c r="AO2" s="1">
        <f ca="1">IFERROR(IF(Loan_Not_Paid*Values_Entered,Monthly_Payment,""), "")</f>
        <v>4397.3385880266615</v>
      </c>
      <c r="AP2" s="1">
        <f ca="1">IFERROR(IF(Loan_Not_Paid*Values_Entered,Monthly_Payment,""), "")</f>
        <v>4397.3385880266615</v>
      </c>
      <c r="AQ2" s="1">
        <f ca="1">IFERROR(IF(Loan_Not_Paid*Values_Entered,Monthly_Payment,""), "")</f>
        <v>4397.3385880266615</v>
      </c>
      <c r="AR2" s="1">
        <f ca="1">IFERROR(IF(Loan_Not_Paid*Values_Entered,Monthly_Payment,""), "")</f>
        <v>4397.3385880266615</v>
      </c>
      <c r="AS2" s="1">
        <f ca="1">IFERROR(IF(Loan_Not_Paid*Values_Entered,Monthly_Payment,""), "")</f>
        <v>4397.3385880266615</v>
      </c>
      <c r="AT2" s="1">
        <f ca="1">IFERROR(IF(Loan_Not_Paid*Values_Entered,Monthly_Payment,""), "")</f>
        <v>4397.3385880266615</v>
      </c>
      <c r="AU2" s="1">
        <f ca="1">IFERROR(IF(Loan_Not_Paid*Values_Entered,Monthly_Payment,""), "")</f>
        <v>4397.3385880266615</v>
      </c>
      <c r="AV2" s="1">
        <f ca="1">IFERROR(IF(Loan_Not_Paid*Values_Entered,Monthly_Payment,""), "")</f>
        <v>4397.3385880266615</v>
      </c>
      <c r="AW2" s="1">
        <f ca="1">IFERROR(IF(Loan_Not_Paid*Values_Entered,Monthly_Payment,""), "")</f>
        <v>4397.3385880266615</v>
      </c>
      <c r="AX2" s="1">
        <f ca="1">IFERROR(IF(Loan_Not_Paid*Values_Entered,Monthly_Payment,""), "")</f>
        <v>4397.3385880266615</v>
      </c>
      <c r="AY2" s="1">
        <f ca="1">IFERROR(IF(Loan_Not_Paid*Values_Entered,Monthly_Payment,""), "")</f>
        <v>4397.3385880266615</v>
      </c>
      <c r="AZ2" s="1">
        <f ca="1">IFERROR(IF(Loan_Not_Paid*Values_Entered,Monthly_Payment,""), "")</f>
        <v>4397.3385880266615</v>
      </c>
      <c r="BA2" s="1">
        <f ca="1">IFERROR(IF(Loan_Not_Paid*Values_Entered,Monthly_Payment,""), "")</f>
        <v>4397.3385880266615</v>
      </c>
      <c r="BB2" s="1">
        <f ca="1">IFERROR(IF(Loan_Not_Paid*Values_Entered,Monthly_Payment,""), "")</f>
        <v>4397.3385880266615</v>
      </c>
      <c r="BC2" s="1">
        <f ca="1">IFERROR(IF(Loan_Not_Paid*Values_Entered,Monthly_Payment,""), "")</f>
        <v>4397.3385880266615</v>
      </c>
      <c r="BD2" s="1">
        <f ca="1">IFERROR(IF(Loan_Not_Paid*Values_Entered,Monthly_Payment,""), "")</f>
        <v>4397.3385880266615</v>
      </c>
      <c r="BE2" s="1">
        <f ca="1">IFERROR(IF(Loan_Not_Paid*Values_Entered,Monthly_Payment,""), "")</f>
        <v>4397.3385880266615</v>
      </c>
      <c r="BF2" s="1">
        <f ca="1">IFERROR(IF(Loan_Not_Paid*Values_Entered,Monthly_Payment,""), "")</f>
        <v>4397.3385880266615</v>
      </c>
      <c r="BG2" s="1">
        <f ca="1">IFERROR(IF(Loan_Not_Paid*Values_Entered,Monthly_Payment,""), "")</f>
        <v>4397.3385880266615</v>
      </c>
      <c r="BH2" s="1">
        <f ca="1">IFERROR(IF(Loan_Not_Paid*Values_Entered,Monthly_Payment,""), "")</f>
        <v>4397.3385880266615</v>
      </c>
      <c r="BI2" s="1">
        <f ca="1">IFERROR(IF(Loan_Not_Paid*Values_Entered,Monthly_Payment,""), "")</f>
        <v>4397.3385880266615</v>
      </c>
      <c r="BJ2" s="1">
        <f ca="1">IFERROR(IF(Loan_Not_Paid*Values_Entered,Monthly_Payment,""), "")</f>
        <v>4397.3385880266615</v>
      </c>
      <c r="BK2" s="1">
        <f ca="1">IFERROR(IF(Loan_Not_Paid*Values_Entered,Monthly_Payment,""), "")</f>
        <v>4397.3385880266615</v>
      </c>
      <c r="BL2" s="1">
        <f ca="1">IFERROR(IF(Loan_Not_Paid*Values_Entered,Monthly_Payment,""), "")</f>
        <v>4397.3385880266615</v>
      </c>
      <c r="BM2" s="1">
        <f ca="1">IFERROR(IF(Loan_Not_Paid*Values_Entered,Monthly_Payment,""), "")</f>
        <v>4397.3385880266615</v>
      </c>
      <c r="BN2" s="1">
        <f ca="1">IFERROR(IF(Loan_Not_Paid*Values_Entered,Monthly_Payment,""), "")</f>
        <v>4397.3385880266615</v>
      </c>
      <c r="BO2" s="1">
        <f ca="1">IFERROR(IF(Loan_Not_Paid*Values_Entered,Monthly_Payment,""), "")</f>
        <v>4397.3385880266615</v>
      </c>
      <c r="BP2" s="1">
        <f ca="1">IFERROR(IF(Loan_Not_Paid*Values_Entered,Monthly_Payment,""), "")</f>
        <v>4397.3385880266615</v>
      </c>
      <c r="BQ2" s="1">
        <f ca="1">IFERROR(IF(Loan_Not_Paid*Values_Entered,Monthly_Payment,""), "")</f>
        <v>4397.3385880266615</v>
      </c>
      <c r="BR2" s="1">
        <f ca="1">IFERROR(IF(Loan_Not_Paid*Values_Entered,Monthly_Payment,""), "")</f>
        <v>4397.3385880266615</v>
      </c>
      <c r="BS2" s="1">
        <f ca="1">IFERROR(IF(Loan_Not_Paid*Values_Entered,Monthly_Payment,""), "")</f>
        <v>4397.3385880266615</v>
      </c>
      <c r="BT2" s="1">
        <f ca="1">IFERROR(IF(Loan_Not_Paid*Values_Entered,Monthly_Payment,""), "")</f>
        <v>4397.3385880266615</v>
      </c>
      <c r="BU2" s="1">
        <f ca="1">IFERROR(IF(Loan_Not_Paid*Values_Entered,Monthly_Payment,""), "")</f>
        <v>4397.3385880266615</v>
      </c>
      <c r="BV2" s="1">
        <f ca="1">IFERROR(IF(Loan_Not_Paid*Values_Entered,Monthly_Payment,""), "")</f>
        <v>4397.3385880266615</v>
      </c>
      <c r="BW2" s="1">
        <f ca="1">IFERROR(IF(Loan_Not_Paid*Values_Entered,Monthly_Payment,""), "")</f>
        <v>4397.3385880266615</v>
      </c>
      <c r="BX2" s="1">
        <f ca="1">IFERROR(IF(Loan_Not_Paid*Values_Entered,Monthly_Payment,""), "")</f>
        <v>4397.3385880266615</v>
      </c>
      <c r="BY2" s="1">
        <f ca="1">IFERROR(IF(Loan_Not_Paid*Values_Entered,Monthly_Payment,""), "")</f>
        <v>4397.3385880266615</v>
      </c>
      <c r="BZ2" s="1">
        <f ca="1">IFERROR(IF(Loan_Not_Paid*Values_Entered,Monthly_Payment,""), "")</f>
        <v>4397.3385880266615</v>
      </c>
      <c r="CA2" s="1">
        <f ca="1">IFERROR(IF(Loan_Not_Paid*Values_Entered,Monthly_Payment,""), "")</f>
        <v>4397.3385880266615</v>
      </c>
      <c r="CB2" s="1">
        <f ca="1">IFERROR(IF(Loan_Not_Paid*Values_Entered,Monthly_Payment,""), "")</f>
        <v>4397.3385880266615</v>
      </c>
    </row>
    <row r="3" spans="1:80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">
        <f ca="1">IFERROR(IF(Loan_Not_Paid*Values_Entered,Monthly_Payment,""), "")</f>
        <v>4397.3385880266615</v>
      </c>
      <c r="U3" s="1">
        <f ca="1">IFERROR(IF(Loan_Not_Paid*Values_Entered,Monthly_Payment,""), "")</f>
        <v>4397.3385880266615</v>
      </c>
      <c r="V3" s="1">
        <f ca="1">IFERROR(IF(Loan_Not_Paid*Values_Entered,Monthly_Payment,""), "")</f>
        <v>4397.3385880266615</v>
      </c>
      <c r="W3" s="1">
        <f ca="1">IFERROR(IF(Loan_Not_Paid*Values_Entered,Monthly_Payment,""), "")</f>
        <v>4397.3385880266615</v>
      </c>
      <c r="X3" s="1">
        <f ca="1">IFERROR(IF(Loan_Not_Paid*Values_Entered,Monthly_Payment,""), "")</f>
        <v>4397.3385880266615</v>
      </c>
      <c r="Y3" s="1">
        <f ca="1">IFERROR(IF(Loan_Not_Paid*Values_Entered,Monthly_Payment,""), "")</f>
        <v>4397.3385880266615</v>
      </c>
      <c r="Z3" s="1">
        <f ca="1">IFERROR(IF(Loan_Not_Paid*Values_Entered,Monthly_Payment,""), "")</f>
        <v>4397.3385880266615</v>
      </c>
      <c r="AA3" s="1">
        <f ca="1">IFERROR(IF(Loan_Not_Paid*Values_Entered,Monthly_Payment,""), "")</f>
        <v>4397.3385880266615</v>
      </c>
      <c r="AB3" s="1">
        <f ca="1">IFERROR(IF(Loan_Not_Paid*Values_Entered,Monthly_Payment,""), "")</f>
        <v>4397.3385880266615</v>
      </c>
      <c r="AC3" s="1">
        <f ca="1">IFERROR(IF(Loan_Not_Paid*Values_Entered,Monthly_Payment,""), "")</f>
        <v>4397.3385880266615</v>
      </c>
      <c r="AD3" s="1">
        <f ca="1">IFERROR(IF(Loan_Not_Paid*Values_Entered,Monthly_Payment,""), "")</f>
        <v>4397.3385880266615</v>
      </c>
      <c r="AE3" s="1">
        <f ca="1">IFERROR(IF(Loan_Not_Paid*Values_Entered,Monthly_Payment,""), "")</f>
        <v>4397.3385880266615</v>
      </c>
      <c r="AF3" s="1">
        <f ca="1">IFERROR(IF(Loan_Not_Paid*Values_Entered,Monthly_Payment,""), "")</f>
        <v>4397.3385880266615</v>
      </c>
      <c r="AG3" s="1">
        <f ca="1">IFERROR(IF(Loan_Not_Paid*Values_Entered,Monthly_Payment,""), "")</f>
        <v>4397.3385880266615</v>
      </c>
      <c r="AH3" s="1">
        <f ca="1">IFERROR(IF(Loan_Not_Paid*Values_Entered,Monthly_Payment,""), "")</f>
        <v>4397.3385880266615</v>
      </c>
      <c r="AI3" s="1">
        <f ca="1">IFERROR(IF(Loan_Not_Paid*Values_Entered,Monthly_Payment,""), "")</f>
        <v>4397.3385880266615</v>
      </c>
      <c r="AJ3" s="1">
        <f ca="1">IFERROR(IF(Loan_Not_Paid*Values_Entered,Monthly_Payment,""), "")</f>
        <v>4397.3385880266615</v>
      </c>
      <c r="AK3" s="1">
        <f ca="1">IFERROR(IF(Loan_Not_Paid*Values_Entered,Monthly_Payment,""), "")</f>
        <v>4397.3385880266615</v>
      </c>
      <c r="AL3" s="1">
        <f ca="1">IFERROR(IF(Loan_Not_Paid*Values_Entered,Monthly_Payment,""), "")</f>
        <v>4397.3385880266615</v>
      </c>
      <c r="AM3" s="1">
        <f ca="1">IFERROR(IF(Loan_Not_Paid*Values_Entered,Monthly_Payment,""), "")</f>
        <v>4397.3385880266615</v>
      </c>
      <c r="AN3" s="1">
        <f ca="1">IFERROR(IF(Loan_Not_Paid*Values_Entered,Monthly_Payment,""), "")</f>
        <v>4397.3385880266615</v>
      </c>
      <c r="AO3" s="1">
        <f ca="1">IFERROR(IF(Loan_Not_Paid*Values_Entered,Monthly_Payment,""), "")</f>
        <v>4397.3385880266615</v>
      </c>
      <c r="AP3" s="1">
        <f ca="1">IFERROR(IF(Loan_Not_Paid*Values_Entered,Monthly_Payment,""), "")</f>
        <v>4397.3385880266615</v>
      </c>
      <c r="AQ3" s="1">
        <f ca="1">IFERROR(IF(Loan_Not_Paid*Values_Entered,Monthly_Payment,""), "")</f>
        <v>4397.3385880266615</v>
      </c>
      <c r="AR3" s="1">
        <f ca="1">IFERROR(IF(Loan_Not_Paid*Values_Entered,Monthly_Payment,""), "")</f>
        <v>4397.3385880266615</v>
      </c>
      <c r="AS3" s="1">
        <f ca="1">IFERROR(IF(Loan_Not_Paid*Values_Entered,Monthly_Payment,""), "")</f>
        <v>4397.3385880266615</v>
      </c>
      <c r="AT3" s="1">
        <f ca="1">IFERROR(IF(Loan_Not_Paid*Values_Entered,Monthly_Payment,""), "")</f>
        <v>4397.3385880266615</v>
      </c>
      <c r="AU3" s="1">
        <f ca="1">IFERROR(IF(Loan_Not_Paid*Values_Entered,Monthly_Payment,""), "")</f>
        <v>4397.3385880266615</v>
      </c>
      <c r="AV3" s="1">
        <f ca="1">IFERROR(IF(Loan_Not_Paid*Values_Entered,Monthly_Payment,""), "")</f>
        <v>4397.3385880266615</v>
      </c>
      <c r="AW3" s="1">
        <f ca="1">IFERROR(IF(Loan_Not_Paid*Values_Entered,Monthly_Payment,""), "")</f>
        <v>4397.3385880266615</v>
      </c>
      <c r="AX3" s="1">
        <f ca="1">IFERROR(IF(Loan_Not_Paid*Values_Entered,Monthly_Payment,""), "")</f>
        <v>4397.3385880266615</v>
      </c>
      <c r="AY3" s="1">
        <f ca="1">IFERROR(IF(Loan_Not_Paid*Values_Entered,Monthly_Payment,""), "")</f>
        <v>4397.3385880266615</v>
      </c>
      <c r="AZ3" s="1">
        <f ca="1">IFERROR(IF(Loan_Not_Paid*Values_Entered,Monthly_Payment,""), "")</f>
        <v>4397.3385880266615</v>
      </c>
      <c r="BA3" s="1">
        <f ca="1">IFERROR(IF(Loan_Not_Paid*Values_Entered,Monthly_Payment,""), "")</f>
        <v>4397.3385880266615</v>
      </c>
      <c r="BB3" s="1">
        <f ca="1">IFERROR(IF(Loan_Not_Paid*Values_Entered,Monthly_Payment,""), "")</f>
        <v>4397.3385880266615</v>
      </c>
      <c r="BC3" s="1">
        <f ca="1">IFERROR(IF(Loan_Not_Paid*Values_Entered,Monthly_Payment,""), "")</f>
        <v>4397.3385880266615</v>
      </c>
      <c r="BD3" s="1">
        <f ca="1">IFERROR(IF(Loan_Not_Paid*Values_Entered,Monthly_Payment,""), "")</f>
        <v>4397.3385880266615</v>
      </c>
      <c r="BE3" s="1">
        <f ca="1">IFERROR(IF(Loan_Not_Paid*Values_Entered,Monthly_Payment,""), "")</f>
        <v>4397.3385880266615</v>
      </c>
      <c r="BF3" s="1">
        <f ca="1">IFERROR(IF(Loan_Not_Paid*Values_Entered,Monthly_Payment,""), "")</f>
        <v>4397.3385880266615</v>
      </c>
      <c r="BG3" s="1">
        <f ca="1">IFERROR(IF(Loan_Not_Paid*Values_Entered,Monthly_Payment,""), "")</f>
        <v>4397.3385880266615</v>
      </c>
      <c r="BH3" s="1">
        <f ca="1">IFERROR(IF(Loan_Not_Paid*Values_Entered,Monthly_Payment,""), "")</f>
        <v>4397.3385880266615</v>
      </c>
      <c r="BI3" s="1">
        <f ca="1">IFERROR(IF(Loan_Not_Paid*Values_Entered,Monthly_Payment,""), "")</f>
        <v>4397.3385880266615</v>
      </c>
      <c r="BJ3" s="1">
        <f ca="1">IFERROR(IF(Loan_Not_Paid*Values_Entered,Monthly_Payment,""), "")</f>
        <v>4397.3385880266615</v>
      </c>
      <c r="BK3" s="1">
        <f ca="1">IFERROR(IF(Loan_Not_Paid*Values_Entered,Monthly_Payment,""), "")</f>
        <v>4397.3385880266615</v>
      </c>
      <c r="BL3" s="1">
        <f ca="1">IFERROR(IF(Loan_Not_Paid*Values_Entered,Monthly_Payment,""), "")</f>
        <v>4397.3385880266615</v>
      </c>
      <c r="BM3" s="1">
        <f ca="1">IFERROR(IF(Loan_Not_Paid*Values_Entered,Monthly_Payment,""), "")</f>
        <v>4397.3385880266615</v>
      </c>
      <c r="BN3" s="1">
        <f ca="1">IFERROR(IF(Loan_Not_Paid*Values_Entered,Monthly_Payment,""), "")</f>
        <v>4397.3385880266615</v>
      </c>
      <c r="BO3" s="1">
        <f ca="1">IFERROR(IF(Loan_Not_Paid*Values_Entered,Monthly_Payment,""), "")</f>
        <v>4397.3385880266615</v>
      </c>
      <c r="BP3" s="1">
        <f ca="1">IFERROR(IF(Loan_Not_Paid*Values_Entered,Monthly_Payment,""), "")</f>
        <v>4397.3385880266615</v>
      </c>
      <c r="BQ3" s="1">
        <f ca="1">IFERROR(IF(Loan_Not_Paid*Values_Entered,Monthly_Payment,""), "")</f>
        <v>4397.3385880266615</v>
      </c>
      <c r="BR3" s="1">
        <f ca="1">IFERROR(IF(Loan_Not_Paid*Values_Entered,Monthly_Payment,""), "")</f>
        <v>4397.3385880266615</v>
      </c>
      <c r="BS3" s="1">
        <f ca="1">IFERROR(IF(Loan_Not_Paid*Values_Entered,Monthly_Payment,""), "")</f>
        <v>4397.3385880266615</v>
      </c>
      <c r="BT3" s="1">
        <f ca="1">IFERROR(IF(Loan_Not_Paid*Values_Entered,Monthly_Payment,""), "")</f>
        <v>4397.3385880266615</v>
      </c>
      <c r="BU3" s="1">
        <f ca="1">IFERROR(IF(Loan_Not_Paid*Values_Entered,Monthly_Payment,""), "")</f>
        <v>4397.3385880266615</v>
      </c>
      <c r="BV3" s="1">
        <f ca="1">IFERROR(IF(Loan_Not_Paid*Values_Entered,Monthly_Payment,""), "")</f>
        <v>4397.3385880266615</v>
      </c>
      <c r="BW3" s="1">
        <f ca="1">IFERROR(IF(Loan_Not_Paid*Values_Entered,Monthly_Payment,""), "")</f>
        <v>4397.3385880266615</v>
      </c>
      <c r="BX3" s="1">
        <f ca="1">IFERROR(IF(Loan_Not_Paid*Values_Entered,Monthly_Payment,""), "")</f>
        <v>4397.3385880266615</v>
      </c>
      <c r="BY3" s="1">
        <f ca="1">IFERROR(IF(Loan_Not_Paid*Values_Entered,Monthly_Payment,""), "")</f>
        <v>4397.3385880266615</v>
      </c>
      <c r="BZ3" s="1">
        <f ca="1">IFERROR(IF(Loan_Not_Paid*Values_Entered,Monthly_Payment,""), "")</f>
        <v>4397.3385880266615</v>
      </c>
      <c r="CA3" s="1">
        <f ca="1">IFERROR(IF(Loan_Not_Paid*Values_Entered,Monthly_Payment,""), "")</f>
        <v>4397.3385880266615</v>
      </c>
      <c r="CB3" s="1">
        <f ca="1">IFERROR(IF(Loan_Not_Paid*Values_Entered,Monthly_Payment,""), "")</f>
        <v>4397.3385880266615</v>
      </c>
    </row>
    <row r="4" spans="1:80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1">
        <f ca="1">IFERROR(IF(Loan_Not_Paid*Values_Entered,Monthly_Payment,""), "")</f>
        <v>4397.3385880266615</v>
      </c>
      <c r="U4" s="1">
        <f ca="1">IFERROR(IF(Loan_Not_Paid*Values_Entered,Monthly_Payment,""), "")</f>
        <v>4397.3385880266615</v>
      </c>
      <c r="V4" s="1">
        <f ca="1">IFERROR(IF(Loan_Not_Paid*Values_Entered,Monthly_Payment,""), "")</f>
        <v>4397.3385880266615</v>
      </c>
      <c r="W4" s="1">
        <f ca="1">IFERROR(IF(Loan_Not_Paid*Values_Entered,Monthly_Payment,""), "")</f>
        <v>4397.3385880266615</v>
      </c>
      <c r="X4" s="1">
        <f ca="1">IFERROR(IF(Loan_Not_Paid*Values_Entered,Monthly_Payment,""), "")</f>
        <v>4397.3385880266615</v>
      </c>
      <c r="Y4" s="1">
        <f ca="1">IFERROR(IF(Loan_Not_Paid*Values_Entered,Monthly_Payment,""), "")</f>
        <v>4397.3385880266615</v>
      </c>
      <c r="Z4" s="1">
        <f ca="1">IFERROR(IF(Loan_Not_Paid*Values_Entered,Monthly_Payment,""), "")</f>
        <v>4397.3385880266615</v>
      </c>
      <c r="AA4" s="1">
        <f ca="1">IFERROR(IF(Loan_Not_Paid*Values_Entered,Monthly_Payment,""), "")</f>
        <v>4397.3385880266615</v>
      </c>
      <c r="AB4" s="1">
        <f ca="1">IFERROR(IF(Loan_Not_Paid*Values_Entered,Monthly_Payment,""), "")</f>
        <v>4397.3385880266615</v>
      </c>
      <c r="AC4" s="1">
        <f ca="1">IFERROR(IF(Loan_Not_Paid*Values_Entered,Monthly_Payment,""), "")</f>
        <v>4397.3385880266615</v>
      </c>
      <c r="AD4" s="1">
        <f ca="1">IFERROR(IF(Loan_Not_Paid*Values_Entered,Monthly_Payment,""), "")</f>
        <v>4397.3385880266615</v>
      </c>
      <c r="AE4" s="1">
        <f ca="1">IFERROR(IF(Loan_Not_Paid*Values_Entered,Monthly_Payment,""), "")</f>
        <v>4397.3385880266615</v>
      </c>
      <c r="AF4" s="1">
        <f ca="1">IFERROR(IF(Loan_Not_Paid*Values_Entered,Monthly_Payment,""), "")</f>
        <v>4397.3385880266615</v>
      </c>
      <c r="AG4" s="1">
        <f ca="1">IFERROR(IF(Loan_Not_Paid*Values_Entered,Monthly_Payment,""), "")</f>
        <v>4397.3385880266615</v>
      </c>
      <c r="AH4" s="1">
        <f ca="1">IFERROR(IF(Loan_Not_Paid*Values_Entered,Monthly_Payment,""), "")</f>
        <v>4397.3385880266615</v>
      </c>
      <c r="AI4" s="1">
        <f ca="1">IFERROR(IF(Loan_Not_Paid*Values_Entered,Monthly_Payment,""), "")</f>
        <v>4397.3385880266615</v>
      </c>
      <c r="AJ4" s="1">
        <f ca="1">IFERROR(IF(Loan_Not_Paid*Values_Entered,Monthly_Payment,""), "")</f>
        <v>4397.3385880266615</v>
      </c>
      <c r="AK4" s="1">
        <f ca="1">IFERROR(IF(Loan_Not_Paid*Values_Entered,Monthly_Payment,""), "")</f>
        <v>4397.3385880266615</v>
      </c>
      <c r="AL4" s="1">
        <f ca="1">IFERROR(IF(Loan_Not_Paid*Values_Entered,Monthly_Payment,""), "")</f>
        <v>4397.3385880266615</v>
      </c>
      <c r="AM4" s="1">
        <f ca="1">IFERROR(IF(Loan_Not_Paid*Values_Entered,Monthly_Payment,""), "")</f>
        <v>4397.3385880266615</v>
      </c>
      <c r="AN4" s="1">
        <f ca="1">IFERROR(IF(Loan_Not_Paid*Values_Entered,Monthly_Payment,""), "")</f>
        <v>4397.3385880266615</v>
      </c>
      <c r="AO4" s="1">
        <f ca="1">IFERROR(IF(Loan_Not_Paid*Values_Entered,Monthly_Payment,""), "")</f>
        <v>4397.3385880266615</v>
      </c>
      <c r="AP4" s="1">
        <f ca="1">IFERROR(IF(Loan_Not_Paid*Values_Entered,Monthly_Payment,""), "")</f>
        <v>4397.3385880266615</v>
      </c>
      <c r="AQ4" s="1">
        <f ca="1">IFERROR(IF(Loan_Not_Paid*Values_Entered,Monthly_Payment,""), "")</f>
        <v>4397.3385880266615</v>
      </c>
      <c r="AR4" s="1">
        <f ca="1">IFERROR(IF(Loan_Not_Paid*Values_Entered,Monthly_Payment,""), "")</f>
        <v>4397.3385880266615</v>
      </c>
      <c r="AS4" s="1">
        <f ca="1">IFERROR(IF(Loan_Not_Paid*Values_Entered,Monthly_Payment,""), "")</f>
        <v>4397.3385880266615</v>
      </c>
      <c r="AT4" s="1">
        <f ca="1">IFERROR(IF(Loan_Not_Paid*Values_Entered,Monthly_Payment,""), "")</f>
        <v>4397.3385880266615</v>
      </c>
      <c r="AU4" s="1">
        <f ca="1">IFERROR(IF(Loan_Not_Paid*Values_Entered,Monthly_Payment,""), "")</f>
        <v>4397.3385880266615</v>
      </c>
      <c r="AV4" s="1">
        <f ca="1">IFERROR(IF(Loan_Not_Paid*Values_Entered,Monthly_Payment,""), "")</f>
        <v>4397.3385880266615</v>
      </c>
      <c r="AW4" s="1">
        <f ca="1">IFERROR(IF(Loan_Not_Paid*Values_Entered,Monthly_Payment,""), "")</f>
        <v>4397.3385880266615</v>
      </c>
      <c r="AX4" s="1">
        <f ca="1">IFERROR(IF(Loan_Not_Paid*Values_Entered,Monthly_Payment,""), "")</f>
        <v>4397.3385880266615</v>
      </c>
      <c r="AY4" s="1">
        <f ca="1">IFERROR(IF(Loan_Not_Paid*Values_Entered,Monthly_Payment,""), "")</f>
        <v>4397.3385880266615</v>
      </c>
      <c r="AZ4" s="1">
        <f ca="1">IFERROR(IF(Loan_Not_Paid*Values_Entered,Monthly_Payment,""), "")</f>
        <v>4397.3385880266615</v>
      </c>
      <c r="BA4" s="1">
        <f ca="1">IFERROR(IF(Loan_Not_Paid*Values_Entered,Monthly_Payment,""), "")</f>
        <v>4397.3385880266615</v>
      </c>
      <c r="BB4" s="1">
        <f ca="1">IFERROR(IF(Loan_Not_Paid*Values_Entered,Monthly_Payment,""), "")</f>
        <v>4397.3385880266615</v>
      </c>
      <c r="BC4" s="1">
        <f ca="1">IFERROR(IF(Loan_Not_Paid*Values_Entered,Monthly_Payment,""), "")</f>
        <v>4397.3385880266615</v>
      </c>
      <c r="BD4" s="1">
        <f ca="1">IFERROR(IF(Loan_Not_Paid*Values_Entered,Monthly_Payment,""), "")</f>
        <v>4397.3385880266615</v>
      </c>
      <c r="BE4" s="1">
        <f ca="1">IFERROR(IF(Loan_Not_Paid*Values_Entered,Monthly_Payment,""), "")</f>
        <v>4397.3385880266615</v>
      </c>
      <c r="BF4" s="1">
        <f ca="1">IFERROR(IF(Loan_Not_Paid*Values_Entered,Monthly_Payment,""), "")</f>
        <v>4397.3385880266615</v>
      </c>
      <c r="BG4" s="1">
        <f ca="1">IFERROR(IF(Loan_Not_Paid*Values_Entered,Monthly_Payment,""), "")</f>
        <v>4397.3385880266615</v>
      </c>
      <c r="BH4" s="1">
        <f ca="1">IFERROR(IF(Loan_Not_Paid*Values_Entered,Monthly_Payment,""), "")</f>
        <v>4397.3385880266615</v>
      </c>
      <c r="BI4" s="1">
        <f ca="1">IFERROR(IF(Loan_Not_Paid*Values_Entered,Monthly_Payment,""), "")</f>
        <v>4397.3385880266615</v>
      </c>
      <c r="BJ4" s="1">
        <f ca="1">IFERROR(IF(Loan_Not_Paid*Values_Entered,Monthly_Payment,""), "")</f>
        <v>4397.3385880266615</v>
      </c>
      <c r="BK4" s="1">
        <f ca="1">IFERROR(IF(Loan_Not_Paid*Values_Entered,Monthly_Payment,""), "")</f>
        <v>4397.3385880266615</v>
      </c>
      <c r="BL4" s="1">
        <f ca="1">IFERROR(IF(Loan_Not_Paid*Values_Entered,Monthly_Payment,""), "")</f>
        <v>4397.3385880266615</v>
      </c>
      <c r="BM4" s="1">
        <f ca="1">IFERROR(IF(Loan_Not_Paid*Values_Entered,Monthly_Payment,""), "")</f>
        <v>4397.3385880266615</v>
      </c>
      <c r="BN4" s="1">
        <f ca="1">IFERROR(IF(Loan_Not_Paid*Values_Entered,Monthly_Payment,""), "")</f>
        <v>4397.3385880266615</v>
      </c>
      <c r="BO4" s="1">
        <f ca="1">IFERROR(IF(Loan_Not_Paid*Values_Entered,Monthly_Payment,""), "")</f>
        <v>4397.3385880266615</v>
      </c>
      <c r="BP4" s="1">
        <f ca="1">IFERROR(IF(Loan_Not_Paid*Values_Entered,Monthly_Payment,""), "")</f>
        <v>4397.3385880266615</v>
      </c>
      <c r="BQ4" s="1">
        <f ca="1">IFERROR(IF(Loan_Not_Paid*Values_Entered,Monthly_Payment,""), "")</f>
        <v>4397.3385880266615</v>
      </c>
      <c r="BR4" s="1">
        <f ca="1">IFERROR(IF(Loan_Not_Paid*Values_Entered,Monthly_Payment,""), "")</f>
        <v>4397.3385880266615</v>
      </c>
      <c r="BS4" s="1">
        <f ca="1">IFERROR(IF(Loan_Not_Paid*Values_Entered,Monthly_Payment,""), "")</f>
        <v>4397.3385880266615</v>
      </c>
      <c r="BT4" s="1">
        <f ca="1">IFERROR(IF(Loan_Not_Paid*Values_Entered,Monthly_Payment,""), "")</f>
        <v>4397.3385880266615</v>
      </c>
      <c r="BU4" s="1">
        <f ca="1">IFERROR(IF(Loan_Not_Paid*Values_Entered,Monthly_Payment,""), "")</f>
        <v>4397.3385880266615</v>
      </c>
      <c r="BV4" s="1">
        <f ca="1">IFERROR(IF(Loan_Not_Paid*Values_Entered,Monthly_Payment,""), "")</f>
        <v>4397.3385880266615</v>
      </c>
      <c r="BW4" s="1">
        <f ca="1">IFERROR(IF(Loan_Not_Paid*Values_Entered,Monthly_Payment,""), "")</f>
        <v>4397.3385880266615</v>
      </c>
      <c r="BX4" s="1">
        <f ca="1">IFERROR(IF(Loan_Not_Paid*Values_Entered,Monthly_Payment,""), "")</f>
        <v>4397.3385880266615</v>
      </c>
      <c r="BY4" s="1">
        <f ca="1">IFERROR(IF(Loan_Not_Paid*Values_Entered,Monthly_Payment,""), "")</f>
        <v>4397.3385880266615</v>
      </c>
      <c r="BZ4" s="1">
        <f ca="1">IFERROR(IF(Loan_Not_Paid*Values_Entered,Monthly_Payment,""), "")</f>
        <v>4397.3385880266615</v>
      </c>
      <c r="CA4" s="1">
        <f ca="1">IFERROR(IF(Loan_Not_Paid*Values_Entered,Monthly_Payment,""), "")</f>
        <v>4397.3385880266615</v>
      </c>
      <c r="CB4" s="1">
        <f ca="1">IFERROR(IF(Loan_Not_Paid*Values_Entered,Monthly_Payment,""), "")</f>
        <v>4397.3385880266615</v>
      </c>
    </row>
    <row r="5" spans="1:80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">
        <f ca="1">IFERROR(IF(Loan_Not_Paid*Values_Entered,Monthly_Payment,""), "")</f>
        <v>4397.3385880266615</v>
      </c>
      <c r="U5" s="1">
        <f ca="1">IFERROR(IF(Loan_Not_Paid*Values_Entered,Monthly_Payment,""), "")</f>
        <v>4397.3385880266615</v>
      </c>
      <c r="V5" s="1">
        <f ca="1">IFERROR(IF(Loan_Not_Paid*Values_Entered,Monthly_Payment,""), "")</f>
        <v>4397.3385880266615</v>
      </c>
      <c r="W5" s="1">
        <f ca="1">IFERROR(IF(Loan_Not_Paid*Values_Entered,Monthly_Payment,""), "")</f>
        <v>4397.3385880266615</v>
      </c>
      <c r="X5" s="1">
        <f ca="1">IFERROR(IF(Loan_Not_Paid*Values_Entered,Monthly_Payment,""), "")</f>
        <v>4397.3385880266615</v>
      </c>
      <c r="Y5" s="1">
        <f ca="1">IFERROR(IF(Loan_Not_Paid*Values_Entered,Monthly_Payment,""), "")</f>
        <v>4397.3385880266615</v>
      </c>
      <c r="Z5" s="1">
        <f ca="1">IFERROR(IF(Loan_Not_Paid*Values_Entered,Monthly_Payment,""), "")</f>
        <v>4397.3385880266615</v>
      </c>
      <c r="AA5" s="1">
        <f ca="1">IFERROR(IF(Loan_Not_Paid*Values_Entered,Monthly_Payment,""), "")</f>
        <v>4397.3385880266615</v>
      </c>
      <c r="AB5" s="1">
        <f ca="1">IFERROR(IF(Loan_Not_Paid*Values_Entered,Monthly_Payment,""), "")</f>
        <v>4397.3385880266615</v>
      </c>
      <c r="AC5" s="1">
        <f ca="1">IFERROR(IF(Loan_Not_Paid*Values_Entered,Monthly_Payment,""), "")</f>
        <v>4397.3385880266615</v>
      </c>
      <c r="AD5" s="1">
        <f ca="1">IFERROR(IF(Loan_Not_Paid*Values_Entered,Monthly_Payment,""), "")</f>
        <v>4397.3385880266615</v>
      </c>
      <c r="AE5" s="1">
        <f ca="1">IFERROR(IF(Loan_Not_Paid*Values_Entered,Monthly_Payment,""), "")</f>
        <v>4397.3385880266615</v>
      </c>
      <c r="AF5" s="1">
        <f ca="1">IFERROR(IF(Loan_Not_Paid*Values_Entered,Monthly_Payment,""), "")</f>
        <v>4397.3385880266615</v>
      </c>
      <c r="AG5" s="1">
        <f ca="1">IFERROR(IF(Loan_Not_Paid*Values_Entered,Monthly_Payment,""), "")</f>
        <v>4397.3385880266615</v>
      </c>
      <c r="AH5" s="1">
        <f ca="1">IFERROR(IF(Loan_Not_Paid*Values_Entered,Monthly_Payment,""), "")</f>
        <v>4397.3385880266615</v>
      </c>
      <c r="AI5" s="1">
        <f ca="1">IFERROR(IF(Loan_Not_Paid*Values_Entered,Monthly_Payment,""), "")</f>
        <v>4397.3385880266615</v>
      </c>
      <c r="AJ5" s="1">
        <f ca="1">IFERROR(IF(Loan_Not_Paid*Values_Entered,Monthly_Payment,""), "")</f>
        <v>4397.3385880266615</v>
      </c>
      <c r="AK5" s="1">
        <f ca="1">IFERROR(IF(Loan_Not_Paid*Values_Entered,Monthly_Payment,""), "")</f>
        <v>4397.3385880266615</v>
      </c>
      <c r="AL5" s="1">
        <f ca="1">IFERROR(IF(Loan_Not_Paid*Values_Entered,Monthly_Payment,""), "")</f>
        <v>4397.3385880266615</v>
      </c>
      <c r="AM5" s="1">
        <f ca="1">IFERROR(IF(Loan_Not_Paid*Values_Entered,Monthly_Payment,""), "")</f>
        <v>4397.3385880266615</v>
      </c>
      <c r="AN5" s="1">
        <f ca="1">IFERROR(IF(Loan_Not_Paid*Values_Entered,Monthly_Payment,""), "")</f>
        <v>4397.3385880266615</v>
      </c>
      <c r="AO5" s="1">
        <f ca="1">IFERROR(IF(Loan_Not_Paid*Values_Entered,Monthly_Payment,""), "")</f>
        <v>4397.3385880266615</v>
      </c>
      <c r="AP5" s="1">
        <f ca="1">IFERROR(IF(Loan_Not_Paid*Values_Entered,Monthly_Payment,""), "")</f>
        <v>4397.3385880266615</v>
      </c>
      <c r="AQ5" s="1">
        <f ca="1">IFERROR(IF(Loan_Not_Paid*Values_Entered,Monthly_Payment,""), "")</f>
        <v>4397.3385880266615</v>
      </c>
      <c r="AR5" s="1">
        <f ca="1">IFERROR(IF(Loan_Not_Paid*Values_Entered,Monthly_Payment,""), "")</f>
        <v>4397.3385880266615</v>
      </c>
      <c r="AS5" s="1">
        <f ca="1">IFERROR(IF(Loan_Not_Paid*Values_Entered,Monthly_Payment,""), "")</f>
        <v>4397.3385880266615</v>
      </c>
      <c r="AT5" s="1">
        <f ca="1">IFERROR(IF(Loan_Not_Paid*Values_Entered,Monthly_Payment,""), "")</f>
        <v>4397.3385880266615</v>
      </c>
      <c r="AU5" s="1">
        <f ca="1">IFERROR(IF(Loan_Not_Paid*Values_Entered,Monthly_Payment,""), "")</f>
        <v>4397.3385880266615</v>
      </c>
      <c r="AV5" s="1">
        <f ca="1">IFERROR(IF(Loan_Not_Paid*Values_Entered,Monthly_Payment,""), "")</f>
        <v>4397.3385880266615</v>
      </c>
      <c r="AW5" s="1">
        <f ca="1">IFERROR(IF(Loan_Not_Paid*Values_Entered,Monthly_Payment,""), "")</f>
        <v>4397.3385880266615</v>
      </c>
      <c r="AX5" s="1">
        <f ca="1">IFERROR(IF(Loan_Not_Paid*Values_Entered,Monthly_Payment,""), "")</f>
        <v>4397.3385880266615</v>
      </c>
      <c r="AY5" s="1">
        <f ca="1">IFERROR(IF(Loan_Not_Paid*Values_Entered,Monthly_Payment,""), "")</f>
        <v>4397.3385880266615</v>
      </c>
      <c r="AZ5" s="1">
        <f ca="1">IFERROR(IF(Loan_Not_Paid*Values_Entered,Monthly_Payment,""), "")</f>
        <v>4397.3385880266615</v>
      </c>
      <c r="BA5" s="1">
        <f ca="1">IFERROR(IF(Loan_Not_Paid*Values_Entered,Monthly_Payment,""), "")</f>
        <v>4397.3385880266615</v>
      </c>
      <c r="BB5" s="1">
        <f ca="1">IFERROR(IF(Loan_Not_Paid*Values_Entered,Monthly_Payment,""), "")</f>
        <v>4397.3385880266615</v>
      </c>
      <c r="BC5" s="1">
        <f ca="1">IFERROR(IF(Loan_Not_Paid*Values_Entered,Monthly_Payment,""), "")</f>
        <v>4397.3385880266615</v>
      </c>
      <c r="BD5" s="1">
        <f ca="1">IFERROR(IF(Loan_Not_Paid*Values_Entered,Monthly_Payment,""), "")</f>
        <v>4397.3385880266615</v>
      </c>
      <c r="BE5" s="1">
        <f ca="1">IFERROR(IF(Loan_Not_Paid*Values_Entered,Monthly_Payment,""), "")</f>
        <v>4397.3385880266615</v>
      </c>
      <c r="BF5" s="1">
        <f ca="1">IFERROR(IF(Loan_Not_Paid*Values_Entered,Monthly_Payment,""), "")</f>
        <v>4397.3385880266615</v>
      </c>
      <c r="BG5" s="1">
        <f ca="1">IFERROR(IF(Loan_Not_Paid*Values_Entered,Monthly_Payment,""), "")</f>
        <v>4397.3385880266615</v>
      </c>
      <c r="BH5" s="1">
        <f ca="1">IFERROR(IF(Loan_Not_Paid*Values_Entered,Monthly_Payment,""), "")</f>
        <v>4397.3385880266615</v>
      </c>
      <c r="BI5" s="1">
        <f ca="1">IFERROR(IF(Loan_Not_Paid*Values_Entered,Monthly_Payment,""), "")</f>
        <v>4397.3385880266615</v>
      </c>
      <c r="BJ5" s="1">
        <f ca="1">IFERROR(IF(Loan_Not_Paid*Values_Entered,Monthly_Payment,""), "")</f>
        <v>4397.3385880266615</v>
      </c>
      <c r="BK5" s="1">
        <f ca="1">IFERROR(IF(Loan_Not_Paid*Values_Entered,Monthly_Payment,""), "")</f>
        <v>4397.3385880266615</v>
      </c>
      <c r="BL5" s="1">
        <f ca="1">IFERROR(IF(Loan_Not_Paid*Values_Entered,Monthly_Payment,""), "")</f>
        <v>4397.3385880266615</v>
      </c>
      <c r="BM5" s="1">
        <f ca="1">IFERROR(IF(Loan_Not_Paid*Values_Entered,Monthly_Payment,""), "")</f>
        <v>4397.3385880266615</v>
      </c>
      <c r="BN5" s="1">
        <f ca="1">IFERROR(IF(Loan_Not_Paid*Values_Entered,Monthly_Payment,""), "")</f>
        <v>4397.3385880266615</v>
      </c>
      <c r="BO5" s="1">
        <f ca="1">IFERROR(IF(Loan_Not_Paid*Values_Entered,Monthly_Payment,""), "")</f>
        <v>4397.3385880266615</v>
      </c>
      <c r="BP5" s="1">
        <f ca="1">IFERROR(IF(Loan_Not_Paid*Values_Entered,Monthly_Payment,""), "")</f>
        <v>4397.3385880266615</v>
      </c>
      <c r="BQ5" s="1">
        <f ca="1">IFERROR(IF(Loan_Not_Paid*Values_Entered,Monthly_Payment,""), "")</f>
        <v>4397.3385880266615</v>
      </c>
      <c r="BR5" s="1">
        <f ca="1">IFERROR(IF(Loan_Not_Paid*Values_Entered,Monthly_Payment,""), "")</f>
        <v>4397.3385880266615</v>
      </c>
      <c r="BS5" s="1">
        <f ca="1">IFERROR(IF(Loan_Not_Paid*Values_Entered,Monthly_Payment,""), "")</f>
        <v>4397.3385880266615</v>
      </c>
      <c r="BT5" s="1">
        <f ca="1">IFERROR(IF(Loan_Not_Paid*Values_Entered,Monthly_Payment,""), "")</f>
        <v>4397.3385880266615</v>
      </c>
      <c r="BU5" s="1">
        <f ca="1">IFERROR(IF(Loan_Not_Paid*Values_Entered,Monthly_Payment,""), "")</f>
        <v>4397.3385880266615</v>
      </c>
      <c r="BV5" s="1">
        <f ca="1">IFERROR(IF(Loan_Not_Paid*Values_Entered,Monthly_Payment,""), "")</f>
        <v>4397.3385880266615</v>
      </c>
      <c r="BW5" s="1">
        <f ca="1">IFERROR(IF(Loan_Not_Paid*Values_Entered,Monthly_Payment,""), "")</f>
        <v>4397.3385880266615</v>
      </c>
      <c r="BX5" s="1">
        <f ca="1">IFERROR(IF(Loan_Not_Paid*Values_Entered,Monthly_Payment,""), "")</f>
        <v>4397.3385880266615</v>
      </c>
      <c r="BY5" s="1">
        <f ca="1">IFERROR(IF(Loan_Not_Paid*Values_Entered,Monthly_Payment,""), "")</f>
        <v>4397.3385880266615</v>
      </c>
      <c r="BZ5" s="1">
        <f ca="1">IFERROR(IF(Loan_Not_Paid*Values_Entered,Monthly_Payment,""), "")</f>
        <v>4397.3385880266615</v>
      </c>
      <c r="CA5" s="1">
        <f ca="1">IFERROR(IF(Loan_Not_Paid*Values_Entered,Monthly_Payment,""), "")</f>
        <v>4397.3385880266615</v>
      </c>
      <c r="CB5" s="1">
        <f ca="1">IFERROR(IF(Loan_Not_Paid*Values_Entered,Monthly_Payment,""), "")</f>
        <v>4397.3385880266615</v>
      </c>
    </row>
    <row r="6" spans="1:80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f ca="1">IFERROR(IF(Loan_Not_Paid*Values_Entered,Monthly_Payment,""), "")</f>
        <v>4397.3385880266615</v>
      </c>
      <c r="U6" s="1">
        <f ca="1">IFERROR(IF(Loan_Not_Paid*Values_Entered,Monthly_Payment,""), "")</f>
        <v>4397.3385880266615</v>
      </c>
      <c r="V6" s="1">
        <f ca="1">IFERROR(IF(Loan_Not_Paid*Values_Entered,Monthly_Payment,""), "")</f>
        <v>4397.3385880266615</v>
      </c>
      <c r="W6" s="1">
        <f ca="1">IFERROR(IF(Loan_Not_Paid*Values_Entered,Monthly_Payment,""), "")</f>
        <v>4397.3385880266615</v>
      </c>
      <c r="X6" s="1">
        <f ca="1">IFERROR(IF(Loan_Not_Paid*Values_Entered,Monthly_Payment,""), "")</f>
        <v>4397.3385880266615</v>
      </c>
      <c r="Y6" s="1">
        <f ca="1">IFERROR(IF(Loan_Not_Paid*Values_Entered,Monthly_Payment,""), "")</f>
        <v>4397.3385880266615</v>
      </c>
      <c r="Z6" s="1">
        <f ca="1">IFERROR(IF(Loan_Not_Paid*Values_Entered,Monthly_Payment,""), "")</f>
        <v>4397.3385880266615</v>
      </c>
      <c r="AA6" s="1">
        <f ca="1">IFERROR(IF(Loan_Not_Paid*Values_Entered,Monthly_Payment,""), "")</f>
        <v>4397.3385880266615</v>
      </c>
      <c r="AB6" s="1">
        <f ca="1">IFERROR(IF(Loan_Not_Paid*Values_Entered,Monthly_Payment,""), "")</f>
        <v>4397.3385880266615</v>
      </c>
      <c r="AC6" s="1">
        <f ca="1">IFERROR(IF(Loan_Not_Paid*Values_Entered,Monthly_Payment,""), "")</f>
        <v>4397.3385880266615</v>
      </c>
      <c r="AD6" s="1">
        <f ca="1">IFERROR(IF(Loan_Not_Paid*Values_Entered,Monthly_Payment,""), "")</f>
        <v>4397.3385880266615</v>
      </c>
      <c r="AE6" s="1">
        <f ca="1">IFERROR(IF(Loan_Not_Paid*Values_Entered,Monthly_Payment,""), "")</f>
        <v>4397.3385880266615</v>
      </c>
      <c r="AF6" s="1">
        <f ca="1">IFERROR(IF(Loan_Not_Paid*Values_Entered,Monthly_Payment,""), "")</f>
        <v>4397.3385880266615</v>
      </c>
      <c r="AG6" s="1">
        <f ca="1">IFERROR(IF(Loan_Not_Paid*Values_Entered,Monthly_Payment,""), "")</f>
        <v>4397.3385880266615</v>
      </c>
      <c r="AH6" s="1">
        <f ca="1">IFERROR(IF(Loan_Not_Paid*Values_Entered,Monthly_Payment,""), "")</f>
        <v>4397.3385880266615</v>
      </c>
      <c r="AI6" s="1">
        <f ca="1">IFERROR(IF(Loan_Not_Paid*Values_Entered,Monthly_Payment,""), "")</f>
        <v>4397.3385880266615</v>
      </c>
      <c r="AJ6" s="1">
        <f ca="1">IFERROR(IF(Loan_Not_Paid*Values_Entered,Monthly_Payment,""), "")</f>
        <v>4397.3385880266615</v>
      </c>
      <c r="AK6" s="1">
        <f ca="1">IFERROR(IF(Loan_Not_Paid*Values_Entered,Monthly_Payment,""), "")</f>
        <v>4397.3385880266615</v>
      </c>
      <c r="AL6" s="1">
        <f ca="1">IFERROR(IF(Loan_Not_Paid*Values_Entered,Monthly_Payment,""), "")</f>
        <v>4397.3385880266615</v>
      </c>
      <c r="AM6" s="1">
        <f ca="1">IFERROR(IF(Loan_Not_Paid*Values_Entered,Monthly_Payment,""), "")</f>
        <v>4397.3385880266615</v>
      </c>
      <c r="AN6" s="1">
        <f ca="1">IFERROR(IF(Loan_Not_Paid*Values_Entered,Monthly_Payment,""), "")</f>
        <v>4397.3385880266615</v>
      </c>
      <c r="AO6" s="1">
        <f ca="1">IFERROR(IF(Loan_Not_Paid*Values_Entered,Monthly_Payment,""), "")</f>
        <v>4397.3385880266615</v>
      </c>
      <c r="AP6" s="1">
        <f ca="1">IFERROR(IF(Loan_Not_Paid*Values_Entered,Monthly_Payment,""), "")</f>
        <v>4397.3385880266615</v>
      </c>
      <c r="AQ6" s="1">
        <f ca="1">IFERROR(IF(Loan_Not_Paid*Values_Entered,Monthly_Payment,""), "")</f>
        <v>4397.3385880266615</v>
      </c>
      <c r="AR6" s="1">
        <f ca="1">IFERROR(IF(Loan_Not_Paid*Values_Entered,Monthly_Payment,""), "")</f>
        <v>4397.3385880266615</v>
      </c>
      <c r="AS6" s="1">
        <f ca="1">IFERROR(IF(Loan_Not_Paid*Values_Entered,Monthly_Payment,""), "")</f>
        <v>4397.3385880266615</v>
      </c>
      <c r="AT6" s="1">
        <f ca="1">IFERROR(IF(Loan_Not_Paid*Values_Entered,Monthly_Payment,""), "")</f>
        <v>4397.3385880266615</v>
      </c>
      <c r="AU6" s="1">
        <f ca="1">IFERROR(IF(Loan_Not_Paid*Values_Entered,Monthly_Payment,""), "")</f>
        <v>4397.3385880266615</v>
      </c>
      <c r="AV6" s="1">
        <f ca="1">IFERROR(IF(Loan_Not_Paid*Values_Entered,Monthly_Payment,""), "")</f>
        <v>4397.3385880266615</v>
      </c>
      <c r="AW6" s="1">
        <f ca="1">IFERROR(IF(Loan_Not_Paid*Values_Entered,Monthly_Payment,""), "")</f>
        <v>4397.3385880266615</v>
      </c>
      <c r="AX6" s="1">
        <f ca="1">IFERROR(IF(Loan_Not_Paid*Values_Entered,Monthly_Payment,""), "")</f>
        <v>4397.3385880266615</v>
      </c>
      <c r="AY6" s="1">
        <f ca="1">IFERROR(IF(Loan_Not_Paid*Values_Entered,Monthly_Payment,""), "")</f>
        <v>4397.3385880266615</v>
      </c>
      <c r="AZ6" s="1">
        <f ca="1">IFERROR(IF(Loan_Not_Paid*Values_Entered,Monthly_Payment,""), "")</f>
        <v>4397.3385880266615</v>
      </c>
      <c r="BA6" s="1">
        <f ca="1">IFERROR(IF(Loan_Not_Paid*Values_Entered,Monthly_Payment,""), "")</f>
        <v>4397.3385880266615</v>
      </c>
      <c r="BB6" s="1">
        <f ca="1">IFERROR(IF(Loan_Not_Paid*Values_Entered,Monthly_Payment,""), "")</f>
        <v>4397.3385880266615</v>
      </c>
      <c r="BC6" s="1">
        <f ca="1">IFERROR(IF(Loan_Not_Paid*Values_Entered,Monthly_Payment,""), "")</f>
        <v>4397.3385880266615</v>
      </c>
      <c r="BD6" s="1">
        <f ca="1">IFERROR(IF(Loan_Not_Paid*Values_Entered,Monthly_Payment,""), "")</f>
        <v>4397.3385880266615</v>
      </c>
      <c r="BE6" s="1">
        <f ca="1">IFERROR(IF(Loan_Not_Paid*Values_Entered,Monthly_Payment,""), "")</f>
        <v>4397.3385880266615</v>
      </c>
      <c r="BF6" s="1">
        <f ca="1">IFERROR(IF(Loan_Not_Paid*Values_Entered,Monthly_Payment,""), "")</f>
        <v>4397.3385880266615</v>
      </c>
      <c r="BG6" s="1">
        <f ca="1">IFERROR(IF(Loan_Not_Paid*Values_Entered,Monthly_Payment,""), "")</f>
        <v>4397.3385880266615</v>
      </c>
      <c r="BH6" s="1">
        <f ca="1">IFERROR(IF(Loan_Not_Paid*Values_Entered,Monthly_Payment,""), "")</f>
        <v>4397.3385880266615</v>
      </c>
      <c r="BI6" s="1">
        <f ca="1">IFERROR(IF(Loan_Not_Paid*Values_Entered,Monthly_Payment,""), "")</f>
        <v>4397.3385880266615</v>
      </c>
      <c r="BJ6" s="1">
        <f ca="1">IFERROR(IF(Loan_Not_Paid*Values_Entered,Monthly_Payment,""), "")</f>
        <v>4397.3385880266615</v>
      </c>
      <c r="BK6" s="1">
        <f ca="1">IFERROR(IF(Loan_Not_Paid*Values_Entered,Monthly_Payment,""), "")</f>
        <v>4397.3385880266615</v>
      </c>
      <c r="BL6" s="1">
        <f ca="1">IFERROR(IF(Loan_Not_Paid*Values_Entered,Monthly_Payment,""), "")</f>
        <v>4397.3385880266615</v>
      </c>
      <c r="BM6" s="1">
        <f ca="1">IFERROR(IF(Loan_Not_Paid*Values_Entered,Monthly_Payment,""), "")</f>
        <v>4397.3385880266615</v>
      </c>
      <c r="BN6" s="1">
        <f ca="1">IFERROR(IF(Loan_Not_Paid*Values_Entered,Monthly_Payment,""), "")</f>
        <v>4397.3385880266615</v>
      </c>
      <c r="BO6" s="1">
        <f ca="1">IFERROR(IF(Loan_Not_Paid*Values_Entered,Monthly_Payment,""), "")</f>
        <v>4397.3385880266615</v>
      </c>
      <c r="BP6" s="1">
        <f ca="1">IFERROR(IF(Loan_Not_Paid*Values_Entered,Monthly_Payment,""), "")</f>
        <v>4397.3385880266615</v>
      </c>
      <c r="BQ6" s="1">
        <f ca="1">IFERROR(IF(Loan_Not_Paid*Values_Entered,Monthly_Payment,""), "")</f>
        <v>4397.3385880266615</v>
      </c>
      <c r="BR6" s="1">
        <f ca="1">IFERROR(IF(Loan_Not_Paid*Values_Entered,Monthly_Payment,""), "")</f>
        <v>4397.3385880266615</v>
      </c>
      <c r="BS6" s="1">
        <f ca="1">IFERROR(IF(Loan_Not_Paid*Values_Entered,Monthly_Payment,""), "")</f>
        <v>4397.3385880266615</v>
      </c>
      <c r="BT6" s="1">
        <f ca="1">IFERROR(IF(Loan_Not_Paid*Values_Entered,Monthly_Payment,""), "")</f>
        <v>4397.3385880266615</v>
      </c>
      <c r="BU6" s="1">
        <f ca="1">IFERROR(IF(Loan_Not_Paid*Values_Entered,Monthly_Payment,""), "")</f>
        <v>4397.3385880266615</v>
      </c>
      <c r="BV6" s="1">
        <f ca="1">IFERROR(IF(Loan_Not_Paid*Values_Entered,Monthly_Payment,""), "")</f>
        <v>4397.3385880266615</v>
      </c>
      <c r="BW6" s="1">
        <f ca="1">IFERROR(IF(Loan_Not_Paid*Values_Entered,Monthly_Payment,""), "")</f>
        <v>4397.3385880266615</v>
      </c>
      <c r="BX6" s="1">
        <f ca="1">IFERROR(IF(Loan_Not_Paid*Values_Entered,Monthly_Payment,""), "")</f>
        <v>4397.3385880266615</v>
      </c>
      <c r="BY6" s="1">
        <f ca="1">IFERROR(IF(Loan_Not_Paid*Values_Entered,Monthly_Payment,""), "")</f>
        <v>4397.3385880266615</v>
      </c>
      <c r="BZ6" s="1">
        <f ca="1">IFERROR(IF(Loan_Not_Paid*Values_Entered,Monthly_Payment,""), "")</f>
        <v>4397.3385880266615</v>
      </c>
      <c r="CA6" s="1">
        <f ca="1">IFERROR(IF(Loan_Not_Paid*Values_Entered,Monthly_Payment,""), "")</f>
        <v>4397.3385880266615</v>
      </c>
      <c r="CB6" s="1">
        <f ca="1">IFERROR(IF(Loan_Not_Paid*Values_Entered,Monthly_Payment,""), "")</f>
        <v>4397.3385880266615</v>
      </c>
    </row>
    <row r="7" spans="1:80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f ca="1">IFERROR(IF(Loan_Not_Paid*Values_Entered,Monthly_Payment,""), "")</f>
        <v>4397.3385880266615</v>
      </c>
      <c r="U7" s="1">
        <f ca="1">IFERROR(IF(Loan_Not_Paid*Values_Entered,Monthly_Payment,""), "")</f>
        <v>4397.3385880266615</v>
      </c>
      <c r="V7" s="1">
        <f ca="1">IFERROR(IF(Loan_Not_Paid*Values_Entered,Monthly_Payment,""), "")</f>
        <v>4397.3385880266615</v>
      </c>
      <c r="W7" s="1">
        <f ca="1">IFERROR(IF(Loan_Not_Paid*Values_Entered,Monthly_Payment,""), "")</f>
        <v>4397.3385880266615</v>
      </c>
      <c r="X7" s="1">
        <f ca="1">IFERROR(IF(Loan_Not_Paid*Values_Entered,Monthly_Payment,""), "")</f>
        <v>4397.3385880266615</v>
      </c>
      <c r="Y7" s="1">
        <f ca="1">IFERROR(IF(Loan_Not_Paid*Values_Entered,Monthly_Payment,""), "")</f>
        <v>4397.3385880266615</v>
      </c>
      <c r="Z7" s="1">
        <f ca="1">IFERROR(IF(Loan_Not_Paid*Values_Entered,Monthly_Payment,""), "")</f>
        <v>4397.3385880266615</v>
      </c>
      <c r="AA7" s="1">
        <f ca="1">IFERROR(IF(Loan_Not_Paid*Values_Entered,Monthly_Payment,""), "")</f>
        <v>4397.3385880266615</v>
      </c>
      <c r="AB7" s="1">
        <f ca="1">IFERROR(IF(Loan_Not_Paid*Values_Entered,Monthly_Payment,""), "")</f>
        <v>4397.3385880266615</v>
      </c>
      <c r="AC7" s="1">
        <f ca="1">IFERROR(IF(Loan_Not_Paid*Values_Entered,Monthly_Payment,""), "")</f>
        <v>4397.3385880266615</v>
      </c>
      <c r="AD7" s="1">
        <f ca="1">IFERROR(IF(Loan_Not_Paid*Values_Entered,Monthly_Payment,""), "")</f>
        <v>4397.3385880266615</v>
      </c>
      <c r="AE7" s="1">
        <f ca="1">IFERROR(IF(Loan_Not_Paid*Values_Entered,Monthly_Payment,""), "")</f>
        <v>4397.3385880266615</v>
      </c>
      <c r="AF7" s="1">
        <f ca="1">IFERROR(IF(Loan_Not_Paid*Values_Entered,Monthly_Payment,""), "")</f>
        <v>4397.3385880266615</v>
      </c>
      <c r="AG7" s="1">
        <f ca="1">IFERROR(IF(Loan_Not_Paid*Values_Entered,Monthly_Payment,""), "")</f>
        <v>4397.3385880266615</v>
      </c>
      <c r="AH7" s="1">
        <f ca="1">IFERROR(IF(Loan_Not_Paid*Values_Entered,Monthly_Payment,""), "")</f>
        <v>4397.3385880266615</v>
      </c>
      <c r="AI7" s="1">
        <f ca="1">IFERROR(IF(Loan_Not_Paid*Values_Entered,Monthly_Payment,""), "")</f>
        <v>4397.3385880266615</v>
      </c>
      <c r="AJ7" s="1">
        <f ca="1">IFERROR(IF(Loan_Not_Paid*Values_Entered,Monthly_Payment,""), "")</f>
        <v>4397.3385880266615</v>
      </c>
      <c r="AK7" s="1">
        <f ca="1">IFERROR(IF(Loan_Not_Paid*Values_Entered,Monthly_Payment,""), "")</f>
        <v>4397.3385880266615</v>
      </c>
      <c r="AL7" s="1">
        <f ca="1">IFERROR(IF(Loan_Not_Paid*Values_Entered,Monthly_Payment,""), "")</f>
        <v>4397.3385880266615</v>
      </c>
      <c r="AM7" s="1">
        <f ca="1">IFERROR(IF(Loan_Not_Paid*Values_Entered,Monthly_Payment,""), "")</f>
        <v>4397.3385880266615</v>
      </c>
      <c r="AN7" s="1">
        <f ca="1">IFERROR(IF(Loan_Not_Paid*Values_Entered,Monthly_Payment,""), "")</f>
        <v>4397.3385880266615</v>
      </c>
      <c r="AO7" s="1">
        <f ca="1">IFERROR(IF(Loan_Not_Paid*Values_Entered,Monthly_Payment,""), "")</f>
        <v>4397.3385880266615</v>
      </c>
      <c r="AP7" s="1">
        <f ca="1">IFERROR(IF(Loan_Not_Paid*Values_Entered,Monthly_Payment,""), "")</f>
        <v>4397.3385880266615</v>
      </c>
      <c r="AQ7" s="1">
        <f ca="1">IFERROR(IF(Loan_Not_Paid*Values_Entered,Monthly_Payment,""), "")</f>
        <v>4397.3385880266615</v>
      </c>
      <c r="AR7" s="1">
        <f ca="1">IFERROR(IF(Loan_Not_Paid*Values_Entered,Monthly_Payment,""), "")</f>
        <v>4397.3385880266615</v>
      </c>
      <c r="AS7" s="1">
        <f ca="1">IFERROR(IF(Loan_Not_Paid*Values_Entered,Monthly_Payment,""), "")</f>
        <v>4397.3385880266615</v>
      </c>
      <c r="AT7" s="1">
        <f ca="1">IFERROR(IF(Loan_Not_Paid*Values_Entered,Monthly_Payment,""), "")</f>
        <v>4397.3385880266615</v>
      </c>
      <c r="AU7" s="1">
        <f ca="1">IFERROR(IF(Loan_Not_Paid*Values_Entered,Monthly_Payment,""), "")</f>
        <v>4397.3385880266615</v>
      </c>
      <c r="AV7" s="1">
        <f ca="1">IFERROR(IF(Loan_Not_Paid*Values_Entered,Monthly_Payment,""), "")</f>
        <v>4397.3385880266615</v>
      </c>
      <c r="AW7" s="1">
        <f ca="1">IFERROR(IF(Loan_Not_Paid*Values_Entered,Monthly_Payment,""), "")</f>
        <v>4397.3385880266615</v>
      </c>
      <c r="AX7" s="1">
        <f ca="1">IFERROR(IF(Loan_Not_Paid*Values_Entered,Monthly_Payment,""), "")</f>
        <v>4397.3385880266615</v>
      </c>
      <c r="AY7" s="1">
        <f ca="1">IFERROR(IF(Loan_Not_Paid*Values_Entered,Monthly_Payment,""), "")</f>
        <v>4397.3385880266615</v>
      </c>
      <c r="AZ7" s="1">
        <f ca="1">IFERROR(IF(Loan_Not_Paid*Values_Entered,Monthly_Payment,""), "")</f>
        <v>4397.3385880266615</v>
      </c>
      <c r="BA7" s="1">
        <f ca="1">IFERROR(IF(Loan_Not_Paid*Values_Entered,Monthly_Payment,""), "")</f>
        <v>4397.3385880266615</v>
      </c>
      <c r="BB7" s="1">
        <f ca="1">IFERROR(IF(Loan_Not_Paid*Values_Entered,Monthly_Payment,""), "")</f>
        <v>4397.3385880266615</v>
      </c>
      <c r="BC7" s="1">
        <f ca="1">IFERROR(IF(Loan_Not_Paid*Values_Entered,Monthly_Payment,""), "")</f>
        <v>4397.3385880266615</v>
      </c>
      <c r="BD7" s="1">
        <f ca="1">IFERROR(IF(Loan_Not_Paid*Values_Entered,Monthly_Payment,""), "")</f>
        <v>4397.3385880266615</v>
      </c>
      <c r="BE7" s="1">
        <f ca="1">IFERROR(IF(Loan_Not_Paid*Values_Entered,Monthly_Payment,""), "")</f>
        <v>4397.3385880266615</v>
      </c>
      <c r="BF7" s="1">
        <f ca="1">IFERROR(IF(Loan_Not_Paid*Values_Entered,Monthly_Payment,""), "")</f>
        <v>4397.3385880266615</v>
      </c>
      <c r="BG7" s="1">
        <f ca="1">IFERROR(IF(Loan_Not_Paid*Values_Entered,Monthly_Payment,""), "")</f>
        <v>4397.3385880266615</v>
      </c>
      <c r="BH7" s="1">
        <f ca="1">IFERROR(IF(Loan_Not_Paid*Values_Entered,Monthly_Payment,""), "")</f>
        <v>4397.3385880266615</v>
      </c>
      <c r="BI7" s="1">
        <f ca="1">IFERROR(IF(Loan_Not_Paid*Values_Entered,Monthly_Payment,""), "")</f>
        <v>4397.3385880266615</v>
      </c>
      <c r="BJ7" s="1">
        <f ca="1">IFERROR(IF(Loan_Not_Paid*Values_Entered,Monthly_Payment,""), "")</f>
        <v>4397.3385880266615</v>
      </c>
      <c r="BK7" s="1">
        <f ca="1">IFERROR(IF(Loan_Not_Paid*Values_Entered,Monthly_Payment,""), "")</f>
        <v>4397.3385880266615</v>
      </c>
      <c r="BL7" s="1">
        <f ca="1">IFERROR(IF(Loan_Not_Paid*Values_Entered,Monthly_Payment,""), "")</f>
        <v>4397.3385880266615</v>
      </c>
      <c r="BM7" s="1">
        <f ca="1">IFERROR(IF(Loan_Not_Paid*Values_Entered,Monthly_Payment,""), "")</f>
        <v>4397.3385880266615</v>
      </c>
      <c r="BN7" s="1">
        <f ca="1">IFERROR(IF(Loan_Not_Paid*Values_Entered,Monthly_Payment,""), "")</f>
        <v>4397.3385880266615</v>
      </c>
      <c r="BO7" s="1">
        <f ca="1">IFERROR(IF(Loan_Not_Paid*Values_Entered,Monthly_Payment,""), "")</f>
        <v>4397.3385880266615</v>
      </c>
      <c r="BP7" s="1">
        <f ca="1">IFERROR(IF(Loan_Not_Paid*Values_Entered,Monthly_Payment,""), "")</f>
        <v>4397.3385880266615</v>
      </c>
      <c r="BQ7" s="1">
        <f ca="1">IFERROR(IF(Loan_Not_Paid*Values_Entered,Monthly_Payment,""), "")</f>
        <v>4397.3385880266615</v>
      </c>
      <c r="BR7" s="1">
        <f ca="1">IFERROR(IF(Loan_Not_Paid*Values_Entered,Monthly_Payment,""), "")</f>
        <v>4397.3385880266615</v>
      </c>
      <c r="BS7" s="1">
        <f ca="1">IFERROR(IF(Loan_Not_Paid*Values_Entered,Monthly_Payment,""), "")</f>
        <v>4397.3385880266615</v>
      </c>
      <c r="BT7" s="1">
        <f ca="1">IFERROR(IF(Loan_Not_Paid*Values_Entered,Monthly_Payment,""), "")</f>
        <v>4397.3385880266615</v>
      </c>
      <c r="BU7" s="1">
        <f ca="1">IFERROR(IF(Loan_Not_Paid*Values_Entered,Monthly_Payment,""), "")</f>
        <v>4397.3385880266615</v>
      </c>
      <c r="BV7" s="1">
        <f ca="1">IFERROR(IF(Loan_Not_Paid*Values_Entered,Monthly_Payment,""), "")</f>
        <v>4397.3385880266615</v>
      </c>
      <c r="BW7" s="1">
        <f ca="1">IFERROR(IF(Loan_Not_Paid*Values_Entered,Monthly_Payment,""), "")</f>
        <v>4397.3385880266615</v>
      </c>
      <c r="BX7" s="1">
        <f ca="1">IFERROR(IF(Loan_Not_Paid*Values_Entered,Monthly_Payment,""), "")</f>
        <v>4397.3385880266615</v>
      </c>
      <c r="BY7" s="1">
        <f ca="1">IFERROR(IF(Loan_Not_Paid*Values_Entered,Monthly_Payment,""), "")</f>
        <v>4397.3385880266615</v>
      </c>
      <c r="BZ7" s="1">
        <f ca="1">IFERROR(IF(Loan_Not_Paid*Values_Entered,Monthly_Payment,""), "")</f>
        <v>4397.3385880266615</v>
      </c>
      <c r="CA7" s="1">
        <f ca="1">IFERROR(IF(Loan_Not_Paid*Values_Entered,Monthly_Payment,""), "")</f>
        <v>4397.3385880266615</v>
      </c>
      <c r="CB7" s="1">
        <f ca="1">IFERROR(IF(Loan_Not_Paid*Values_Entered,Monthly_Payment,""), "")</f>
        <v>4397.3385880266615</v>
      </c>
    </row>
    <row r="8" spans="1:80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">
        <f ca="1">IFERROR(IF(Loan_Not_Paid*Values_Entered,Monthly_Payment,""), "")</f>
        <v>4397.3385880266615</v>
      </c>
      <c r="U8" s="1">
        <f ca="1">IFERROR(IF(Loan_Not_Paid*Values_Entered,Monthly_Payment,""), "")</f>
        <v>4397.3385880266615</v>
      </c>
      <c r="V8" s="1">
        <f ca="1">IFERROR(IF(Loan_Not_Paid*Values_Entered,Monthly_Payment,""), "")</f>
        <v>4397.3385880266615</v>
      </c>
      <c r="W8" s="1">
        <f ca="1">IFERROR(IF(Loan_Not_Paid*Values_Entered,Monthly_Payment,""), "")</f>
        <v>4397.3385880266615</v>
      </c>
      <c r="X8" s="1">
        <f ca="1">IFERROR(IF(Loan_Not_Paid*Values_Entered,Monthly_Payment,""), "")</f>
        <v>4397.3385880266615</v>
      </c>
      <c r="Y8" s="1">
        <f ca="1">IFERROR(IF(Loan_Not_Paid*Values_Entered,Monthly_Payment,""), "")</f>
        <v>4397.3385880266615</v>
      </c>
      <c r="Z8" s="1">
        <f ca="1">IFERROR(IF(Loan_Not_Paid*Values_Entered,Monthly_Payment,""), "")</f>
        <v>4397.3385880266615</v>
      </c>
      <c r="AA8" s="1">
        <f ca="1">IFERROR(IF(Loan_Not_Paid*Values_Entered,Monthly_Payment,""), "")</f>
        <v>4397.3385880266615</v>
      </c>
      <c r="AB8" s="1">
        <f ca="1">IFERROR(IF(Loan_Not_Paid*Values_Entered,Monthly_Payment,""), "")</f>
        <v>4397.3385880266615</v>
      </c>
      <c r="AC8" s="1">
        <f ca="1">IFERROR(IF(Loan_Not_Paid*Values_Entered,Monthly_Payment,""), "")</f>
        <v>4397.3385880266615</v>
      </c>
      <c r="AD8" s="1">
        <f ca="1">IFERROR(IF(Loan_Not_Paid*Values_Entered,Monthly_Payment,""), "")</f>
        <v>4397.3385880266615</v>
      </c>
      <c r="AE8" s="1">
        <f ca="1">IFERROR(IF(Loan_Not_Paid*Values_Entered,Monthly_Payment,""), "")</f>
        <v>4397.3385880266615</v>
      </c>
      <c r="AF8" s="1">
        <f ca="1">IFERROR(IF(Loan_Not_Paid*Values_Entered,Monthly_Payment,""), "")</f>
        <v>4397.3385880266615</v>
      </c>
      <c r="AG8" s="1">
        <f ca="1">IFERROR(IF(Loan_Not_Paid*Values_Entered,Monthly_Payment,""), "")</f>
        <v>4397.3385880266615</v>
      </c>
      <c r="AH8" s="1">
        <f ca="1">IFERROR(IF(Loan_Not_Paid*Values_Entered,Monthly_Payment,""), "")</f>
        <v>4397.3385880266615</v>
      </c>
      <c r="AI8" s="1">
        <f ca="1">IFERROR(IF(Loan_Not_Paid*Values_Entered,Monthly_Payment,""), "")</f>
        <v>4397.3385880266615</v>
      </c>
      <c r="AJ8" s="1">
        <f ca="1">IFERROR(IF(Loan_Not_Paid*Values_Entered,Monthly_Payment,""), "")</f>
        <v>4397.3385880266615</v>
      </c>
      <c r="AK8" s="1">
        <f ca="1">IFERROR(IF(Loan_Not_Paid*Values_Entered,Monthly_Payment,""), "")</f>
        <v>4397.3385880266615</v>
      </c>
      <c r="AL8" s="1">
        <f ca="1">IFERROR(IF(Loan_Not_Paid*Values_Entered,Monthly_Payment,""), "")</f>
        <v>4397.3385880266615</v>
      </c>
      <c r="AM8" s="1">
        <f ca="1">IFERROR(IF(Loan_Not_Paid*Values_Entered,Monthly_Payment,""), "")</f>
        <v>4397.3385880266615</v>
      </c>
      <c r="AN8" s="1">
        <f ca="1">IFERROR(IF(Loan_Not_Paid*Values_Entered,Monthly_Payment,""), "")</f>
        <v>4397.3385880266615</v>
      </c>
      <c r="AO8" s="1">
        <f ca="1">IFERROR(IF(Loan_Not_Paid*Values_Entered,Monthly_Payment,""), "")</f>
        <v>4397.3385880266615</v>
      </c>
      <c r="AP8" s="1">
        <f ca="1">IFERROR(IF(Loan_Not_Paid*Values_Entered,Monthly_Payment,""), "")</f>
        <v>4397.3385880266615</v>
      </c>
      <c r="AQ8" s="1">
        <f ca="1">IFERROR(IF(Loan_Not_Paid*Values_Entered,Monthly_Payment,""), "")</f>
        <v>4397.3385880266615</v>
      </c>
      <c r="AR8" s="1">
        <f ca="1">IFERROR(IF(Loan_Not_Paid*Values_Entered,Monthly_Payment,""), "")</f>
        <v>4397.3385880266615</v>
      </c>
      <c r="AS8" s="1">
        <f ca="1">IFERROR(IF(Loan_Not_Paid*Values_Entered,Monthly_Payment,""), "")</f>
        <v>4397.3385880266615</v>
      </c>
      <c r="AT8" s="1">
        <f ca="1">IFERROR(IF(Loan_Not_Paid*Values_Entered,Monthly_Payment,""), "")</f>
        <v>4397.3385880266615</v>
      </c>
      <c r="AU8" s="1">
        <f ca="1">IFERROR(IF(Loan_Not_Paid*Values_Entered,Monthly_Payment,""), "")</f>
        <v>4397.3385880266615</v>
      </c>
      <c r="AV8" s="1">
        <f ca="1">IFERROR(IF(Loan_Not_Paid*Values_Entered,Monthly_Payment,""), "")</f>
        <v>4397.3385880266615</v>
      </c>
      <c r="AW8" s="1">
        <f ca="1">IFERROR(IF(Loan_Not_Paid*Values_Entered,Monthly_Payment,""), "")</f>
        <v>4397.3385880266615</v>
      </c>
      <c r="AX8" s="1">
        <f ca="1">IFERROR(IF(Loan_Not_Paid*Values_Entered,Monthly_Payment,""), "")</f>
        <v>4397.3385880266615</v>
      </c>
      <c r="AY8" s="1">
        <f ca="1">IFERROR(IF(Loan_Not_Paid*Values_Entered,Monthly_Payment,""), "")</f>
        <v>4397.3385880266615</v>
      </c>
      <c r="AZ8" s="1">
        <f ca="1">IFERROR(IF(Loan_Not_Paid*Values_Entered,Monthly_Payment,""), "")</f>
        <v>4397.3385880266615</v>
      </c>
      <c r="BA8" s="1">
        <f ca="1">IFERROR(IF(Loan_Not_Paid*Values_Entered,Monthly_Payment,""), "")</f>
        <v>4397.3385880266615</v>
      </c>
      <c r="BB8" s="1">
        <f ca="1">IFERROR(IF(Loan_Not_Paid*Values_Entered,Monthly_Payment,""), "")</f>
        <v>4397.3385880266615</v>
      </c>
      <c r="BC8" s="1">
        <f ca="1">IFERROR(IF(Loan_Not_Paid*Values_Entered,Monthly_Payment,""), "")</f>
        <v>4397.3385880266615</v>
      </c>
      <c r="BD8" s="1">
        <f ca="1">IFERROR(IF(Loan_Not_Paid*Values_Entered,Monthly_Payment,""), "")</f>
        <v>4397.3385880266615</v>
      </c>
      <c r="BE8" s="1">
        <f ca="1">IFERROR(IF(Loan_Not_Paid*Values_Entered,Monthly_Payment,""), "")</f>
        <v>4397.3385880266615</v>
      </c>
      <c r="BF8" s="1">
        <f ca="1">IFERROR(IF(Loan_Not_Paid*Values_Entered,Monthly_Payment,""), "")</f>
        <v>4397.3385880266615</v>
      </c>
      <c r="BG8" s="1">
        <f ca="1">IFERROR(IF(Loan_Not_Paid*Values_Entered,Monthly_Payment,""), "")</f>
        <v>4397.3385880266615</v>
      </c>
      <c r="BH8" s="1">
        <f ca="1">IFERROR(IF(Loan_Not_Paid*Values_Entered,Monthly_Payment,""), "")</f>
        <v>4397.3385880266615</v>
      </c>
      <c r="BI8" s="1">
        <f ca="1">IFERROR(IF(Loan_Not_Paid*Values_Entered,Monthly_Payment,""), "")</f>
        <v>4397.3385880266615</v>
      </c>
      <c r="BJ8" s="1">
        <f ca="1">IFERROR(IF(Loan_Not_Paid*Values_Entered,Monthly_Payment,""), "")</f>
        <v>4397.3385880266615</v>
      </c>
      <c r="BK8" s="1">
        <f ca="1">IFERROR(IF(Loan_Not_Paid*Values_Entered,Monthly_Payment,""), "")</f>
        <v>4397.3385880266615</v>
      </c>
      <c r="BL8" s="1">
        <f ca="1">IFERROR(IF(Loan_Not_Paid*Values_Entered,Monthly_Payment,""), "")</f>
        <v>4397.3385880266615</v>
      </c>
      <c r="BM8" s="1">
        <f ca="1">IFERROR(IF(Loan_Not_Paid*Values_Entered,Monthly_Payment,""), "")</f>
        <v>4397.3385880266615</v>
      </c>
      <c r="BN8" s="1">
        <f ca="1">IFERROR(IF(Loan_Not_Paid*Values_Entered,Monthly_Payment,""), "")</f>
        <v>4397.3385880266615</v>
      </c>
      <c r="BO8" s="1">
        <f ca="1">IFERROR(IF(Loan_Not_Paid*Values_Entered,Monthly_Payment,""), "")</f>
        <v>4397.3385880266615</v>
      </c>
      <c r="BP8" s="1">
        <f ca="1">IFERROR(IF(Loan_Not_Paid*Values_Entered,Monthly_Payment,""), "")</f>
        <v>4397.3385880266615</v>
      </c>
      <c r="BQ8" s="1">
        <f ca="1">IFERROR(IF(Loan_Not_Paid*Values_Entered,Monthly_Payment,""), "")</f>
        <v>4397.3385880266615</v>
      </c>
      <c r="BR8" s="1">
        <f ca="1">IFERROR(IF(Loan_Not_Paid*Values_Entered,Monthly_Payment,""), "")</f>
        <v>4397.3385880266615</v>
      </c>
      <c r="BS8" s="1">
        <f ca="1">IFERROR(IF(Loan_Not_Paid*Values_Entered,Monthly_Payment,""), "")</f>
        <v>4397.3385880266615</v>
      </c>
      <c r="BT8" s="1">
        <f ca="1">IFERROR(IF(Loan_Not_Paid*Values_Entered,Monthly_Payment,""), "")</f>
        <v>4397.3385880266615</v>
      </c>
      <c r="BU8" s="1">
        <f ca="1">IFERROR(IF(Loan_Not_Paid*Values_Entered,Monthly_Payment,""), "")</f>
        <v>4397.3385880266615</v>
      </c>
      <c r="BV8" s="1">
        <f ca="1">IFERROR(IF(Loan_Not_Paid*Values_Entered,Monthly_Payment,""), "")</f>
        <v>4397.3385880266615</v>
      </c>
      <c r="BW8" s="1">
        <f ca="1">IFERROR(IF(Loan_Not_Paid*Values_Entered,Monthly_Payment,""), "")</f>
        <v>4397.3385880266615</v>
      </c>
      <c r="BX8" s="1">
        <f ca="1">IFERROR(IF(Loan_Not_Paid*Values_Entered,Monthly_Payment,""), "")</f>
        <v>4397.3385880266615</v>
      </c>
      <c r="BY8" s="1">
        <f ca="1">IFERROR(IF(Loan_Not_Paid*Values_Entered,Monthly_Payment,""), "")</f>
        <v>4397.3385880266615</v>
      </c>
      <c r="BZ8" s="1">
        <f ca="1">IFERROR(IF(Loan_Not_Paid*Values_Entered,Monthly_Payment,""), "")</f>
        <v>4397.3385880266615</v>
      </c>
      <c r="CA8" s="1">
        <f ca="1">IFERROR(IF(Loan_Not_Paid*Values_Entered,Monthly_Payment,""), "")</f>
        <v>4397.3385880266615</v>
      </c>
      <c r="CB8" s="1">
        <f ca="1">IFERROR(IF(Loan_Not_Paid*Values_Entered,Monthly_Payment,""), "")</f>
        <v>4397.3385880266615</v>
      </c>
    </row>
    <row r="9" spans="1:80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f ca="1">IFERROR(IF(Loan_Not_Paid*Values_Entered,Monthly_Payment,""), "")</f>
        <v>4397.3385880266615</v>
      </c>
      <c r="U9" s="1">
        <f ca="1">IFERROR(IF(Loan_Not_Paid*Values_Entered,Monthly_Payment,""), "")</f>
        <v>4397.3385880266615</v>
      </c>
      <c r="V9" s="1">
        <f ca="1">IFERROR(IF(Loan_Not_Paid*Values_Entered,Monthly_Payment,""), "")</f>
        <v>4397.3385880266615</v>
      </c>
      <c r="W9" s="1">
        <f ca="1">IFERROR(IF(Loan_Not_Paid*Values_Entered,Monthly_Payment,""), "")</f>
        <v>4397.3385880266615</v>
      </c>
      <c r="X9" s="1">
        <f ca="1">IFERROR(IF(Loan_Not_Paid*Values_Entered,Monthly_Payment,""), "")</f>
        <v>4397.3385880266615</v>
      </c>
      <c r="Y9" s="1">
        <f ca="1">IFERROR(IF(Loan_Not_Paid*Values_Entered,Monthly_Payment,""), "")</f>
        <v>4397.3385880266615</v>
      </c>
      <c r="Z9" s="1">
        <f ca="1">IFERROR(IF(Loan_Not_Paid*Values_Entered,Monthly_Payment,""), "")</f>
        <v>4397.3385880266615</v>
      </c>
      <c r="AA9" s="1">
        <f ca="1">IFERROR(IF(Loan_Not_Paid*Values_Entered,Monthly_Payment,""), "")</f>
        <v>4397.3385880266615</v>
      </c>
      <c r="AB9" s="1">
        <f ca="1">IFERROR(IF(Loan_Not_Paid*Values_Entered,Monthly_Payment,""), "")</f>
        <v>4397.3385880266615</v>
      </c>
      <c r="AC9" s="1">
        <f ca="1">IFERROR(IF(Loan_Not_Paid*Values_Entered,Monthly_Payment,""), "")</f>
        <v>4397.3385880266615</v>
      </c>
      <c r="AD9" s="1">
        <f ca="1">IFERROR(IF(Loan_Not_Paid*Values_Entered,Monthly_Payment,""), "")</f>
        <v>4397.3385880266615</v>
      </c>
      <c r="AE9" s="1">
        <f ca="1">IFERROR(IF(Loan_Not_Paid*Values_Entered,Monthly_Payment,""), "")</f>
        <v>4397.3385880266615</v>
      </c>
      <c r="AF9" s="1">
        <f ca="1">IFERROR(IF(Loan_Not_Paid*Values_Entered,Monthly_Payment,""), "")</f>
        <v>4397.3385880266615</v>
      </c>
      <c r="AG9" s="1">
        <f ca="1">IFERROR(IF(Loan_Not_Paid*Values_Entered,Monthly_Payment,""), "")</f>
        <v>4397.3385880266615</v>
      </c>
      <c r="AH9" s="1">
        <f ca="1">IFERROR(IF(Loan_Not_Paid*Values_Entered,Monthly_Payment,""), "")</f>
        <v>4397.3385880266615</v>
      </c>
      <c r="AI9" s="1">
        <f ca="1">IFERROR(IF(Loan_Not_Paid*Values_Entered,Monthly_Payment,""), "")</f>
        <v>4397.3385880266615</v>
      </c>
      <c r="AJ9" s="1">
        <f ca="1">IFERROR(IF(Loan_Not_Paid*Values_Entered,Monthly_Payment,""), "")</f>
        <v>4397.3385880266615</v>
      </c>
      <c r="AK9" s="1">
        <f ca="1">IFERROR(IF(Loan_Not_Paid*Values_Entered,Monthly_Payment,""), "")</f>
        <v>4397.3385880266615</v>
      </c>
      <c r="AL9" s="1">
        <f ca="1">IFERROR(IF(Loan_Not_Paid*Values_Entered,Monthly_Payment,""), "")</f>
        <v>4397.3385880266615</v>
      </c>
      <c r="AM9" s="1">
        <f ca="1">IFERROR(IF(Loan_Not_Paid*Values_Entered,Monthly_Payment,""), "")</f>
        <v>4397.3385880266615</v>
      </c>
      <c r="AN9" s="1">
        <f ca="1">IFERROR(IF(Loan_Not_Paid*Values_Entered,Monthly_Payment,""), "")</f>
        <v>4397.3385880266615</v>
      </c>
      <c r="AO9" s="1">
        <f ca="1">IFERROR(IF(Loan_Not_Paid*Values_Entered,Monthly_Payment,""), "")</f>
        <v>4397.3385880266615</v>
      </c>
      <c r="AP9" s="1">
        <f ca="1">IFERROR(IF(Loan_Not_Paid*Values_Entered,Monthly_Payment,""), "")</f>
        <v>4397.3385880266615</v>
      </c>
      <c r="AQ9" s="1">
        <f ca="1">IFERROR(IF(Loan_Not_Paid*Values_Entered,Monthly_Payment,""), "")</f>
        <v>4397.3385880266615</v>
      </c>
      <c r="AR9" s="1">
        <f ca="1">IFERROR(IF(Loan_Not_Paid*Values_Entered,Monthly_Payment,""), "")</f>
        <v>4397.3385880266615</v>
      </c>
      <c r="AS9" s="1">
        <f ca="1">IFERROR(IF(Loan_Not_Paid*Values_Entered,Monthly_Payment,""), "")</f>
        <v>4397.3385880266615</v>
      </c>
      <c r="AT9" s="1">
        <f ca="1">IFERROR(IF(Loan_Not_Paid*Values_Entered,Monthly_Payment,""), "")</f>
        <v>4397.3385880266615</v>
      </c>
      <c r="AU9" s="1">
        <f ca="1">IFERROR(IF(Loan_Not_Paid*Values_Entered,Monthly_Payment,""), "")</f>
        <v>4397.3385880266615</v>
      </c>
      <c r="AV9" s="1">
        <f ca="1">IFERROR(IF(Loan_Not_Paid*Values_Entered,Monthly_Payment,""), "")</f>
        <v>4397.3385880266615</v>
      </c>
      <c r="AW9" s="1">
        <f ca="1">IFERROR(IF(Loan_Not_Paid*Values_Entered,Monthly_Payment,""), "")</f>
        <v>4397.3385880266615</v>
      </c>
      <c r="AX9" s="1">
        <f ca="1">IFERROR(IF(Loan_Not_Paid*Values_Entered,Monthly_Payment,""), "")</f>
        <v>4397.3385880266615</v>
      </c>
      <c r="AY9" s="1">
        <f ca="1">IFERROR(IF(Loan_Not_Paid*Values_Entered,Monthly_Payment,""), "")</f>
        <v>4397.3385880266615</v>
      </c>
      <c r="AZ9" s="1">
        <f ca="1">IFERROR(IF(Loan_Not_Paid*Values_Entered,Monthly_Payment,""), "")</f>
        <v>4397.3385880266615</v>
      </c>
      <c r="BA9" s="1">
        <f ca="1">IFERROR(IF(Loan_Not_Paid*Values_Entered,Monthly_Payment,""), "")</f>
        <v>4397.3385880266615</v>
      </c>
      <c r="BB9" s="1">
        <f ca="1">IFERROR(IF(Loan_Not_Paid*Values_Entered,Monthly_Payment,""), "")</f>
        <v>4397.3385880266615</v>
      </c>
      <c r="BC9" s="1">
        <f ca="1">IFERROR(IF(Loan_Not_Paid*Values_Entered,Monthly_Payment,""), "")</f>
        <v>4397.3385880266615</v>
      </c>
      <c r="BD9" s="1">
        <f ca="1">IFERROR(IF(Loan_Not_Paid*Values_Entered,Monthly_Payment,""), "")</f>
        <v>4397.3385880266615</v>
      </c>
      <c r="BE9" s="1">
        <f ca="1">IFERROR(IF(Loan_Not_Paid*Values_Entered,Monthly_Payment,""), "")</f>
        <v>4397.3385880266615</v>
      </c>
      <c r="BF9" s="1">
        <f ca="1">IFERROR(IF(Loan_Not_Paid*Values_Entered,Monthly_Payment,""), "")</f>
        <v>4397.3385880266615</v>
      </c>
      <c r="BG9" s="1">
        <f ca="1">IFERROR(IF(Loan_Not_Paid*Values_Entered,Monthly_Payment,""), "")</f>
        <v>4397.3385880266615</v>
      </c>
      <c r="BH9" s="1">
        <f ca="1">IFERROR(IF(Loan_Not_Paid*Values_Entered,Monthly_Payment,""), "")</f>
        <v>4397.3385880266615</v>
      </c>
      <c r="BI9" s="1">
        <f ca="1">IFERROR(IF(Loan_Not_Paid*Values_Entered,Monthly_Payment,""), "")</f>
        <v>4397.3385880266615</v>
      </c>
      <c r="BJ9" s="1">
        <f ca="1">IFERROR(IF(Loan_Not_Paid*Values_Entered,Monthly_Payment,""), "")</f>
        <v>4397.3385880266615</v>
      </c>
      <c r="BK9" s="1">
        <f ca="1">IFERROR(IF(Loan_Not_Paid*Values_Entered,Monthly_Payment,""), "")</f>
        <v>4397.3385880266615</v>
      </c>
      <c r="BL9" s="1">
        <f ca="1">IFERROR(IF(Loan_Not_Paid*Values_Entered,Monthly_Payment,""), "")</f>
        <v>4397.3385880266615</v>
      </c>
      <c r="BM9" s="1">
        <f ca="1">IFERROR(IF(Loan_Not_Paid*Values_Entered,Monthly_Payment,""), "")</f>
        <v>4397.3385880266615</v>
      </c>
      <c r="BN9" s="1">
        <f ca="1">IFERROR(IF(Loan_Not_Paid*Values_Entered,Monthly_Payment,""), "")</f>
        <v>4397.3385880266615</v>
      </c>
      <c r="BO9" s="1">
        <f ca="1">IFERROR(IF(Loan_Not_Paid*Values_Entered,Monthly_Payment,""), "")</f>
        <v>4397.3385880266615</v>
      </c>
      <c r="BP9" s="1">
        <f ca="1">IFERROR(IF(Loan_Not_Paid*Values_Entered,Monthly_Payment,""), "")</f>
        <v>4397.3385880266615</v>
      </c>
      <c r="BQ9" s="1">
        <f ca="1">IFERROR(IF(Loan_Not_Paid*Values_Entered,Monthly_Payment,""), "")</f>
        <v>4397.3385880266615</v>
      </c>
      <c r="BR9" s="1">
        <f ca="1">IFERROR(IF(Loan_Not_Paid*Values_Entered,Monthly_Payment,""), "")</f>
        <v>4397.3385880266615</v>
      </c>
      <c r="BS9" s="1">
        <f ca="1">IFERROR(IF(Loan_Not_Paid*Values_Entered,Monthly_Payment,""), "")</f>
        <v>4397.3385880266615</v>
      </c>
      <c r="BT9" s="1">
        <f ca="1">IFERROR(IF(Loan_Not_Paid*Values_Entered,Monthly_Payment,""), "")</f>
        <v>4397.3385880266615</v>
      </c>
      <c r="BU9" s="1">
        <f ca="1">IFERROR(IF(Loan_Not_Paid*Values_Entered,Monthly_Payment,""), "")</f>
        <v>4397.3385880266615</v>
      </c>
      <c r="BV9" s="1">
        <f ca="1">IFERROR(IF(Loan_Not_Paid*Values_Entered,Monthly_Payment,""), "")</f>
        <v>4397.3385880266615</v>
      </c>
      <c r="BW9" s="1">
        <f ca="1">IFERROR(IF(Loan_Not_Paid*Values_Entered,Monthly_Payment,""), "")</f>
        <v>4397.3385880266615</v>
      </c>
      <c r="BX9" s="1">
        <f ca="1">IFERROR(IF(Loan_Not_Paid*Values_Entered,Monthly_Payment,""), "")</f>
        <v>4397.3385880266615</v>
      </c>
      <c r="BY9" s="1">
        <f ca="1">IFERROR(IF(Loan_Not_Paid*Values_Entered,Monthly_Payment,""), "")</f>
        <v>4397.3385880266615</v>
      </c>
      <c r="BZ9" s="1">
        <f ca="1">IFERROR(IF(Loan_Not_Paid*Values_Entered,Monthly_Payment,""), "")</f>
        <v>4397.3385880266615</v>
      </c>
      <c r="CA9" s="1">
        <f ca="1">IFERROR(IF(Loan_Not_Paid*Values_Entered,Monthly_Payment,""), "")</f>
        <v>4397.3385880266615</v>
      </c>
      <c r="CB9" s="1">
        <f ca="1">IFERROR(IF(Loan_Not_Paid*Values_Entered,Monthly_Payment,""), "")</f>
        <v>4397.3385880266615</v>
      </c>
    </row>
    <row r="10" spans="1:80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f ca="1">IFERROR(IF(Loan_Not_Paid*Values_Entered,Monthly_Payment,""), "")</f>
        <v>4397.3385880266615</v>
      </c>
      <c r="U10" s="1">
        <f ca="1">IFERROR(IF(Loan_Not_Paid*Values_Entered,Monthly_Payment,""), "")</f>
        <v>4397.3385880266615</v>
      </c>
      <c r="V10" s="1">
        <f ca="1">IFERROR(IF(Loan_Not_Paid*Values_Entered,Monthly_Payment,""), "")</f>
        <v>4397.3385880266615</v>
      </c>
      <c r="W10" s="1">
        <f ca="1">IFERROR(IF(Loan_Not_Paid*Values_Entered,Monthly_Payment,""), "")</f>
        <v>4397.3385880266615</v>
      </c>
      <c r="X10" s="1">
        <f ca="1">IFERROR(IF(Loan_Not_Paid*Values_Entered,Monthly_Payment,""), "")</f>
        <v>4397.3385880266615</v>
      </c>
      <c r="Y10" s="1">
        <f ca="1">IFERROR(IF(Loan_Not_Paid*Values_Entered,Monthly_Payment,""), "")</f>
        <v>4397.3385880266615</v>
      </c>
      <c r="Z10" s="1">
        <f ca="1">IFERROR(IF(Loan_Not_Paid*Values_Entered,Monthly_Payment,""), "")</f>
        <v>4397.3385880266615</v>
      </c>
      <c r="AA10" s="1">
        <f ca="1">IFERROR(IF(Loan_Not_Paid*Values_Entered,Monthly_Payment,""), "")</f>
        <v>4397.3385880266615</v>
      </c>
      <c r="AB10" s="1">
        <f ca="1">IFERROR(IF(Loan_Not_Paid*Values_Entered,Monthly_Payment,""), "")</f>
        <v>4397.3385880266615</v>
      </c>
      <c r="AC10" s="1">
        <f ca="1">IFERROR(IF(Loan_Not_Paid*Values_Entered,Monthly_Payment,""), "")</f>
        <v>4397.3385880266615</v>
      </c>
      <c r="AD10" s="1">
        <f ca="1">IFERROR(IF(Loan_Not_Paid*Values_Entered,Monthly_Payment,""), "")</f>
        <v>4397.3385880266615</v>
      </c>
      <c r="AE10" s="1">
        <f ca="1">IFERROR(IF(Loan_Not_Paid*Values_Entered,Monthly_Payment,""), "")</f>
        <v>4397.3385880266615</v>
      </c>
      <c r="AF10" s="1">
        <f ca="1">IFERROR(IF(Loan_Not_Paid*Values_Entered,Monthly_Payment,""), "")</f>
        <v>4397.3385880266615</v>
      </c>
      <c r="AG10" s="1">
        <f ca="1">IFERROR(IF(Loan_Not_Paid*Values_Entered,Monthly_Payment,""), "")</f>
        <v>4397.3385880266615</v>
      </c>
      <c r="AH10" s="1">
        <f ca="1">IFERROR(IF(Loan_Not_Paid*Values_Entered,Monthly_Payment,""), "")</f>
        <v>4397.3385880266615</v>
      </c>
      <c r="AI10" s="1">
        <f ca="1">IFERROR(IF(Loan_Not_Paid*Values_Entered,Monthly_Payment,""), "")</f>
        <v>4397.3385880266615</v>
      </c>
      <c r="AJ10" s="1">
        <f ca="1">IFERROR(IF(Loan_Not_Paid*Values_Entered,Monthly_Payment,""), "")</f>
        <v>4397.3385880266615</v>
      </c>
      <c r="AK10" s="1">
        <f ca="1">IFERROR(IF(Loan_Not_Paid*Values_Entered,Monthly_Payment,""), "")</f>
        <v>4397.3385880266615</v>
      </c>
      <c r="AL10" s="1">
        <f ca="1">IFERROR(IF(Loan_Not_Paid*Values_Entered,Monthly_Payment,""), "")</f>
        <v>4397.3385880266615</v>
      </c>
      <c r="AM10" s="1">
        <f ca="1">IFERROR(IF(Loan_Not_Paid*Values_Entered,Monthly_Payment,""), "")</f>
        <v>4397.3385880266615</v>
      </c>
      <c r="AN10" s="1">
        <f ca="1">IFERROR(IF(Loan_Not_Paid*Values_Entered,Monthly_Payment,""), "")</f>
        <v>4397.3385880266615</v>
      </c>
      <c r="AO10" s="1">
        <f ca="1">IFERROR(IF(Loan_Not_Paid*Values_Entered,Monthly_Payment,""), "")</f>
        <v>4397.3385880266615</v>
      </c>
      <c r="AP10" s="1">
        <f ca="1">IFERROR(IF(Loan_Not_Paid*Values_Entered,Monthly_Payment,""), "")</f>
        <v>4397.3385880266615</v>
      </c>
      <c r="AQ10" s="1">
        <f ca="1">IFERROR(IF(Loan_Not_Paid*Values_Entered,Monthly_Payment,""), "")</f>
        <v>4397.3385880266615</v>
      </c>
      <c r="AR10" s="1">
        <f ca="1">IFERROR(IF(Loan_Not_Paid*Values_Entered,Monthly_Payment,""), "")</f>
        <v>4397.3385880266615</v>
      </c>
      <c r="AS10" s="1">
        <f ca="1">IFERROR(IF(Loan_Not_Paid*Values_Entered,Monthly_Payment,""), "")</f>
        <v>4397.3385880266615</v>
      </c>
      <c r="AT10" s="1">
        <f ca="1">IFERROR(IF(Loan_Not_Paid*Values_Entered,Monthly_Payment,""), "")</f>
        <v>4397.3385880266615</v>
      </c>
      <c r="AU10" s="1">
        <f ca="1">IFERROR(IF(Loan_Not_Paid*Values_Entered,Monthly_Payment,""), "")</f>
        <v>4397.3385880266615</v>
      </c>
      <c r="AV10" s="1">
        <f ca="1">IFERROR(IF(Loan_Not_Paid*Values_Entered,Monthly_Payment,""), "")</f>
        <v>4397.3385880266615</v>
      </c>
      <c r="AW10" s="1">
        <f ca="1">IFERROR(IF(Loan_Not_Paid*Values_Entered,Monthly_Payment,""), "")</f>
        <v>4397.3385880266615</v>
      </c>
      <c r="AX10" s="1">
        <f ca="1">IFERROR(IF(Loan_Not_Paid*Values_Entered,Monthly_Payment,""), "")</f>
        <v>4397.3385880266615</v>
      </c>
      <c r="AY10" s="1">
        <f ca="1">IFERROR(IF(Loan_Not_Paid*Values_Entered,Monthly_Payment,""), "")</f>
        <v>4397.3385880266615</v>
      </c>
      <c r="AZ10" s="1">
        <f ca="1">IFERROR(IF(Loan_Not_Paid*Values_Entered,Monthly_Payment,""), "")</f>
        <v>4397.3385880266615</v>
      </c>
      <c r="BA10" s="1">
        <f ca="1">IFERROR(IF(Loan_Not_Paid*Values_Entered,Monthly_Payment,""), "")</f>
        <v>4397.3385880266615</v>
      </c>
      <c r="BB10" s="1">
        <f ca="1">IFERROR(IF(Loan_Not_Paid*Values_Entered,Monthly_Payment,""), "")</f>
        <v>4397.3385880266615</v>
      </c>
      <c r="BC10" s="1">
        <f ca="1">IFERROR(IF(Loan_Not_Paid*Values_Entered,Monthly_Payment,""), "")</f>
        <v>4397.3385880266615</v>
      </c>
      <c r="BD10" s="1">
        <f ca="1">IFERROR(IF(Loan_Not_Paid*Values_Entered,Monthly_Payment,""), "")</f>
        <v>4397.3385880266615</v>
      </c>
      <c r="BE10" s="1">
        <f ca="1">IFERROR(IF(Loan_Not_Paid*Values_Entered,Monthly_Payment,""), "")</f>
        <v>4397.3385880266615</v>
      </c>
      <c r="BF10" s="1">
        <f ca="1">IFERROR(IF(Loan_Not_Paid*Values_Entered,Monthly_Payment,""), "")</f>
        <v>4397.3385880266615</v>
      </c>
      <c r="BG10" s="1">
        <f ca="1">IFERROR(IF(Loan_Not_Paid*Values_Entered,Monthly_Payment,""), "")</f>
        <v>4397.3385880266615</v>
      </c>
      <c r="BH10" s="1">
        <f ca="1">IFERROR(IF(Loan_Not_Paid*Values_Entered,Monthly_Payment,""), "")</f>
        <v>4397.3385880266615</v>
      </c>
      <c r="BI10" s="1">
        <f ca="1">IFERROR(IF(Loan_Not_Paid*Values_Entered,Monthly_Payment,""), "")</f>
        <v>4397.3385880266615</v>
      </c>
      <c r="BJ10" s="1">
        <f ca="1">IFERROR(IF(Loan_Not_Paid*Values_Entered,Monthly_Payment,""), "")</f>
        <v>4397.3385880266615</v>
      </c>
      <c r="BK10" s="1">
        <f ca="1">IFERROR(IF(Loan_Not_Paid*Values_Entered,Monthly_Payment,""), "")</f>
        <v>4397.3385880266615</v>
      </c>
      <c r="BL10" s="1">
        <f ca="1">IFERROR(IF(Loan_Not_Paid*Values_Entered,Monthly_Payment,""), "")</f>
        <v>4397.3385880266615</v>
      </c>
      <c r="BM10" s="1">
        <f ca="1">IFERROR(IF(Loan_Not_Paid*Values_Entered,Monthly_Payment,""), "")</f>
        <v>4397.3385880266615</v>
      </c>
      <c r="BN10" s="1">
        <f ca="1">IFERROR(IF(Loan_Not_Paid*Values_Entered,Monthly_Payment,""), "")</f>
        <v>4397.3385880266615</v>
      </c>
      <c r="BO10" s="1">
        <f ca="1">IFERROR(IF(Loan_Not_Paid*Values_Entered,Monthly_Payment,""), "")</f>
        <v>4397.3385880266615</v>
      </c>
      <c r="BP10" s="1">
        <f ca="1">IFERROR(IF(Loan_Not_Paid*Values_Entered,Monthly_Payment,""), "")</f>
        <v>4397.3385880266615</v>
      </c>
      <c r="BQ10" s="1">
        <f ca="1">IFERROR(IF(Loan_Not_Paid*Values_Entered,Monthly_Payment,""), "")</f>
        <v>4397.3385880266615</v>
      </c>
      <c r="BR10" s="1">
        <f ca="1">IFERROR(IF(Loan_Not_Paid*Values_Entered,Monthly_Payment,""), "")</f>
        <v>4397.3385880266615</v>
      </c>
      <c r="BS10" s="1">
        <f ca="1">IFERROR(IF(Loan_Not_Paid*Values_Entered,Monthly_Payment,""), "")</f>
        <v>4397.3385880266615</v>
      </c>
      <c r="BT10" s="1">
        <f ca="1">IFERROR(IF(Loan_Not_Paid*Values_Entered,Monthly_Payment,""), "")</f>
        <v>4397.3385880266615</v>
      </c>
      <c r="BU10" s="1">
        <f ca="1">IFERROR(IF(Loan_Not_Paid*Values_Entered,Monthly_Payment,""), "")</f>
        <v>4397.3385880266615</v>
      </c>
      <c r="BV10" s="1">
        <f ca="1">IFERROR(IF(Loan_Not_Paid*Values_Entered,Monthly_Payment,""), "")</f>
        <v>4397.3385880266615</v>
      </c>
      <c r="BW10" s="1">
        <f ca="1">IFERROR(IF(Loan_Not_Paid*Values_Entered,Monthly_Payment,""), "")</f>
        <v>4397.3385880266615</v>
      </c>
      <c r="BX10" s="1">
        <f ca="1">IFERROR(IF(Loan_Not_Paid*Values_Entered,Monthly_Payment,""), "")</f>
        <v>4397.3385880266615</v>
      </c>
      <c r="BY10" s="1">
        <f ca="1">IFERROR(IF(Loan_Not_Paid*Values_Entered,Monthly_Payment,""), "")</f>
        <v>4397.3385880266615</v>
      </c>
      <c r="BZ10" s="1">
        <f ca="1">IFERROR(IF(Loan_Not_Paid*Values_Entered,Monthly_Payment,""), "")</f>
        <v>4397.3385880266615</v>
      </c>
      <c r="CA10" s="1">
        <f ca="1">IFERROR(IF(Loan_Not_Paid*Values_Entered,Monthly_Payment,""), "")</f>
        <v>4397.3385880266615</v>
      </c>
      <c r="CB10" s="1">
        <f ca="1">IFERROR(IF(Loan_Not_Paid*Values_Entered,Monthly_Payment,""), "")</f>
        <v>4397.3385880266615</v>
      </c>
    </row>
    <row r="11" spans="1:80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1">
        <f ca="1">IFERROR(IF(Loan_Not_Paid*Values_Entered,Monthly_Payment,""), "")</f>
        <v>4397.3385880266615</v>
      </c>
      <c r="U11" s="1">
        <f ca="1">IFERROR(IF(Loan_Not_Paid*Values_Entered,Monthly_Payment,""), "")</f>
        <v>4397.3385880266615</v>
      </c>
      <c r="V11" s="1">
        <f ca="1">IFERROR(IF(Loan_Not_Paid*Values_Entered,Monthly_Payment,""), "")</f>
        <v>4397.3385880266615</v>
      </c>
      <c r="W11" s="1">
        <f ca="1">IFERROR(IF(Loan_Not_Paid*Values_Entered,Monthly_Payment,""), "")</f>
        <v>4397.3385880266615</v>
      </c>
      <c r="X11" s="1">
        <f ca="1">IFERROR(IF(Loan_Not_Paid*Values_Entered,Monthly_Payment,""), "")</f>
        <v>4397.3385880266615</v>
      </c>
      <c r="Y11" s="1">
        <f ca="1">IFERROR(IF(Loan_Not_Paid*Values_Entered,Monthly_Payment,""), "")</f>
        <v>4397.3385880266615</v>
      </c>
      <c r="Z11" s="1">
        <f ca="1">IFERROR(IF(Loan_Not_Paid*Values_Entered,Monthly_Payment,""), "")</f>
        <v>4397.3385880266615</v>
      </c>
      <c r="AA11" s="1">
        <f ca="1">IFERROR(IF(Loan_Not_Paid*Values_Entered,Monthly_Payment,""), "")</f>
        <v>4397.3385880266615</v>
      </c>
      <c r="AB11" s="1">
        <f ca="1">IFERROR(IF(Loan_Not_Paid*Values_Entered,Monthly_Payment,""), "")</f>
        <v>4397.3385880266615</v>
      </c>
      <c r="AC11" s="1">
        <f ca="1">IFERROR(IF(Loan_Not_Paid*Values_Entered,Monthly_Payment,""), "")</f>
        <v>4397.3385880266615</v>
      </c>
      <c r="AD11" s="1">
        <f ca="1">IFERROR(IF(Loan_Not_Paid*Values_Entered,Monthly_Payment,""), "")</f>
        <v>4397.3385880266615</v>
      </c>
      <c r="AE11" s="1">
        <f ca="1">IFERROR(IF(Loan_Not_Paid*Values_Entered,Monthly_Payment,""), "")</f>
        <v>4397.3385880266615</v>
      </c>
      <c r="AF11" s="1">
        <f ca="1">IFERROR(IF(Loan_Not_Paid*Values_Entered,Monthly_Payment,""), "")</f>
        <v>4397.3385880266615</v>
      </c>
      <c r="AG11" s="1">
        <f ca="1">IFERROR(IF(Loan_Not_Paid*Values_Entered,Monthly_Payment,""), "")</f>
        <v>4397.3385880266615</v>
      </c>
      <c r="AH11" s="1">
        <f ca="1">IFERROR(IF(Loan_Not_Paid*Values_Entered,Monthly_Payment,""), "")</f>
        <v>4397.3385880266615</v>
      </c>
      <c r="AI11" s="1">
        <f ca="1">IFERROR(IF(Loan_Not_Paid*Values_Entered,Monthly_Payment,""), "")</f>
        <v>4397.3385880266615</v>
      </c>
      <c r="AJ11" s="1">
        <f ca="1">IFERROR(IF(Loan_Not_Paid*Values_Entered,Monthly_Payment,""), "")</f>
        <v>4397.3385880266615</v>
      </c>
      <c r="AK11" s="1">
        <f ca="1">IFERROR(IF(Loan_Not_Paid*Values_Entered,Monthly_Payment,""), "")</f>
        <v>4397.3385880266615</v>
      </c>
      <c r="AL11" s="1">
        <f ca="1">IFERROR(IF(Loan_Not_Paid*Values_Entered,Monthly_Payment,""), "")</f>
        <v>4397.3385880266615</v>
      </c>
      <c r="AM11" s="1">
        <f ca="1">IFERROR(IF(Loan_Not_Paid*Values_Entered,Monthly_Payment,""), "")</f>
        <v>4397.3385880266615</v>
      </c>
      <c r="AN11" s="1">
        <f ca="1">IFERROR(IF(Loan_Not_Paid*Values_Entered,Monthly_Payment,""), "")</f>
        <v>4397.3385880266615</v>
      </c>
      <c r="AO11" s="1">
        <f ca="1">IFERROR(IF(Loan_Not_Paid*Values_Entered,Monthly_Payment,""), "")</f>
        <v>4397.3385880266615</v>
      </c>
      <c r="AP11" s="1">
        <f ca="1">IFERROR(IF(Loan_Not_Paid*Values_Entered,Monthly_Payment,""), "")</f>
        <v>4397.3385880266615</v>
      </c>
      <c r="AQ11" s="1">
        <f ca="1">IFERROR(IF(Loan_Not_Paid*Values_Entered,Monthly_Payment,""), "")</f>
        <v>4397.3385880266615</v>
      </c>
      <c r="AR11" s="1">
        <f ca="1">IFERROR(IF(Loan_Not_Paid*Values_Entered,Monthly_Payment,""), "")</f>
        <v>4397.3385880266615</v>
      </c>
      <c r="AS11" s="1">
        <f ca="1">IFERROR(IF(Loan_Not_Paid*Values_Entered,Monthly_Payment,""), "")</f>
        <v>4397.3385880266615</v>
      </c>
      <c r="AT11" s="1">
        <f ca="1">IFERROR(IF(Loan_Not_Paid*Values_Entered,Monthly_Payment,""), "")</f>
        <v>4397.3385880266615</v>
      </c>
      <c r="AU11" s="1">
        <f ca="1">IFERROR(IF(Loan_Not_Paid*Values_Entered,Monthly_Payment,""), "")</f>
        <v>4397.3385880266615</v>
      </c>
      <c r="AV11" s="1">
        <f ca="1">IFERROR(IF(Loan_Not_Paid*Values_Entered,Monthly_Payment,""), "")</f>
        <v>4397.3385880266615</v>
      </c>
      <c r="AW11" s="1">
        <f ca="1">IFERROR(IF(Loan_Not_Paid*Values_Entered,Monthly_Payment,""), "")</f>
        <v>4397.3385880266615</v>
      </c>
      <c r="AX11" s="1">
        <f ca="1">IFERROR(IF(Loan_Not_Paid*Values_Entered,Monthly_Payment,""), "")</f>
        <v>4397.3385880266615</v>
      </c>
      <c r="AY11" s="1">
        <f ca="1">IFERROR(IF(Loan_Not_Paid*Values_Entered,Monthly_Payment,""), "")</f>
        <v>4397.3385880266615</v>
      </c>
      <c r="AZ11" s="1">
        <f ca="1">IFERROR(IF(Loan_Not_Paid*Values_Entered,Monthly_Payment,""), "")</f>
        <v>4397.3385880266615</v>
      </c>
      <c r="BA11" s="1">
        <f ca="1">IFERROR(IF(Loan_Not_Paid*Values_Entered,Monthly_Payment,""), "")</f>
        <v>4397.3385880266615</v>
      </c>
      <c r="BB11" s="1">
        <f ca="1">IFERROR(IF(Loan_Not_Paid*Values_Entered,Monthly_Payment,""), "")</f>
        <v>4397.3385880266615</v>
      </c>
      <c r="BC11" s="1">
        <f ca="1">IFERROR(IF(Loan_Not_Paid*Values_Entered,Monthly_Payment,""), "")</f>
        <v>4397.3385880266615</v>
      </c>
      <c r="BD11" s="1">
        <f ca="1">IFERROR(IF(Loan_Not_Paid*Values_Entered,Monthly_Payment,""), "")</f>
        <v>4397.3385880266615</v>
      </c>
      <c r="BE11" s="1">
        <f ca="1">IFERROR(IF(Loan_Not_Paid*Values_Entered,Monthly_Payment,""), "")</f>
        <v>4397.3385880266615</v>
      </c>
      <c r="BF11" s="1">
        <f ca="1">IFERROR(IF(Loan_Not_Paid*Values_Entered,Monthly_Payment,""), "")</f>
        <v>4397.3385880266615</v>
      </c>
      <c r="BG11" s="1">
        <f ca="1">IFERROR(IF(Loan_Not_Paid*Values_Entered,Monthly_Payment,""), "")</f>
        <v>4397.3385880266615</v>
      </c>
      <c r="BH11" s="1">
        <f ca="1">IFERROR(IF(Loan_Not_Paid*Values_Entered,Monthly_Payment,""), "")</f>
        <v>4397.3385880266615</v>
      </c>
      <c r="BI11" s="1">
        <f ca="1">IFERROR(IF(Loan_Not_Paid*Values_Entered,Monthly_Payment,""), "")</f>
        <v>4397.3385880266615</v>
      </c>
      <c r="BJ11" s="1">
        <f ca="1">IFERROR(IF(Loan_Not_Paid*Values_Entered,Monthly_Payment,""), "")</f>
        <v>4397.3385880266615</v>
      </c>
      <c r="BK11" s="1">
        <f ca="1">IFERROR(IF(Loan_Not_Paid*Values_Entered,Monthly_Payment,""), "")</f>
        <v>4397.3385880266615</v>
      </c>
      <c r="BL11" s="1">
        <f ca="1">IFERROR(IF(Loan_Not_Paid*Values_Entered,Monthly_Payment,""), "")</f>
        <v>4397.3385880266615</v>
      </c>
      <c r="BM11" s="1">
        <f ca="1">IFERROR(IF(Loan_Not_Paid*Values_Entered,Monthly_Payment,""), "")</f>
        <v>4397.3385880266615</v>
      </c>
      <c r="BN11" s="1">
        <f ca="1">IFERROR(IF(Loan_Not_Paid*Values_Entered,Monthly_Payment,""), "")</f>
        <v>4397.3385880266615</v>
      </c>
      <c r="BO11" s="1">
        <f ca="1">IFERROR(IF(Loan_Not_Paid*Values_Entered,Monthly_Payment,""), "")</f>
        <v>4397.3385880266615</v>
      </c>
      <c r="BP11" s="1">
        <f ca="1">IFERROR(IF(Loan_Not_Paid*Values_Entered,Monthly_Payment,""), "")</f>
        <v>4397.3385880266615</v>
      </c>
      <c r="BQ11" s="1">
        <f ca="1">IFERROR(IF(Loan_Not_Paid*Values_Entered,Monthly_Payment,""), "")</f>
        <v>4397.3385880266615</v>
      </c>
      <c r="BR11" s="1">
        <f ca="1">IFERROR(IF(Loan_Not_Paid*Values_Entered,Monthly_Payment,""), "")</f>
        <v>4397.3385880266615</v>
      </c>
      <c r="BS11" s="1">
        <f ca="1">IFERROR(IF(Loan_Not_Paid*Values_Entered,Monthly_Payment,""), "")</f>
        <v>4397.3385880266615</v>
      </c>
      <c r="BT11" s="1">
        <f ca="1">IFERROR(IF(Loan_Not_Paid*Values_Entered,Monthly_Payment,""), "")</f>
        <v>4397.3385880266615</v>
      </c>
      <c r="BU11" s="1">
        <f ca="1">IFERROR(IF(Loan_Not_Paid*Values_Entered,Monthly_Payment,""), "")</f>
        <v>4397.3385880266615</v>
      </c>
      <c r="BV11" s="1">
        <f ca="1">IFERROR(IF(Loan_Not_Paid*Values_Entered,Monthly_Payment,""), "")</f>
        <v>4397.3385880266615</v>
      </c>
      <c r="BW11" s="1">
        <f ca="1">IFERROR(IF(Loan_Not_Paid*Values_Entered,Monthly_Payment,""), "")</f>
        <v>4397.3385880266615</v>
      </c>
      <c r="BX11" s="1">
        <f ca="1">IFERROR(IF(Loan_Not_Paid*Values_Entered,Monthly_Payment,""), "")</f>
        <v>4397.3385880266615</v>
      </c>
      <c r="BY11" s="1">
        <f ca="1">IFERROR(IF(Loan_Not_Paid*Values_Entered,Monthly_Payment,""), "")</f>
        <v>4397.3385880266615</v>
      </c>
      <c r="BZ11" s="1">
        <f ca="1">IFERROR(IF(Loan_Not_Paid*Values_Entered,Monthly_Payment,""), "")</f>
        <v>4397.3385880266615</v>
      </c>
      <c r="CA11" s="1">
        <f ca="1">IFERROR(IF(Loan_Not_Paid*Values_Entered,Monthly_Payment,""), "")</f>
        <v>4397.3385880266615</v>
      </c>
      <c r="CB11" s="1">
        <f ca="1">IFERROR(IF(Loan_Not_Paid*Values_Entered,Monthly_Payment,""), "")</f>
        <v>4397.3385880266615</v>
      </c>
    </row>
    <row r="12" spans="1:80" x14ac:dyDescent="0.3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">
        <f ca="1">IFERROR(IF(Loan_Not_Paid*Values_Entered,Monthly_Payment,""), "")</f>
        <v>4397.3385880266615</v>
      </c>
      <c r="U12" s="1">
        <f ca="1">IFERROR(IF(Loan_Not_Paid*Values_Entered,Monthly_Payment,""), "")</f>
        <v>4397.3385880266615</v>
      </c>
      <c r="V12" s="1">
        <f ca="1">IFERROR(IF(Loan_Not_Paid*Values_Entered,Monthly_Payment,""), "")</f>
        <v>4397.3385880266615</v>
      </c>
      <c r="W12" s="1">
        <f ca="1">IFERROR(IF(Loan_Not_Paid*Values_Entered,Monthly_Payment,""), "")</f>
        <v>4397.3385880266615</v>
      </c>
      <c r="X12" s="1">
        <f ca="1">IFERROR(IF(Loan_Not_Paid*Values_Entered,Monthly_Payment,""), "")</f>
        <v>4397.3385880266615</v>
      </c>
      <c r="Y12" s="1">
        <f ca="1">IFERROR(IF(Loan_Not_Paid*Values_Entered,Monthly_Payment,""), "")</f>
        <v>4397.3385880266615</v>
      </c>
      <c r="Z12" s="1">
        <f ca="1">IFERROR(IF(Loan_Not_Paid*Values_Entered,Monthly_Payment,""), "")</f>
        <v>4397.3385880266615</v>
      </c>
      <c r="AA12" s="1">
        <f ca="1">IFERROR(IF(Loan_Not_Paid*Values_Entered,Monthly_Payment,""), "")</f>
        <v>4397.3385880266615</v>
      </c>
      <c r="AB12" s="1">
        <f ca="1">IFERROR(IF(Loan_Not_Paid*Values_Entered,Monthly_Payment,""), "")</f>
        <v>4397.3385880266615</v>
      </c>
      <c r="AC12" s="1">
        <f ca="1">IFERROR(IF(Loan_Not_Paid*Values_Entered,Monthly_Payment,""), "")</f>
        <v>4397.3385880266615</v>
      </c>
      <c r="AD12" s="1">
        <f ca="1">IFERROR(IF(Loan_Not_Paid*Values_Entered,Monthly_Payment,""), "")</f>
        <v>4397.3385880266615</v>
      </c>
      <c r="AE12" s="1">
        <f ca="1">IFERROR(IF(Loan_Not_Paid*Values_Entered,Monthly_Payment,""), "")</f>
        <v>4397.3385880266615</v>
      </c>
      <c r="AF12" s="1">
        <f ca="1">IFERROR(IF(Loan_Not_Paid*Values_Entered,Monthly_Payment,""), "")</f>
        <v>4397.3385880266615</v>
      </c>
      <c r="AG12" s="1">
        <f ca="1">IFERROR(IF(Loan_Not_Paid*Values_Entered,Monthly_Payment,""), "")</f>
        <v>4397.3385880266615</v>
      </c>
      <c r="AH12" s="1">
        <f ca="1">IFERROR(IF(Loan_Not_Paid*Values_Entered,Monthly_Payment,""), "")</f>
        <v>4397.3385880266615</v>
      </c>
      <c r="AI12" s="1">
        <f ca="1">IFERROR(IF(Loan_Not_Paid*Values_Entered,Monthly_Payment,""), "")</f>
        <v>4397.3385880266615</v>
      </c>
      <c r="AJ12" s="1">
        <f ca="1">IFERROR(IF(Loan_Not_Paid*Values_Entered,Monthly_Payment,""), "")</f>
        <v>4397.3385880266615</v>
      </c>
      <c r="AK12" s="1">
        <f ca="1">IFERROR(IF(Loan_Not_Paid*Values_Entered,Monthly_Payment,""), "")</f>
        <v>4397.3385880266615</v>
      </c>
      <c r="AL12" s="1">
        <f ca="1">IFERROR(IF(Loan_Not_Paid*Values_Entered,Monthly_Payment,""), "")</f>
        <v>4397.3385880266615</v>
      </c>
      <c r="AM12" s="1">
        <f ca="1">IFERROR(IF(Loan_Not_Paid*Values_Entered,Monthly_Payment,""), "")</f>
        <v>4397.3385880266615</v>
      </c>
      <c r="AN12" s="1">
        <f ca="1">IFERROR(IF(Loan_Not_Paid*Values_Entered,Monthly_Payment,""), "")</f>
        <v>4397.3385880266615</v>
      </c>
      <c r="AO12" s="1">
        <f ca="1">IFERROR(IF(Loan_Not_Paid*Values_Entered,Monthly_Payment,""), "")</f>
        <v>4397.3385880266615</v>
      </c>
      <c r="AP12" s="1">
        <f ca="1">IFERROR(IF(Loan_Not_Paid*Values_Entered,Monthly_Payment,""), "")</f>
        <v>4397.3385880266615</v>
      </c>
      <c r="AQ12" s="1">
        <f ca="1">IFERROR(IF(Loan_Not_Paid*Values_Entered,Monthly_Payment,""), "")</f>
        <v>4397.3385880266615</v>
      </c>
      <c r="AR12" s="1">
        <f ca="1">IFERROR(IF(Loan_Not_Paid*Values_Entered,Monthly_Payment,""), "")</f>
        <v>4397.3385880266615</v>
      </c>
      <c r="AS12" s="1">
        <f ca="1">IFERROR(IF(Loan_Not_Paid*Values_Entered,Monthly_Payment,""), "")</f>
        <v>4397.3385880266615</v>
      </c>
      <c r="AT12" s="1">
        <f ca="1">IFERROR(IF(Loan_Not_Paid*Values_Entered,Monthly_Payment,""), "")</f>
        <v>4397.3385880266615</v>
      </c>
      <c r="AU12" s="1">
        <f ca="1">IFERROR(IF(Loan_Not_Paid*Values_Entered,Monthly_Payment,""), "")</f>
        <v>4397.3385880266615</v>
      </c>
      <c r="AV12" s="1">
        <f ca="1">IFERROR(IF(Loan_Not_Paid*Values_Entered,Monthly_Payment,""), "")</f>
        <v>4397.3385880266615</v>
      </c>
      <c r="AW12" s="1">
        <f ca="1">IFERROR(IF(Loan_Not_Paid*Values_Entered,Monthly_Payment,""), "")</f>
        <v>4397.3385880266615</v>
      </c>
      <c r="AX12" s="1">
        <f ca="1">IFERROR(IF(Loan_Not_Paid*Values_Entered,Monthly_Payment,""), "")</f>
        <v>4397.3385880266615</v>
      </c>
      <c r="AY12" s="1">
        <f ca="1">IFERROR(IF(Loan_Not_Paid*Values_Entered,Monthly_Payment,""), "")</f>
        <v>4397.3385880266615</v>
      </c>
      <c r="AZ12" s="1">
        <f ca="1">IFERROR(IF(Loan_Not_Paid*Values_Entered,Monthly_Payment,""), "")</f>
        <v>4397.3385880266615</v>
      </c>
      <c r="BA12" s="1">
        <f ca="1">IFERROR(IF(Loan_Not_Paid*Values_Entered,Monthly_Payment,""), "")</f>
        <v>4397.3385880266615</v>
      </c>
      <c r="BB12" s="1">
        <f ca="1">IFERROR(IF(Loan_Not_Paid*Values_Entered,Monthly_Payment,""), "")</f>
        <v>4397.3385880266615</v>
      </c>
      <c r="BC12" s="1">
        <f ca="1">IFERROR(IF(Loan_Not_Paid*Values_Entered,Monthly_Payment,""), "")</f>
        <v>4397.3385880266615</v>
      </c>
      <c r="BD12" s="1">
        <f ca="1">IFERROR(IF(Loan_Not_Paid*Values_Entered,Monthly_Payment,""), "")</f>
        <v>4397.3385880266615</v>
      </c>
      <c r="BE12" s="1">
        <f ca="1">IFERROR(IF(Loan_Not_Paid*Values_Entered,Monthly_Payment,""), "")</f>
        <v>4397.3385880266615</v>
      </c>
      <c r="BF12" s="1">
        <f ca="1">IFERROR(IF(Loan_Not_Paid*Values_Entered,Monthly_Payment,""), "")</f>
        <v>4397.3385880266615</v>
      </c>
      <c r="BG12" s="1">
        <f ca="1">IFERROR(IF(Loan_Not_Paid*Values_Entered,Monthly_Payment,""), "")</f>
        <v>4397.3385880266615</v>
      </c>
      <c r="BH12" s="1">
        <f ca="1">IFERROR(IF(Loan_Not_Paid*Values_Entered,Monthly_Payment,""), "")</f>
        <v>4397.3385880266615</v>
      </c>
      <c r="BI12" s="1">
        <f ca="1">IFERROR(IF(Loan_Not_Paid*Values_Entered,Monthly_Payment,""), "")</f>
        <v>4397.3385880266615</v>
      </c>
      <c r="BJ12" s="1">
        <f ca="1">IFERROR(IF(Loan_Not_Paid*Values_Entered,Monthly_Payment,""), "")</f>
        <v>4397.3385880266615</v>
      </c>
      <c r="BK12" s="1">
        <f ca="1">IFERROR(IF(Loan_Not_Paid*Values_Entered,Monthly_Payment,""), "")</f>
        <v>4397.3385880266615</v>
      </c>
      <c r="BL12" s="1">
        <f ca="1">IFERROR(IF(Loan_Not_Paid*Values_Entered,Monthly_Payment,""), "")</f>
        <v>4397.3385880266615</v>
      </c>
      <c r="BM12" s="1">
        <f ca="1">IFERROR(IF(Loan_Not_Paid*Values_Entered,Monthly_Payment,""), "")</f>
        <v>4397.3385880266615</v>
      </c>
      <c r="BN12" s="1">
        <f ca="1">IFERROR(IF(Loan_Not_Paid*Values_Entered,Monthly_Payment,""), "")</f>
        <v>4397.3385880266615</v>
      </c>
      <c r="BO12" s="1">
        <f ca="1">IFERROR(IF(Loan_Not_Paid*Values_Entered,Monthly_Payment,""), "")</f>
        <v>4397.3385880266615</v>
      </c>
      <c r="BP12" s="1">
        <f ca="1">IFERROR(IF(Loan_Not_Paid*Values_Entered,Monthly_Payment,""), "")</f>
        <v>4397.3385880266615</v>
      </c>
      <c r="BQ12" s="1">
        <f ca="1">IFERROR(IF(Loan_Not_Paid*Values_Entered,Monthly_Payment,""), "")</f>
        <v>4397.3385880266615</v>
      </c>
      <c r="BR12" s="1">
        <f ca="1">IFERROR(IF(Loan_Not_Paid*Values_Entered,Monthly_Payment,""), "")</f>
        <v>4397.3385880266615</v>
      </c>
      <c r="BS12" s="1">
        <f ca="1">IFERROR(IF(Loan_Not_Paid*Values_Entered,Monthly_Payment,""), "")</f>
        <v>4397.3385880266615</v>
      </c>
      <c r="BT12" s="1">
        <f ca="1">IFERROR(IF(Loan_Not_Paid*Values_Entered,Monthly_Payment,""), "")</f>
        <v>4397.3385880266615</v>
      </c>
      <c r="BU12" s="1">
        <f ca="1">IFERROR(IF(Loan_Not_Paid*Values_Entered,Monthly_Payment,""), "")</f>
        <v>4397.3385880266615</v>
      </c>
      <c r="BV12" s="1">
        <f ca="1">IFERROR(IF(Loan_Not_Paid*Values_Entered,Monthly_Payment,""), "")</f>
        <v>4397.3385880266615</v>
      </c>
      <c r="BW12" s="1">
        <f ca="1">IFERROR(IF(Loan_Not_Paid*Values_Entered,Monthly_Payment,""), "")</f>
        <v>4397.3385880266615</v>
      </c>
      <c r="BX12" s="1">
        <f ca="1">IFERROR(IF(Loan_Not_Paid*Values_Entered,Monthly_Payment,""), "")</f>
        <v>4397.3385880266615</v>
      </c>
      <c r="BY12" s="1">
        <f ca="1">IFERROR(IF(Loan_Not_Paid*Values_Entered,Monthly_Payment,""), "")</f>
        <v>4397.3385880266615</v>
      </c>
      <c r="BZ12" s="1">
        <f ca="1">IFERROR(IF(Loan_Not_Paid*Values_Entered,Monthly_Payment,""), "")</f>
        <v>4397.3385880266615</v>
      </c>
      <c r="CA12" s="1">
        <f ca="1">IFERROR(IF(Loan_Not_Paid*Values_Entered,Monthly_Payment,""), "")</f>
        <v>4397.3385880266615</v>
      </c>
      <c r="CB12" s="1">
        <f ca="1">IFERROR(IF(Loan_Not_Paid*Values_Entered,Monthly_Payment,""), "")</f>
        <v>4397.3385880266615</v>
      </c>
    </row>
    <row r="13" spans="1:80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">
        <f ca="1">IFERROR(IF(Loan_Not_Paid*Values_Entered,Monthly_Payment,""), "")</f>
        <v>4397.3385880266615</v>
      </c>
      <c r="U13" s="1">
        <f ca="1">IFERROR(IF(Loan_Not_Paid*Values_Entered,Monthly_Payment,""), "")</f>
        <v>4397.3385880266615</v>
      </c>
      <c r="V13" s="1">
        <f ca="1">IFERROR(IF(Loan_Not_Paid*Values_Entered,Monthly_Payment,""), "")</f>
        <v>4397.3385880266615</v>
      </c>
      <c r="W13" s="1">
        <f ca="1">IFERROR(IF(Loan_Not_Paid*Values_Entered,Monthly_Payment,""), "")</f>
        <v>4397.3385880266615</v>
      </c>
      <c r="X13" s="1">
        <f ca="1">IFERROR(IF(Loan_Not_Paid*Values_Entered,Monthly_Payment,""), "")</f>
        <v>4397.3385880266615</v>
      </c>
      <c r="Y13" s="1">
        <f ca="1">IFERROR(IF(Loan_Not_Paid*Values_Entered,Monthly_Payment,""), "")</f>
        <v>4397.3385880266615</v>
      </c>
      <c r="Z13" s="1">
        <f ca="1">IFERROR(IF(Loan_Not_Paid*Values_Entered,Monthly_Payment,""), "")</f>
        <v>4397.3385880266615</v>
      </c>
      <c r="AA13" s="1">
        <f ca="1">IFERROR(IF(Loan_Not_Paid*Values_Entered,Monthly_Payment,""), "")</f>
        <v>4397.3385880266615</v>
      </c>
      <c r="AB13" s="1">
        <f ca="1">IFERROR(IF(Loan_Not_Paid*Values_Entered,Monthly_Payment,""), "")</f>
        <v>4397.3385880266615</v>
      </c>
      <c r="AC13" s="1">
        <f ca="1">IFERROR(IF(Loan_Not_Paid*Values_Entered,Monthly_Payment,""), "")</f>
        <v>4397.3385880266615</v>
      </c>
      <c r="AD13" s="1">
        <f ca="1">IFERROR(IF(Loan_Not_Paid*Values_Entered,Monthly_Payment,""), "")</f>
        <v>4397.3385880266615</v>
      </c>
      <c r="AE13" s="1">
        <f ca="1">IFERROR(IF(Loan_Not_Paid*Values_Entered,Monthly_Payment,""), "")</f>
        <v>4397.3385880266615</v>
      </c>
      <c r="AF13" s="1">
        <f ca="1">IFERROR(IF(Loan_Not_Paid*Values_Entered,Monthly_Payment,""), "")</f>
        <v>4397.3385880266615</v>
      </c>
      <c r="AG13" s="1">
        <f ca="1">IFERROR(IF(Loan_Not_Paid*Values_Entered,Monthly_Payment,""), "")</f>
        <v>4397.3385880266615</v>
      </c>
      <c r="AH13" s="1">
        <f ca="1">IFERROR(IF(Loan_Not_Paid*Values_Entered,Monthly_Payment,""), "")</f>
        <v>4397.3385880266615</v>
      </c>
      <c r="AI13" s="1">
        <f ca="1">IFERROR(IF(Loan_Not_Paid*Values_Entered,Monthly_Payment,""), "")</f>
        <v>4397.3385880266615</v>
      </c>
      <c r="AJ13" s="1">
        <f ca="1">IFERROR(IF(Loan_Not_Paid*Values_Entered,Monthly_Payment,""), "")</f>
        <v>4397.3385880266615</v>
      </c>
      <c r="AK13" s="1">
        <f ca="1">IFERROR(IF(Loan_Not_Paid*Values_Entered,Monthly_Payment,""), "")</f>
        <v>4397.3385880266615</v>
      </c>
      <c r="AL13" s="1">
        <f ca="1">IFERROR(IF(Loan_Not_Paid*Values_Entered,Monthly_Payment,""), "")</f>
        <v>4397.3385880266615</v>
      </c>
      <c r="AM13" s="1">
        <f ca="1">IFERROR(IF(Loan_Not_Paid*Values_Entered,Monthly_Payment,""), "")</f>
        <v>4397.3385880266615</v>
      </c>
      <c r="AN13" s="1">
        <f ca="1">IFERROR(IF(Loan_Not_Paid*Values_Entered,Monthly_Payment,""), "")</f>
        <v>4397.3385880266615</v>
      </c>
      <c r="AO13" s="1">
        <f ca="1">IFERROR(IF(Loan_Not_Paid*Values_Entered,Monthly_Payment,""), "")</f>
        <v>4397.3385880266615</v>
      </c>
      <c r="AP13" s="1">
        <f ca="1">IFERROR(IF(Loan_Not_Paid*Values_Entered,Monthly_Payment,""), "")</f>
        <v>4397.3385880266615</v>
      </c>
      <c r="AQ13" s="1">
        <f ca="1">IFERROR(IF(Loan_Not_Paid*Values_Entered,Monthly_Payment,""), "")</f>
        <v>4397.3385880266615</v>
      </c>
      <c r="AR13" s="1">
        <f ca="1">IFERROR(IF(Loan_Not_Paid*Values_Entered,Monthly_Payment,""), "")</f>
        <v>4397.3385880266615</v>
      </c>
      <c r="AS13" s="1">
        <f ca="1">IFERROR(IF(Loan_Not_Paid*Values_Entered,Monthly_Payment,""), "")</f>
        <v>4397.3385880266615</v>
      </c>
      <c r="AT13" s="1">
        <f ca="1">IFERROR(IF(Loan_Not_Paid*Values_Entered,Monthly_Payment,""), "")</f>
        <v>4397.3385880266615</v>
      </c>
      <c r="AU13" s="1">
        <f ca="1">IFERROR(IF(Loan_Not_Paid*Values_Entered,Monthly_Payment,""), "")</f>
        <v>4397.3385880266615</v>
      </c>
      <c r="AV13" s="1">
        <f ca="1">IFERROR(IF(Loan_Not_Paid*Values_Entered,Monthly_Payment,""), "")</f>
        <v>4397.3385880266615</v>
      </c>
      <c r="AW13" s="1">
        <f ca="1">IFERROR(IF(Loan_Not_Paid*Values_Entered,Monthly_Payment,""), "")</f>
        <v>4397.3385880266615</v>
      </c>
      <c r="AX13" s="1">
        <f ca="1">IFERROR(IF(Loan_Not_Paid*Values_Entered,Monthly_Payment,""), "")</f>
        <v>4397.3385880266615</v>
      </c>
      <c r="AY13" s="1">
        <f ca="1">IFERROR(IF(Loan_Not_Paid*Values_Entered,Monthly_Payment,""), "")</f>
        <v>4397.3385880266615</v>
      </c>
      <c r="AZ13" s="1">
        <f ca="1">IFERROR(IF(Loan_Not_Paid*Values_Entered,Monthly_Payment,""), "")</f>
        <v>4397.3385880266615</v>
      </c>
      <c r="BA13" s="1">
        <f ca="1">IFERROR(IF(Loan_Not_Paid*Values_Entered,Monthly_Payment,""), "")</f>
        <v>4397.3385880266615</v>
      </c>
      <c r="BB13" s="1">
        <f ca="1">IFERROR(IF(Loan_Not_Paid*Values_Entered,Monthly_Payment,""), "")</f>
        <v>4397.3385880266615</v>
      </c>
      <c r="BC13" s="1">
        <f ca="1">IFERROR(IF(Loan_Not_Paid*Values_Entered,Monthly_Payment,""), "")</f>
        <v>4397.3385880266615</v>
      </c>
      <c r="BD13" s="1">
        <f ca="1">IFERROR(IF(Loan_Not_Paid*Values_Entered,Monthly_Payment,""), "")</f>
        <v>4397.3385880266615</v>
      </c>
      <c r="BE13" s="1">
        <f ca="1">IFERROR(IF(Loan_Not_Paid*Values_Entered,Monthly_Payment,""), "")</f>
        <v>4397.3385880266615</v>
      </c>
      <c r="BF13" s="1">
        <f ca="1">IFERROR(IF(Loan_Not_Paid*Values_Entered,Monthly_Payment,""), "")</f>
        <v>4397.3385880266615</v>
      </c>
      <c r="BG13" s="1">
        <f ca="1">IFERROR(IF(Loan_Not_Paid*Values_Entered,Monthly_Payment,""), "")</f>
        <v>4397.3385880266615</v>
      </c>
      <c r="BH13" s="1">
        <f ca="1">IFERROR(IF(Loan_Not_Paid*Values_Entered,Monthly_Payment,""), "")</f>
        <v>4397.3385880266615</v>
      </c>
      <c r="BI13" s="1">
        <f ca="1">IFERROR(IF(Loan_Not_Paid*Values_Entered,Monthly_Payment,""), "")</f>
        <v>4397.3385880266615</v>
      </c>
      <c r="BJ13" s="1">
        <f ca="1">IFERROR(IF(Loan_Not_Paid*Values_Entered,Monthly_Payment,""), "")</f>
        <v>4397.3385880266615</v>
      </c>
      <c r="BK13" s="1">
        <f ca="1">IFERROR(IF(Loan_Not_Paid*Values_Entered,Monthly_Payment,""), "")</f>
        <v>4397.3385880266615</v>
      </c>
      <c r="BL13" s="1">
        <f ca="1">IFERROR(IF(Loan_Not_Paid*Values_Entered,Monthly_Payment,""), "")</f>
        <v>4397.3385880266615</v>
      </c>
      <c r="BM13" s="1">
        <f ca="1">IFERROR(IF(Loan_Not_Paid*Values_Entered,Monthly_Payment,""), "")</f>
        <v>4397.3385880266615</v>
      </c>
      <c r="BN13" s="1">
        <f ca="1">IFERROR(IF(Loan_Not_Paid*Values_Entered,Monthly_Payment,""), "")</f>
        <v>4397.3385880266615</v>
      </c>
      <c r="BO13" s="1">
        <f ca="1">IFERROR(IF(Loan_Not_Paid*Values_Entered,Monthly_Payment,""), "")</f>
        <v>4397.3385880266615</v>
      </c>
      <c r="BP13" s="1">
        <f ca="1">IFERROR(IF(Loan_Not_Paid*Values_Entered,Monthly_Payment,""), "")</f>
        <v>4397.3385880266615</v>
      </c>
      <c r="BQ13" s="1">
        <f ca="1">IFERROR(IF(Loan_Not_Paid*Values_Entered,Monthly_Payment,""), "")</f>
        <v>4397.3385880266615</v>
      </c>
      <c r="BR13" s="1">
        <f ca="1">IFERROR(IF(Loan_Not_Paid*Values_Entered,Monthly_Payment,""), "")</f>
        <v>4397.3385880266615</v>
      </c>
      <c r="BS13" s="1">
        <f ca="1">IFERROR(IF(Loan_Not_Paid*Values_Entered,Monthly_Payment,""), "")</f>
        <v>4397.3385880266615</v>
      </c>
      <c r="BT13" s="1">
        <f ca="1">IFERROR(IF(Loan_Not_Paid*Values_Entered,Monthly_Payment,""), "")</f>
        <v>4397.3385880266615</v>
      </c>
      <c r="BU13" s="1">
        <f ca="1">IFERROR(IF(Loan_Not_Paid*Values_Entered,Monthly_Payment,""), "")</f>
        <v>4397.3385880266615</v>
      </c>
      <c r="BV13" s="1">
        <f ca="1">IFERROR(IF(Loan_Not_Paid*Values_Entered,Monthly_Payment,""), "")</f>
        <v>4397.3385880266615</v>
      </c>
      <c r="BW13" s="1">
        <f ca="1">IFERROR(IF(Loan_Not_Paid*Values_Entered,Monthly_Payment,""), "")</f>
        <v>4397.3385880266615</v>
      </c>
      <c r="BX13" s="1">
        <f ca="1">IFERROR(IF(Loan_Not_Paid*Values_Entered,Monthly_Payment,""), "")</f>
        <v>4397.3385880266615</v>
      </c>
      <c r="BY13" s="1">
        <f ca="1">IFERROR(IF(Loan_Not_Paid*Values_Entered,Monthly_Payment,""), "")</f>
        <v>4397.3385880266615</v>
      </c>
      <c r="BZ13" s="1">
        <f ca="1">IFERROR(IF(Loan_Not_Paid*Values_Entered,Monthly_Payment,""), "")</f>
        <v>4397.3385880266615</v>
      </c>
      <c r="CA13" s="1">
        <f ca="1">IFERROR(IF(Loan_Not_Paid*Values_Entered,Monthly_Payment,""), "")</f>
        <v>4397.3385880266615</v>
      </c>
      <c r="CB13" s="1">
        <f ca="1">IFERROR(IF(Loan_Not_Paid*Values_Entered,Monthly_Payment,""), "")</f>
        <v>4397.3385880266615</v>
      </c>
    </row>
    <row r="14" spans="1:80" x14ac:dyDescent="0.3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f ca="1">IFERROR(IF(Loan_Not_Paid*Values_Entered,Monthly_Payment,""), "")</f>
        <v>4397.3385880266615</v>
      </c>
      <c r="U14" s="1">
        <f ca="1">IFERROR(IF(Loan_Not_Paid*Values_Entered,Monthly_Payment,""), "")</f>
        <v>4397.3385880266615</v>
      </c>
      <c r="V14" s="1">
        <f ca="1">IFERROR(IF(Loan_Not_Paid*Values_Entered,Monthly_Payment,""), "")</f>
        <v>4397.3385880266615</v>
      </c>
      <c r="W14" s="1">
        <f ca="1">IFERROR(IF(Loan_Not_Paid*Values_Entered,Monthly_Payment,""), "")</f>
        <v>4397.3385880266615</v>
      </c>
      <c r="X14" s="1">
        <f ca="1">IFERROR(IF(Loan_Not_Paid*Values_Entered,Monthly_Payment,""), "")</f>
        <v>4397.3385880266615</v>
      </c>
      <c r="Y14" s="1">
        <f ca="1">IFERROR(IF(Loan_Not_Paid*Values_Entered,Monthly_Payment,""), "")</f>
        <v>4397.3385880266615</v>
      </c>
      <c r="Z14" s="1">
        <f ca="1">IFERROR(IF(Loan_Not_Paid*Values_Entered,Monthly_Payment,""), "")</f>
        <v>4397.3385880266615</v>
      </c>
      <c r="AA14" s="1">
        <f ca="1">IFERROR(IF(Loan_Not_Paid*Values_Entered,Monthly_Payment,""), "")</f>
        <v>4397.3385880266615</v>
      </c>
      <c r="AB14" s="1">
        <f ca="1">IFERROR(IF(Loan_Not_Paid*Values_Entered,Monthly_Payment,""), "")</f>
        <v>4397.3385880266615</v>
      </c>
      <c r="AC14" s="1">
        <f ca="1">IFERROR(IF(Loan_Not_Paid*Values_Entered,Monthly_Payment,""), "")</f>
        <v>4397.3385880266615</v>
      </c>
      <c r="AD14" s="1">
        <f ca="1">IFERROR(IF(Loan_Not_Paid*Values_Entered,Monthly_Payment,""), "")</f>
        <v>4397.3385880266615</v>
      </c>
      <c r="AE14" s="1">
        <f ca="1">IFERROR(IF(Loan_Not_Paid*Values_Entered,Monthly_Payment,""), "")</f>
        <v>4397.3385880266615</v>
      </c>
      <c r="AF14" s="1">
        <f ca="1">IFERROR(IF(Loan_Not_Paid*Values_Entered,Monthly_Payment,""), "")</f>
        <v>4397.3385880266615</v>
      </c>
      <c r="AG14" s="1">
        <f ca="1">IFERROR(IF(Loan_Not_Paid*Values_Entered,Monthly_Payment,""), "")</f>
        <v>4397.3385880266615</v>
      </c>
      <c r="AH14" s="1">
        <f ca="1">IFERROR(IF(Loan_Not_Paid*Values_Entered,Monthly_Payment,""), "")</f>
        <v>4397.3385880266615</v>
      </c>
      <c r="AI14" s="1">
        <f ca="1">IFERROR(IF(Loan_Not_Paid*Values_Entered,Monthly_Payment,""), "")</f>
        <v>4397.3385880266615</v>
      </c>
      <c r="AJ14" s="1">
        <f ca="1">IFERROR(IF(Loan_Not_Paid*Values_Entered,Monthly_Payment,""), "")</f>
        <v>4397.3385880266615</v>
      </c>
      <c r="AK14" s="1">
        <f ca="1">IFERROR(IF(Loan_Not_Paid*Values_Entered,Monthly_Payment,""), "")</f>
        <v>4397.3385880266615</v>
      </c>
      <c r="AL14" s="1">
        <f ca="1">IFERROR(IF(Loan_Not_Paid*Values_Entered,Monthly_Payment,""), "")</f>
        <v>4397.3385880266615</v>
      </c>
      <c r="AM14" s="1">
        <f ca="1">IFERROR(IF(Loan_Not_Paid*Values_Entered,Monthly_Payment,""), "")</f>
        <v>4397.3385880266615</v>
      </c>
      <c r="AN14" s="1">
        <f ca="1">IFERROR(IF(Loan_Not_Paid*Values_Entered,Monthly_Payment,""), "")</f>
        <v>4397.3385880266615</v>
      </c>
      <c r="AO14" s="1">
        <f ca="1">IFERROR(IF(Loan_Not_Paid*Values_Entered,Monthly_Payment,""), "")</f>
        <v>4397.3385880266615</v>
      </c>
      <c r="AP14" s="1">
        <f ca="1">IFERROR(IF(Loan_Not_Paid*Values_Entered,Monthly_Payment,""), "")</f>
        <v>4397.3385880266615</v>
      </c>
      <c r="AQ14" s="1">
        <f ca="1">IFERROR(IF(Loan_Not_Paid*Values_Entered,Monthly_Payment,""), "")</f>
        <v>4397.3385880266615</v>
      </c>
      <c r="AR14" s="1">
        <f ca="1">IFERROR(IF(Loan_Not_Paid*Values_Entered,Monthly_Payment,""), "")</f>
        <v>4397.3385880266615</v>
      </c>
      <c r="AS14" s="1">
        <f ca="1">IFERROR(IF(Loan_Not_Paid*Values_Entered,Monthly_Payment,""), "")</f>
        <v>4397.3385880266615</v>
      </c>
      <c r="AT14" s="1">
        <f ca="1">IFERROR(IF(Loan_Not_Paid*Values_Entered,Monthly_Payment,""), "")</f>
        <v>4397.3385880266615</v>
      </c>
      <c r="AU14" s="1">
        <f ca="1">IFERROR(IF(Loan_Not_Paid*Values_Entered,Monthly_Payment,""), "")</f>
        <v>4397.3385880266615</v>
      </c>
      <c r="AV14" s="1">
        <f ca="1">IFERROR(IF(Loan_Not_Paid*Values_Entered,Monthly_Payment,""), "")</f>
        <v>4397.3385880266615</v>
      </c>
      <c r="AW14" s="1">
        <f ca="1">IFERROR(IF(Loan_Not_Paid*Values_Entered,Monthly_Payment,""), "")</f>
        <v>4397.3385880266615</v>
      </c>
      <c r="AX14" s="1">
        <f ca="1">IFERROR(IF(Loan_Not_Paid*Values_Entered,Monthly_Payment,""), "")</f>
        <v>4397.3385880266615</v>
      </c>
      <c r="AY14" s="1">
        <f ca="1">IFERROR(IF(Loan_Not_Paid*Values_Entered,Monthly_Payment,""), "")</f>
        <v>4397.3385880266615</v>
      </c>
      <c r="AZ14" s="1">
        <f ca="1">IFERROR(IF(Loan_Not_Paid*Values_Entered,Monthly_Payment,""), "")</f>
        <v>4397.3385880266615</v>
      </c>
      <c r="BA14" s="1">
        <f ca="1">IFERROR(IF(Loan_Not_Paid*Values_Entered,Monthly_Payment,""), "")</f>
        <v>4397.3385880266615</v>
      </c>
      <c r="BB14" s="1">
        <f ca="1">IFERROR(IF(Loan_Not_Paid*Values_Entered,Monthly_Payment,""), "")</f>
        <v>4397.3385880266615</v>
      </c>
      <c r="BC14" s="1">
        <f ca="1">IFERROR(IF(Loan_Not_Paid*Values_Entered,Monthly_Payment,""), "")</f>
        <v>4397.3385880266615</v>
      </c>
      <c r="BD14" s="1">
        <f ca="1">IFERROR(IF(Loan_Not_Paid*Values_Entered,Monthly_Payment,""), "")</f>
        <v>4397.3385880266615</v>
      </c>
      <c r="BE14" s="1">
        <f ca="1">IFERROR(IF(Loan_Not_Paid*Values_Entered,Monthly_Payment,""), "")</f>
        <v>4397.3385880266615</v>
      </c>
      <c r="BF14" s="1">
        <f ca="1">IFERROR(IF(Loan_Not_Paid*Values_Entered,Monthly_Payment,""), "")</f>
        <v>4397.3385880266615</v>
      </c>
      <c r="BG14" s="1">
        <f ca="1">IFERROR(IF(Loan_Not_Paid*Values_Entered,Monthly_Payment,""), "")</f>
        <v>4397.3385880266615</v>
      </c>
      <c r="BH14" s="1">
        <f ca="1">IFERROR(IF(Loan_Not_Paid*Values_Entered,Monthly_Payment,""), "")</f>
        <v>4397.3385880266615</v>
      </c>
      <c r="BI14" s="1">
        <f ca="1">IFERROR(IF(Loan_Not_Paid*Values_Entered,Monthly_Payment,""), "")</f>
        <v>4397.3385880266615</v>
      </c>
      <c r="BJ14" s="1">
        <f ca="1">IFERROR(IF(Loan_Not_Paid*Values_Entered,Monthly_Payment,""), "")</f>
        <v>4397.3385880266615</v>
      </c>
      <c r="BK14" s="1">
        <f ca="1">IFERROR(IF(Loan_Not_Paid*Values_Entered,Monthly_Payment,""), "")</f>
        <v>4397.3385880266615</v>
      </c>
      <c r="BL14" s="1">
        <f ca="1">IFERROR(IF(Loan_Not_Paid*Values_Entered,Monthly_Payment,""), "")</f>
        <v>4397.3385880266615</v>
      </c>
      <c r="BM14" s="1">
        <f ca="1">IFERROR(IF(Loan_Not_Paid*Values_Entered,Monthly_Payment,""), "")</f>
        <v>4397.3385880266615</v>
      </c>
      <c r="BN14" s="1">
        <f ca="1">IFERROR(IF(Loan_Not_Paid*Values_Entered,Monthly_Payment,""), "")</f>
        <v>4397.3385880266615</v>
      </c>
      <c r="BO14" s="1">
        <f ca="1">IFERROR(IF(Loan_Not_Paid*Values_Entered,Monthly_Payment,""), "")</f>
        <v>4397.3385880266615</v>
      </c>
      <c r="BP14" s="1">
        <f ca="1">IFERROR(IF(Loan_Not_Paid*Values_Entered,Monthly_Payment,""), "")</f>
        <v>4397.3385880266615</v>
      </c>
      <c r="BQ14" s="1">
        <f ca="1">IFERROR(IF(Loan_Not_Paid*Values_Entered,Monthly_Payment,""), "")</f>
        <v>4397.3385880266615</v>
      </c>
      <c r="BR14" s="1">
        <f ca="1">IFERROR(IF(Loan_Not_Paid*Values_Entered,Monthly_Payment,""), "")</f>
        <v>4397.3385880266615</v>
      </c>
      <c r="BS14" s="1">
        <f ca="1">IFERROR(IF(Loan_Not_Paid*Values_Entered,Monthly_Payment,""), "")</f>
        <v>4397.3385880266615</v>
      </c>
      <c r="BT14" s="1">
        <f ca="1">IFERROR(IF(Loan_Not_Paid*Values_Entered,Monthly_Payment,""), "")</f>
        <v>4397.3385880266615</v>
      </c>
      <c r="BU14" s="1">
        <f ca="1">IFERROR(IF(Loan_Not_Paid*Values_Entered,Monthly_Payment,""), "")</f>
        <v>4397.3385880266615</v>
      </c>
      <c r="BV14" s="1">
        <f ca="1">IFERROR(IF(Loan_Not_Paid*Values_Entered,Monthly_Payment,""), "")</f>
        <v>4397.3385880266615</v>
      </c>
      <c r="BW14" s="1">
        <f ca="1">IFERROR(IF(Loan_Not_Paid*Values_Entered,Monthly_Payment,""), "")</f>
        <v>4397.3385880266615</v>
      </c>
      <c r="BX14" s="1">
        <f ca="1">IFERROR(IF(Loan_Not_Paid*Values_Entered,Monthly_Payment,""), "")</f>
        <v>4397.3385880266615</v>
      </c>
      <c r="BY14" s="1">
        <f ca="1">IFERROR(IF(Loan_Not_Paid*Values_Entered,Monthly_Payment,""), "")</f>
        <v>4397.3385880266615</v>
      </c>
      <c r="BZ14" s="1">
        <f ca="1">IFERROR(IF(Loan_Not_Paid*Values_Entered,Monthly_Payment,""), "")</f>
        <v>4397.3385880266615</v>
      </c>
      <c r="CA14" s="1">
        <f ca="1">IFERROR(IF(Loan_Not_Paid*Values_Entered,Monthly_Payment,""), "")</f>
        <v>4397.3385880266615</v>
      </c>
      <c r="CB14" s="1">
        <f ca="1">IFERROR(IF(Loan_Not_Paid*Values_Entered,Monthly_Payment,""), "")</f>
        <v>4397.3385880266615</v>
      </c>
    </row>
    <row r="15" spans="1:80" x14ac:dyDescent="0.3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">
        <f ca="1">IFERROR(IF(Loan_Not_Paid*Values_Entered,Monthly_Payment,""), "")</f>
        <v>4397.3385880266615</v>
      </c>
      <c r="U15" s="1">
        <f ca="1">IFERROR(IF(Loan_Not_Paid*Values_Entered,Monthly_Payment,""), "")</f>
        <v>4397.3385880266615</v>
      </c>
      <c r="V15" s="1">
        <f ca="1">IFERROR(IF(Loan_Not_Paid*Values_Entered,Monthly_Payment,""), "")</f>
        <v>4397.3385880266615</v>
      </c>
      <c r="W15" s="1">
        <f ca="1">IFERROR(IF(Loan_Not_Paid*Values_Entered,Monthly_Payment,""), "")</f>
        <v>4397.3385880266615</v>
      </c>
      <c r="X15" s="1">
        <f ca="1">IFERROR(IF(Loan_Not_Paid*Values_Entered,Monthly_Payment,""), "")</f>
        <v>4397.3385880266615</v>
      </c>
      <c r="Y15" s="1">
        <f ca="1">IFERROR(IF(Loan_Not_Paid*Values_Entered,Monthly_Payment,""), "")</f>
        <v>4397.3385880266615</v>
      </c>
      <c r="Z15" s="1">
        <f ca="1">IFERROR(IF(Loan_Not_Paid*Values_Entered,Monthly_Payment,""), "")</f>
        <v>4397.3385880266615</v>
      </c>
      <c r="AA15" s="1">
        <f ca="1">IFERROR(IF(Loan_Not_Paid*Values_Entered,Monthly_Payment,""), "")</f>
        <v>4397.3385880266615</v>
      </c>
      <c r="AB15" s="1">
        <f ca="1">IFERROR(IF(Loan_Not_Paid*Values_Entered,Monthly_Payment,""), "")</f>
        <v>4397.3385880266615</v>
      </c>
      <c r="AC15" s="1">
        <f ca="1">IFERROR(IF(Loan_Not_Paid*Values_Entered,Monthly_Payment,""), "")</f>
        <v>4397.3385880266615</v>
      </c>
      <c r="AD15" s="1">
        <f ca="1">IFERROR(IF(Loan_Not_Paid*Values_Entered,Monthly_Payment,""), "")</f>
        <v>4397.3385880266615</v>
      </c>
      <c r="AE15" s="1">
        <f ca="1">IFERROR(IF(Loan_Not_Paid*Values_Entered,Monthly_Payment,""), "")</f>
        <v>4397.3385880266615</v>
      </c>
      <c r="AF15" s="1">
        <f ca="1">IFERROR(IF(Loan_Not_Paid*Values_Entered,Monthly_Payment,""), "")</f>
        <v>4397.3385880266615</v>
      </c>
      <c r="AG15" s="1">
        <f ca="1">IFERROR(IF(Loan_Not_Paid*Values_Entered,Monthly_Payment,""), "")</f>
        <v>4397.3385880266615</v>
      </c>
      <c r="AH15" s="1">
        <f ca="1">IFERROR(IF(Loan_Not_Paid*Values_Entered,Monthly_Payment,""), "")</f>
        <v>4397.3385880266615</v>
      </c>
      <c r="AI15" s="1">
        <f ca="1">IFERROR(IF(Loan_Not_Paid*Values_Entered,Monthly_Payment,""), "")</f>
        <v>4397.3385880266615</v>
      </c>
      <c r="AJ15" s="1">
        <f ca="1">IFERROR(IF(Loan_Not_Paid*Values_Entered,Monthly_Payment,""), "")</f>
        <v>4397.3385880266615</v>
      </c>
      <c r="AK15" s="1">
        <f ca="1">IFERROR(IF(Loan_Not_Paid*Values_Entered,Monthly_Payment,""), "")</f>
        <v>4397.3385880266615</v>
      </c>
      <c r="AL15" s="1">
        <f ca="1">IFERROR(IF(Loan_Not_Paid*Values_Entered,Monthly_Payment,""), "")</f>
        <v>4397.3385880266615</v>
      </c>
      <c r="AM15" s="1">
        <f ca="1">IFERROR(IF(Loan_Not_Paid*Values_Entered,Monthly_Payment,""), "")</f>
        <v>4397.3385880266615</v>
      </c>
      <c r="AN15" s="1">
        <f ca="1">IFERROR(IF(Loan_Not_Paid*Values_Entered,Monthly_Payment,""), "")</f>
        <v>4397.3385880266615</v>
      </c>
      <c r="AO15" s="1">
        <f ca="1">IFERROR(IF(Loan_Not_Paid*Values_Entered,Monthly_Payment,""), "")</f>
        <v>4397.3385880266615</v>
      </c>
      <c r="AP15" s="1">
        <f ca="1">IFERROR(IF(Loan_Not_Paid*Values_Entered,Monthly_Payment,""), "")</f>
        <v>4397.3385880266615</v>
      </c>
      <c r="AQ15" s="1">
        <f ca="1">IFERROR(IF(Loan_Not_Paid*Values_Entered,Monthly_Payment,""), "")</f>
        <v>4397.3385880266615</v>
      </c>
      <c r="AR15" s="1">
        <f ca="1">IFERROR(IF(Loan_Not_Paid*Values_Entered,Monthly_Payment,""), "")</f>
        <v>4397.3385880266615</v>
      </c>
      <c r="AS15" s="1">
        <f ca="1">IFERROR(IF(Loan_Not_Paid*Values_Entered,Monthly_Payment,""), "")</f>
        <v>4397.3385880266615</v>
      </c>
      <c r="AT15" s="1">
        <f ca="1">IFERROR(IF(Loan_Not_Paid*Values_Entered,Monthly_Payment,""), "")</f>
        <v>4397.3385880266615</v>
      </c>
      <c r="AU15" s="1">
        <f ca="1">IFERROR(IF(Loan_Not_Paid*Values_Entered,Monthly_Payment,""), "")</f>
        <v>4397.3385880266615</v>
      </c>
      <c r="AV15" s="1">
        <f ca="1">IFERROR(IF(Loan_Not_Paid*Values_Entered,Monthly_Payment,""), "")</f>
        <v>4397.3385880266615</v>
      </c>
      <c r="AW15" s="1">
        <f ca="1">IFERROR(IF(Loan_Not_Paid*Values_Entered,Monthly_Payment,""), "")</f>
        <v>4397.3385880266615</v>
      </c>
      <c r="AX15" s="1">
        <f ca="1">IFERROR(IF(Loan_Not_Paid*Values_Entered,Monthly_Payment,""), "")</f>
        <v>4397.3385880266615</v>
      </c>
      <c r="AY15" s="1">
        <f ca="1">IFERROR(IF(Loan_Not_Paid*Values_Entered,Monthly_Payment,""), "")</f>
        <v>4397.3385880266615</v>
      </c>
      <c r="AZ15" s="1">
        <f ca="1">IFERROR(IF(Loan_Not_Paid*Values_Entered,Monthly_Payment,""), "")</f>
        <v>4397.3385880266615</v>
      </c>
      <c r="BA15" s="1">
        <f ca="1">IFERROR(IF(Loan_Not_Paid*Values_Entered,Monthly_Payment,""), "")</f>
        <v>4397.3385880266615</v>
      </c>
      <c r="BB15" s="1">
        <f ca="1">IFERROR(IF(Loan_Not_Paid*Values_Entered,Monthly_Payment,""), "")</f>
        <v>4397.3385880266615</v>
      </c>
      <c r="BC15" s="1">
        <f ca="1">IFERROR(IF(Loan_Not_Paid*Values_Entered,Monthly_Payment,""), "")</f>
        <v>4397.3385880266615</v>
      </c>
      <c r="BD15" s="1">
        <f ca="1">IFERROR(IF(Loan_Not_Paid*Values_Entered,Monthly_Payment,""), "")</f>
        <v>4397.3385880266615</v>
      </c>
      <c r="BE15" s="1">
        <f ca="1">IFERROR(IF(Loan_Not_Paid*Values_Entered,Monthly_Payment,""), "")</f>
        <v>4397.3385880266615</v>
      </c>
      <c r="BF15" s="1">
        <f ca="1">IFERROR(IF(Loan_Not_Paid*Values_Entered,Monthly_Payment,""), "")</f>
        <v>4397.3385880266615</v>
      </c>
      <c r="BG15" s="1">
        <f ca="1">IFERROR(IF(Loan_Not_Paid*Values_Entered,Monthly_Payment,""), "")</f>
        <v>4397.3385880266615</v>
      </c>
      <c r="BH15" s="1">
        <f ca="1">IFERROR(IF(Loan_Not_Paid*Values_Entered,Monthly_Payment,""), "")</f>
        <v>4397.3385880266615</v>
      </c>
      <c r="BI15" s="1">
        <f ca="1">IFERROR(IF(Loan_Not_Paid*Values_Entered,Monthly_Payment,""), "")</f>
        <v>4397.3385880266615</v>
      </c>
      <c r="BJ15" s="1">
        <f ca="1">IFERROR(IF(Loan_Not_Paid*Values_Entered,Monthly_Payment,""), "")</f>
        <v>4397.3385880266615</v>
      </c>
      <c r="BK15" s="1">
        <f ca="1">IFERROR(IF(Loan_Not_Paid*Values_Entered,Monthly_Payment,""), "")</f>
        <v>4397.3385880266615</v>
      </c>
      <c r="BL15" s="1">
        <f ca="1">IFERROR(IF(Loan_Not_Paid*Values_Entered,Monthly_Payment,""), "")</f>
        <v>4397.3385880266615</v>
      </c>
      <c r="BM15" s="1">
        <f ca="1">IFERROR(IF(Loan_Not_Paid*Values_Entered,Monthly_Payment,""), "")</f>
        <v>4397.3385880266615</v>
      </c>
      <c r="BN15" s="1">
        <f ca="1">IFERROR(IF(Loan_Not_Paid*Values_Entered,Monthly_Payment,""), "")</f>
        <v>4397.3385880266615</v>
      </c>
      <c r="BO15" s="1">
        <f ca="1">IFERROR(IF(Loan_Not_Paid*Values_Entered,Monthly_Payment,""), "")</f>
        <v>4397.3385880266615</v>
      </c>
      <c r="BP15" s="1">
        <f ca="1">IFERROR(IF(Loan_Not_Paid*Values_Entered,Monthly_Payment,""), "")</f>
        <v>4397.3385880266615</v>
      </c>
      <c r="BQ15" s="1">
        <f ca="1">IFERROR(IF(Loan_Not_Paid*Values_Entered,Monthly_Payment,""), "")</f>
        <v>4397.3385880266615</v>
      </c>
      <c r="BR15" s="1">
        <f ca="1">IFERROR(IF(Loan_Not_Paid*Values_Entered,Monthly_Payment,""), "")</f>
        <v>4397.3385880266615</v>
      </c>
      <c r="BS15" s="1">
        <f ca="1">IFERROR(IF(Loan_Not_Paid*Values_Entered,Monthly_Payment,""), "")</f>
        <v>4397.3385880266615</v>
      </c>
      <c r="BT15" s="1">
        <f ca="1">IFERROR(IF(Loan_Not_Paid*Values_Entered,Monthly_Payment,""), "")</f>
        <v>4397.3385880266615</v>
      </c>
      <c r="BU15" s="1">
        <f ca="1">IFERROR(IF(Loan_Not_Paid*Values_Entered,Monthly_Payment,""), "")</f>
        <v>4397.3385880266615</v>
      </c>
      <c r="BV15" s="1">
        <f ca="1">IFERROR(IF(Loan_Not_Paid*Values_Entered,Monthly_Payment,""), "")</f>
        <v>4397.3385880266615</v>
      </c>
      <c r="BW15" s="1">
        <f ca="1">IFERROR(IF(Loan_Not_Paid*Values_Entered,Monthly_Payment,""), "")</f>
        <v>4397.3385880266615</v>
      </c>
      <c r="BX15" s="1">
        <f ca="1">IFERROR(IF(Loan_Not_Paid*Values_Entered,Monthly_Payment,""), "")</f>
        <v>4397.3385880266615</v>
      </c>
      <c r="BY15" s="1">
        <f ca="1">IFERROR(IF(Loan_Not_Paid*Values_Entered,Monthly_Payment,""), "")</f>
        <v>4397.3385880266615</v>
      </c>
      <c r="BZ15" s="1">
        <f ca="1">IFERROR(IF(Loan_Not_Paid*Values_Entered,Monthly_Payment,""), "")</f>
        <v>4397.3385880266615</v>
      </c>
      <c r="CA15" s="1">
        <f ca="1">IFERROR(IF(Loan_Not_Paid*Values_Entered,Monthly_Payment,""), "")</f>
        <v>4397.3385880266615</v>
      </c>
      <c r="CB15" s="1">
        <f ca="1">IFERROR(IF(Loan_Not_Paid*Values_Entered,Monthly_Payment,""), "")</f>
        <v>4397.3385880266615</v>
      </c>
    </row>
    <row r="16" spans="1:80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1">
        <f ca="1">IFERROR(IF(Loan_Not_Paid*Values_Entered,Monthly_Payment,""), "")</f>
        <v>4397.3385880266615</v>
      </c>
      <c r="U16" s="1">
        <f ca="1">IFERROR(IF(Loan_Not_Paid*Values_Entered,Monthly_Payment,""), "")</f>
        <v>4397.3385880266615</v>
      </c>
      <c r="V16" s="1">
        <f ca="1">IFERROR(IF(Loan_Not_Paid*Values_Entered,Monthly_Payment,""), "")</f>
        <v>4397.3385880266615</v>
      </c>
      <c r="W16" s="1">
        <f ca="1">IFERROR(IF(Loan_Not_Paid*Values_Entered,Monthly_Payment,""), "")</f>
        <v>4397.3385880266615</v>
      </c>
      <c r="X16" s="1">
        <f ca="1">IFERROR(IF(Loan_Not_Paid*Values_Entered,Monthly_Payment,""), "")</f>
        <v>4397.3385880266615</v>
      </c>
      <c r="Y16" s="1">
        <f ca="1">IFERROR(IF(Loan_Not_Paid*Values_Entered,Monthly_Payment,""), "")</f>
        <v>4397.3385880266615</v>
      </c>
      <c r="Z16" s="1">
        <f ca="1">IFERROR(IF(Loan_Not_Paid*Values_Entered,Monthly_Payment,""), "")</f>
        <v>4397.3385880266615</v>
      </c>
      <c r="AA16" s="1">
        <f ca="1">IFERROR(IF(Loan_Not_Paid*Values_Entered,Monthly_Payment,""), "")</f>
        <v>4397.3385880266615</v>
      </c>
      <c r="AB16" s="1">
        <f ca="1">IFERROR(IF(Loan_Not_Paid*Values_Entered,Monthly_Payment,""), "")</f>
        <v>4397.3385880266615</v>
      </c>
      <c r="AC16" s="1">
        <f ca="1">IFERROR(IF(Loan_Not_Paid*Values_Entered,Monthly_Payment,""), "")</f>
        <v>4397.3385880266615</v>
      </c>
      <c r="AD16" s="1">
        <f ca="1">IFERROR(IF(Loan_Not_Paid*Values_Entered,Monthly_Payment,""), "")</f>
        <v>4397.3385880266615</v>
      </c>
      <c r="AE16" s="1">
        <f ca="1">IFERROR(IF(Loan_Not_Paid*Values_Entered,Monthly_Payment,""), "")</f>
        <v>4397.3385880266615</v>
      </c>
      <c r="AF16" s="1">
        <f ca="1">IFERROR(IF(Loan_Not_Paid*Values_Entered,Monthly_Payment,""), "")</f>
        <v>4397.3385880266615</v>
      </c>
      <c r="AG16" s="1">
        <f ca="1">IFERROR(IF(Loan_Not_Paid*Values_Entered,Monthly_Payment,""), "")</f>
        <v>4397.3385880266615</v>
      </c>
      <c r="AH16" s="1">
        <f ca="1">IFERROR(IF(Loan_Not_Paid*Values_Entered,Monthly_Payment,""), "")</f>
        <v>4397.3385880266615</v>
      </c>
      <c r="AI16" s="1">
        <f ca="1">IFERROR(IF(Loan_Not_Paid*Values_Entered,Monthly_Payment,""), "")</f>
        <v>4397.3385880266615</v>
      </c>
      <c r="AJ16" s="1">
        <f ca="1">IFERROR(IF(Loan_Not_Paid*Values_Entered,Monthly_Payment,""), "")</f>
        <v>4397.3385880266615</v>
      </c>
      <c r="AK16" s="1">
        <f ca="1">IFERROR(IF(Loan_Not_Paid*Values_Entered,Monthly_Payment,""), "")</f>
        <v>4397.3385880266615</v>
      </c>
      <c r="AL16" s="1">
        <f ca="1">IFERROR(IF(Loan_Not_Paid*Values_Entered,Monthly_Payment,""), "")</f>
        <v>4397.3385880266615</v>
      </c>
      <c r="AM16" s="1">
        <f ca="1">IFERROR(IF(Loan_Not_Paid*Values_Entered,Monthly_Payment,""), "")</f>
        <v>4397.3385880266615</v>
      </c>
      <c r="AN16" s="1">
        <f ca="1">IFERROR(IF(Loan_Not_Paid*Values_Entered,Monthly_Payment,""), "")</f>
        <v>4397.3385880266615</v>
      </c>
      <c r="AO16" s="1">
        <f ca="1">IFERROR(IF(Loan_Not_Paid*Values_Entered,Monthly_Payment,""), "")</f>
        <v>4397.3385880266615</v>
      </c>
      <c r="AP16" s="1">
        <f ca="1">IFERROR(IF(Loan_Not_Paid*Values_Entered,Monthly_Payment,""), "")</f>
        <v>4397.3385880266615</v>
      </c>
      <c r="AQ16" s="1">
        <f ca="1">IFERROR(IF(Loan_Not_Paid*Values_Entered,Monthly_Payment,""), "")</f>
        <v>4397.3385880266615</v>
      </c>
      <c r="AR16" s="1">
        <f ca="1">IFERROR(IF(Loan_Not_Paid*Values_Entered,Monthly_Payment,""), "")</f>
        <v>4397.3385880266615</v>
      </c>
      <c r="AS16" s="1">
        <f ca="1">IFERROR(IF(Loan_Not_Paid*Values_Entered,Monthly_Payment,""), "")</f>
        <v>4397.3385880266615</v>
      </c>
      <c r="AT16" s="1">
        <f ca="1">IFERROR(IF(Loan_Not_Paid*Values_Entered,Monthly_Payment,""), "")</f>
        <v>4397.3385880266615</v>
      </c>
      <c r="AU16" s="1">
        <f ca="1">IFERROR(IF(Loan_Not_Paid*Values_Entered,Monthly_Payment,""), "")</f>
        <v>4397.3385880266615</v>
      </c>
      <c r="AV16" s="1">
        <f ca="1">IFERROR(IF(Loan_Not_Paid*Values_Entered,Monthly_Payment,""), "")</f>
        <v>4397.3385880266615</v>
      </c>
      <c r="AW16" s="1">
        <f ca="1">IFERROR(IF(Loan_Not_Paid*Values_Entered,Monthly_Payment,""), "")</f>
        <v>4397.3385880266615</v>
      </c>
      <c r="AX16" s="1">
        <f ca="1">IFERROR(IF(Loan_Not_Paid*Values_Entered,Monthly_Payment,""), "")</f>
        <v>4397.3385880266615</v>
      </c>
      <c r="AY16" s="1">
        <f ca="1">IFERROR(IF(Loan_Not_Paid*Values_Entered,Monthly_Payment,""), "")</f>
        <v>4397.3385880266615</v>
      </c>
      <c r="AZ16" s="1">
        <f ca="1">IFERROR(IF(Loan_Not_Paid*Values_Entered,Monthly_Payment,""), "")</f>
        <v>4397.3385880266615</v>
      </c>
      <c r="BA16" s="1">
        <f ca="1">IFERROR(IF(Loan_Not_Paid*Values_Entered,Monthly_Payment,""), "")</f>
        <v>4397.3385880266615</v>
      </c>
      <c r="BB16" s="1">
        <f ca="1">IFERROR(IF(Loan_Not_Paid*Values_Entered,Monthly_Payment,""), "")</f>
        <v>4397.3385880266615</v>
      </c>
      <c r="BC16" s="1">
        <f ca="1">IFERROR(IF(Loan_Not_Paid*Values_Entered,Monthly_Payment,""), "")</f>
        <v>4397.3385880266615</v>
      </c>
      <c r="BD16" s="1">
        <f ca="1">IFERROR(IF(Loan_Not_Paid*Values_Entered,Monthly_Payment,""), "")</f>
        <v>4397.3385880266615</v>
      </c>
      <c r="BE16" s="1">
        <f ca="1">IFERROR(IF(Loan_Not_Paid*Values_Entered,Monthly_Payment,""), "")</f>
        <v>4397.3385880266615</v>
      </c>
      <c r="BF16" s="1">
        <f ca="1">IFERROR(IF(Loan_Not_Paid*Values_Entered,Monthly_Payment,""), "")</f>
        <v>4397.3385880266615</v>
      </c>
      <c r="BG16" s="1">
        <f ca="1">IFERROR(IF(Loan_Not_Paid*Values_Entered,Monthly_Payment,""), "")</f>
        <v>4397.3385880266615</v>
      </c>
      <c r="BH16" s="1">
        <f ca="1">IFERROR(IF(Loan_Not_Paid*Values_Entered,Monthly_Payment,""), "")</f>
        <v>4397.3385880266615</v>
      </c>
      <c r="BI16" s="1">
        <f ca="1">IFERROR(IF(Loan_Not_Paid*Values_Entered,Monthly_Payment,""), "")</f>
        <v>4397.3385880266615</v>
      </c>
      <c r="BJ16" s="1">
        <f ca="1">IFERROR(IF(Loan_Not_Paid*Values_Entered,Monthly_Payment,""), "")</f>
        <v>4397.3385880266615</v>
      </c>
      <c r="BK16" s="1">
        <f ca="1">IFERROR(IF(Loan_Not_Paid*Values_Entered,Monthly_Payment,""), "")</f>
        <v>4397.3385880266615</v>
      </c>
      <c r="BL16" s="1">
        <f ca="1">IFERROR(IF(Loan_Not_Paid*Values_Entered,Monthly_Payment,""), "")</f>
        <v>4397.3385880266615</v>
      </c>
      <c r="BM16" s="1">
        <f ca="1">IFERROR(IF(Loan_Not_Paid*Values_Entered,Monthly_Payment,""), "")</f>
        <v>4397.3385880266615</v>
      </c>
      <c r="BN16" s="1">
        <f ca="1">IFERROR(IF(Loan_Not_Paid*Values_Entered,Monthly_Payment,""), "")</f>
        <v>4397.3385880266615</v>
      </c>
      <c r="BO16" s="1">
        <f ca="1">IFERROR(IF(Loan_Not_Paid*Values_Entered,Monthly_Payment,""), "")</f>
        <v>4397.3385880266615</v>
      </c>
      <c r="BP16" s="1">
        <f ca="1">IFERROR(IF(Loan_Not_Paid*Values_Entered,Monthly_Payment,""), "")</f>
        <v>4397.3385880266615</v>
      </c>
      <c r="BQ16" s="1">
        <f ca="1">IFERROR(IF(Loan_Not_Paid*Values_Entered,Monthly_Payment,""), "")</f>
        <v>4397.3385880266615</v>
      </c>
      <c r="BR16" s="1">
        <f ca="1">IFERROR(IF(Loan_Not_Paid*Values_Entered,Monthly_Payment,""), "")</f>
        <v>4397.3385880266615</v>
      </c>
      <c r="BS16" s="1">
        <f ca="1">IFERROR(IF(Loan_Not_Paid*Values_Entered,Monthly_Payment,""), "")</f>
        <v>4397.3385880266615</v>
      </c>
      <c r="BT16" s="1">
        <f ca="1">IFERROR(IF(Loan_Not_Paid*Values_Entered,Monthly_Payment,""), "")</f>
        <v>4397.3385880266615</v>
      </c>
      <c r="BU16" s="1">
        <f ca="1">IFERROR(IF(Loan_Not_Paid*Values_Entered,Monthly_Payment,""), "")</f>
        <v>4397.3385880266615</v>
      </c>
      <c r="BV16" s="1">
        <f ca="1">IFERROR(IF(Loan_Not_Paid*Values_Entered,Monthly_Payment,""), "")</f>
        <v>4397.3385880266615</v>
      </c>
      <c r="BW16" s="1">
        <f ca="1">IFERROR(IF(Loan_Not_Paid*Values_Entered,Monthly_Payment,""), "")</f>
        <v>4397.3385880266615</v>
      </c>
      <c r="BX16" s="1">
        <f ca="1">IFERROR(IF(Loan_Not_Paid*Values_Entered,Monthly_Payment,""), "")</f>
        <v>4397.3385880266615</v>
      </c>
      <c r="BY16" s="1">
        <f ca="1">IFERROR(IF(Loan_Not_Paid*Values_Entered,Monthly_Payment,""), "")</f>
        <v>4397.3385880266615</v>
      </c>
      <c r="BZ16" s="1">
        <f ca="1">IFERROR(IF(Loan_Not_Paid*Values_Entered,Monthly_Payment,""), "")</f>
        <v>4397.3385880266615</v>
      </c>
      <c r="CA16" s="1">
        <f ca="1">IFERROR(IF(Loan_Not_Paid*Values_Entered,Monthly_Payment,""), "")</f>
        <v>4397.3385880266615</v>
      </c>
      <c r="CB16" s="1">
        <f ca="1">IFERROR(IF(Loan_Not_Paid*Values_Entered,Monthly_Payment,""), "")</f>
        <v>4397.3385880266615</v>
      </c>
    </row>
    <row r="17" spans="1:80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f ca="1">IFERROR(IF(Loan_Not_Paid*Values_Entered,Monthly_Payment,""), "")</f>
        <v>4397.3385880266615</v>
      </c>
      <c r="U17" s="1">
        <f ca="1">IFERROR(IF(Loan_Not_Paid*Values_Entered,Monthly_Payment,""), "")</f>
        <v>4397.3385880266615</v>
      </c>
      <c r="V17" s="1">
        <f ca="1">IFERROR(IF(Loan_Not_Paid*Values_Entered,Monthly_Payment,""), "")</f>
        <v>4397.3385880266615</v>
      </c>
      <c r="W17" s="1">
        <f ca="1">IFERROR(IF(Loan_Not_Paid*Values_Entered,Monthly_Payment,""), "")</f>
        <v>4397.3385880266615</v>
      </c>
      <c r="X17" s="1">
        <f ca="1">IFERROR(IF(Loan_Not_Paid*Values_Entered,Monthly_Payment,""), "")</f>
        <v>4397.3385880266615</v>
      </c>
      <c r="Y17" s="1">
        <f ca="1">IFERROR(IF(Loan_Not_Paid*Values_Entered,Monthly_Payment,""), "")</f>
        <v>4397.3385880266615</v>
      </c>
      <c r="Z17" s="1">
        <f ca="1">IFERROR(IF(Loan_Not_Paid*Values_Entered,Monthly_Payment,""), "")</f>
        <v>4397.3385880266615</v>
      </c>
      <c r="AA17" s="1">
        <f ca="1">IFERROR(IF(Loan_Not_Paid*Values_Entered,Monthly_Payment,""), "")</f>
        <v>4397.3385880266615</v>
      </c>
      <c r="AB17" s="1">
        <f ca="1">IFERROR(IF(Loan_Not_Paid*Values_Entered,Monthly_Payment,""), "")</f>
        <v>4397.3385880266615</v>
      </c>
      <c r="AC17" s="1">
        <f ca="1">IFERROR(IF(Loan_Not_Paid*Values_Entered,Monthly_Payment,""), "")</f>
        <v>4397.3385880266615</v>
      </c>
      <c r="AD17" s="1">
        <f ca="1">IFERROR(IF(Loan_Not_Paid*Values_Entered,Monthly_Payment,""), "")</f>
        <v>4397.3385880266615</v>
      </c>
      <c r="AE17" s="1">
        <f ca="1">IFERROR(IF(Loan_Not_Paid*Values_Entered,Monthly_Payment,""), "")</f>
        <v>4397.3385880266615</v>
      </c>
      <c r="AF17" s="1">
        <f ca="1">IFERROR(IF(Loan_Not_Paid*Values_Entered,Monthly_Payment,""), "")</f>
        <v>4397.3385880266615</v>
      </c>
      <c r="AG17" s="1">
        <f ca="1">IFERROR(IF(Loan_Not_Paid*Values_Entered,Monthly_Payment,""), "")</f>
        <v>4397.3385880266615</v>
      </c>
      <c r="AH17" s="1">
        <f ca="1">IFERROR(IF(Loan_Not_Paid*Values_Entered,Monthly_Payment,""), "")</f>
        <v>4397.3385880266615</v>
      </c>
      <c r="AI17" s="1">
        <f ca="1">IFERROR(IF(Loan_Not_Paid*Values_Entered,Monthly_Payment,""), "")</f>
        <v>4397.3385880266615</v>
      </c>
      <c r="AJ17" s="1">
        <f ca="1">IFERROR(IF(Loan_Not_Paid*Values_Entered,Monthly_Payment,""), "")</f>
        <v>4397.3385880266615</v>
      </c>
      <c r="AK17" s="1">
        <f ca="1">IFERROR(IF(Loan_Not_Paid*Values_Entered,Monthly_Payment,""), "")</f>
        <v>4397.3385880266615</v>
      </c>
      <c r="AL17" s="1">
        <f ca="1">IFERROR(IF(Loan_Not_Paid*Values_Entered,Monthly_Payment,""), "")</f>
        <v>4397.3385880266615</v>
      </c>
      <c r="AM17" s="1">
        <f ca="1">IFERROR(IF(Loan_Not_Paid*Values_Entered,Monthly_Payment,""), "")</f>
        <v>4397.3385880266615</v>
      </c>
      <c r="AN17" s="1">
        <f ca="1">IFERROR(IF(Loan_Not_Paid*Values_Entered,Monthly_Payment,""), "")</f>
        <v>4397.3385880266615</v>
      </c>
      <c r="AO17" s="1">
        <f ca="1">IFERROR(IF(Loan_Not_Paid*Values_Entered,Monthly_Payment,""), "")</f>
        <v>4397.3385880266615</v>
      </c>
      <c r="AP17" s="1">
        <f ca="1">IFERROR(IF(Loan_Not_Paid*Values_Entered,Monthly_Payment,""), "")</f>
        <v>4397.3385880266615</v>
      </c>
      <c r="AQ17" s="1">
        <f ca="1">IFERROR(IF(Loan_Not_Paid*Values_Entered,Monthly_Payment,""), "")</f>
        <v>4397.3385880266615</v>
      </c>
      <c r="AR17" s="1">
        <f ca="1">IFERROR(IF(Loan_Not_Paid*Values_Entered,Monthly_Payment,""), "")</f>
        <v>4397.3385880266615</v>
      </c>
      <c r="AS17" s="1">
        <f ca="1">IFERROR(IF(Loan_Not_Paid*Values_Entered,Monthly_Payment,""), "")</f>
        <v>4397.3385880266615</v>
      </c>
      <c r="AT17" s="1">
        <f ca="1">IFERROR(IF(Loan_Not_Paid*Values_Entered,Monthly_Payment,""), "")</f>
        <v>4397.3385880266615</v>
      </c>
      <c r="AU17" s="1">
        <f ca="1">IFERROR(IF(Loan_Not_Paid*Values_Entered,Monthly_Payment,""), "")</f>
        <v>4397.3385880266615</v>
      </c>
      <c r="AV17" s="1">
        <f ca="1">IFERROR(IF(Loan_Not_Paid*Values_Entered,Monthly_Payment,""), "")</f>
        <v>4397.3385880266615</v>
      </c>
      <c r="AW17" s="1">
        <f ca="1">IFERROR(IF(Loan_Not_Paid*Values_Entered,Monthly_Payment,""), "")</f>
        <v>4397.3385880266615</v>
      </c>
      <c r="AX17" s="1">
        <f ca="1">IFERROR(IF(Loan_Not_Paid*Values_Entered,Monthly_Payment,""), "")</f>
        <v>4397.3385880266615</v>
      </c>
      <c r="AY17" s="1">
        <f ca="1">IFERROR(IF(Loan_Not_Paid*Values_Entered,Monthly_Payment,""), "")</f>
        <v>4397.3385880266615</v>
      </c>
      <c r="AZ17" s="1">
        <f ca="1">IFERROR(IF(Loan_Not_Paid*Values_Entered,Monthly_Payment,""), "")</f>
        <v>4397.3385880266615</v>
      </c>
      <c r="BA17" s="1">
        <f ca="1">IFERROR(IF(Loan_Not_Paid*Values_Entered,Monthly_Payment,""), "")</f>
        <v>4397.3385880266615</v>
      </c>
      <c r="BB17" s="1">
        <f ca="1">IFERROR(IF(Loan_Not_Paid*Values_Entered,Monthly_Payment,""), "")</f>
        <v>4397.3385880266615</v>
      </c>
      <c r="BC17" s="1">
        <f ca="1">IFERROR(IF(Loan_Not_Paid*Values_Entered,Monthly_Payment,""), "")</f>
        <v>4397.3385880266615</v>
      </c>
      <c r="BD17" s="1">
        <f ca="1">IFERROR(IF(Loan_Not_Paid*Values_Entered,Monthly_Payment,""), "")</f>
        <v>4397.3385880266615</v>
      </c>
      <c r="BE17" s="1">
        <f ca="1">IFERROR(IF(Loan_Not_Paid*Values_Entered,Monthly_Payment,""), "")</f>
        <v>4397.3385880266615</v>
      </c>
      <c r="BF17" s="1">
        <f ca="1">IFERROR(IF(Loan_Not_Paid*Values_Entered,Monthly_Payment,""), "")</f>
        <v>4397.3385880266615</v>
      </c>
      <c r="BG17" s="1">
        <f ca="1">IFERROR(IF(Loan_Not_Paid*Values_Entered,Monthly_Payment,""), "")</f>
        <v>4397.3385880266615</v>
      </c>
      <c r="BH17" s="1">
        <f ca="1">IFERROR(IF(Loan_Not_Paid*Values_Entered,Monthly_Payment,""), "")</f>
        <v>4397.3385880266615</v>
      </c>
      <c r="BI17" s="1">
        <f ca="1">IFERROR(IF(Loan_Not_Paid*Values_Entered,Monthly_Payment,""), "")</f>
        <v>4397.3385880266615</v>
      </c>
      <c r="BJ17" s="1">
        <f ca="1">IFERROR(IF(Loan_Not_Paid*Values_Entered,Monthly_Payment,""), "")</f>
        <v>4397.3385880266615</v>
      </c>
      <c r="BK17" s="1">
        <f ca="1">IFERROR(IF(Loan_Not_Paid*Values_Entered,Monthly_Payment,""), "")</f>
        <v>4397.3385880266615</v>
      </c>
      <c r="BL17" s="1">
        <f ca="1">IFERROR(IF(Loan_Not_Paid*Values_Entered,Monthly_Payment,""), "")</f>
        <v>4397.3385880266615</v>
      </c>
      <c r="BM17" s="1">
        <f ca="1">IFERROR(IF(Loan_Not_Paid*Values_Entered,Monthly_Payment,""), "")</f>
        <v>4397.3385880266615</v>
      </c>
      <c r="BN17" s="1">
        <f ca="1">IFERROR(IF(Loan_Not_Paid*Values_Entered,Monthly_Payment,""), "")</f>
        <v>4397.3385880266615</v>
      </c>
      <c r="BO17" s="1">
        <f ca="1">IFERROR(IF(Loan_Not_Paid*Values_Entered,Monthly_Payment,""), "")</f>
        <v>4397.3385880266615</v>
      </c>
      <c r="BP17" s="1">
        <f ca="1">IFERROR(IF(Loan_Not_Paid*Values_Entered,Monthly_Payment,""), "")</f>
        <v>4397.3385880266615</v>
      </c>
      <c r="BQ17" s="1">
        <f ca="1">IFERROR(IF(Loan_Not_Paid*Values_Entered,Monthly_Payment,""), "")</f>
        <v>4397.3385880266615</v>
      </c>
      <c r="BR17" s="1">
        <f ca="1">IFERROR(IF(Loan_Not_Paid*Values_Entered,Monthly_Payment,""), "")</f>
        <v>4397.3385880266615</v>
      </c>
      <c r="BS17" s="1">
        <f ca="1">IFERROR(IF(Loan_Not_Paid*Values_Entered,Monthly_Payment,""), "")</f>
        <v>4397.3385880266615</v>
      </c>
      <c r="BT17" s="1">
        <f ca="1">IFERROR(IF(Loan_Not_Paid*Values_Entered,Monthly_Payment,""), "")</f>
        <v>4397.3385880266615</v>
      </c>
      <c r="BU17" s="1">
        <f ca="1">IFERROR(IF(Loan_Not_Paid*Values_Entered,Monthly_Payment,""), "")</f>
        <v>4397.3385880266615</v>
      </c>
      <c r="BV17" s="1">
        <f ca="1">IFERROR(IF(Loan_Not_Paid*Values_Entered,Monthly_Payment,""), "")</f>
        <v>4397.3385880266615</v>
      </c>
      <c r="BW17" s="1">
        <f ca="1">IFERROR(IF(Loan_Not_Paid*Values_Entered,Monthly_Payment,""), "")</f>
        <v>4397.3385880266615</v>
      </c>
      <c r="BX17" s="1">
        <f ca="1">IFERROR(IF(Loan_Not_Paid*Values_Entered,Monthly_Payment,""), "")</f>
        <v>4397.3385880266615</v>
      </c>
      <c r="BY17" s="1">
        <f ca="1">IFERROR(IF(Loan_Not_Paid*Values_Entered,Monthly_Payment,""), "")</f>
        <v>4397.3385880266615</v>
      </c>
      <c r="BZ17" s="1">
        <f ca="1">IFERROR(IF(Loan_Not_Paid*Values_Entered,Monthly_Payment,""), "")</f>
        <v>4397.3385880266615</v>
      </c>
      <c r="CA17" s="1">
        <f ca="1">IFERROR(IF(Loan_Not_Paid*Values_Entered,Monthly_Payment,""), "")</f>
        <v>4397.3385880266615</v>
      </c>
      <c r="CB17" s="1">
        <f ca="1">IFERROR(IF(Loan_Not_Paid*Values_Entered,Monthly_Payment,""), "")</f>
        <v>4397.3385880266615</v>
      </c>
    </row>
    <row r="18" spans="1:80" x14ac:dyDescent="0.3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">
        <f ca="1">IFERROR(IF(Loan_Not_Paid*Values_Entered,Monthly_Payment,""), "")</f>
        <v>4397.3385880266615</v>
      </c>
      <c r="U18" s="1">
        <f ca="1">IFERROR(IF(Loan_Not_Paid*Values_Entered,Monthly_Payment,""), "")</f>
        <v>4397.3385880266615</v>
      </c>
      <c r="V18" s="1">
        <f ca="1">IFERROR(IF(Loan_Not_Paid*Values_Entered,Monthly_Payment,""), "")</f>
        <v>4397.3385880266615</v>
      </c>
      <c r="W18" s="1">
        <f ca="1">IFERROR(IF(Loan_Not_Paid*Values_Entered,Monthly_Payment,""), "")</f>
        <v>4397.3385880266615</v>
      </c>
      <c r="X18" s="1">
        <f ca="1">IFERROR(IF(Loan_Not_Paid*Values_Entered,Monthly_Payment,""), "")</f>
        <v>4397.3385880266615</v>
      </c>
      <c r="Y18" s="1">
        <f ca="1">IFERROR(IF(Loan_Not_Paid*Values_Entered,Monthly_Payment,""), "")</f>
        <v>4397.3385880266615</v>
      </c>
      <c r="Z18" s="1">
        <f ca="1">IFERROR(IF(Loan_Not_Paid*Values_Entered,Monthly_Payment,""), "")</f>
        <v>4397.3385880266615</v>
      </c>
      <c r="AA18" s="1">
        <f ca="1">IFERROR(IF(Loan_Not_Paid*Values_Entered,Monthly_Payment,""), "")</f>
        <v>4397.3385880266615</v>
      </c>
      <c r="AB18" s="1">
        <f ca="1">IFERROR(IF(Loan_Not_Paid*Values_Entered,Monthly_Payment,""), "")</f>
        <v>4397.3385880266615</v>
      </c>
      <c r="AC18" s="1">
        <f ca="1">IFERROR(IF(Loan_Not_Paid*Values_Entered,Monthly_Payment,""), "")</f>
        <v>4397.3385880266615</v>
      </c>
      <c r="AD18" s="1">
        <f ca="1">IFERROR(IF(Loan_Not_Paid*Values_Entered,Monthly_Payment,""), "")</f>
        <v>4397.3385880266615</v>
      </c>
      <c r="AE18" s="1">
        <f ca="1">IFERROR(IF(Loan_Not_Paid*Values_Entered,Monthly_Payment,""), "")</f>
        <v>4397.3385880266615</v>
      </c>
      <c r="AF18" s="1">
        <f ca="1">IFERROR(IF(Loan_Not_Paid*Values_Entered,Monthly_Payment,""), "")</f>
        <v>4397.3385880266615</v>
      </c>
      <c r="AG18" s="1">
        <f ca="1">IFERROR(IF(Loan_Not_Paid*Values_Entered,Monthly_Payment,""), "")</f>
        <v>4397.3385880266615</v>
      </c>
      <c r="AH18" s="1">
        <f ca="1">IFERROR(IF(Loan_Not_Paid*Values_Entered,Monthly_Payment,""), "")</f>
        <v>4397.3385880266615</v>
      </c>
      <c r="AI18" s="1">
        <f ca="1">IFERROR(IF(Loan_Not_Paid*Values_Entered,Monthly_Payment,""), "")</f>
        <v>4397.3385880266615</v>
      </c>
      <c r="AJ18" s="1">
        <f ca="1">IFERROR(IF(Loan_Not_Paid*Values_Entered,Monthly_Payment,""), "")</f>
        <v>4397.3385880266615</v>
      </c>
      <c r="AK18" s="1">
        <f ca="1">IFERROR(IF(Loan_Not_Paid*Values_Entered,Monthly_Payment,""), "")</f>
        <v>4397.3385880266615</v>
      </c>
      <c r="AL18" s="1">
        <f ca="1">IFERROR(IF(Loan_Not_Paid*Values_Entered,Monthly_Payment,""), "")</f>
        <v>4397.3385880266615</v>
      </c>
      <c r="AM18" s="1">
        <f ca="1">IFERROR(IF(Loan_Not_Paid*Values_Entered,Monthly_Payment,""), "")</f>
        <v>4397.3385880266615</v>
      </c>
      <c r="AN18" s="1">
        <f ca="1">IFERROR(IF(Loan_Not_Paid*Values_Entered,Monthly_Payment,""), "")</f>
        <v>4397.3385880266615</v>
      </c>
      <c r="AO18" s="1">
        <f ca="1">IFERROR(IF(Loan_Not_Paid*Values_Entered,Monthly_Payment,""), "")</f>
        <v>4397.3385880266615</v>
      </c>
      <c r="AP18" s="1">
        <f ca="1">IFERROR(IF(Loan_Not_Paid*Values_Entered,Monthly_Payment,""), "")</f>
        <v>4397.3385880266615</v>
      </c>
      <c r="AQ18" s="1">
        <f ca="1">IFERROR(IF(Loan_Not_Paid*Values_Entered,Monthly_Payment,""), "")</f>
        <v>4397.3385880266615</v>
      </c>
      <c r="AR18" s="1">
        <f ca="1">IFERROR(IF(Loan_Not_Paid*Values_Entered,Monthly_Payment,""), "")</f>
        <v>4397.3385880266615</v>
      </c>
      <c r="AS18" s="1">
        <f ca="1">IFERROR(IF(Loan_Not_Paid*Values_Entered,Monthly_Payment,""), "")</f>
        <v>4397.3385880266615</v>
      </c>
      <c r="AT18" s="1">
        <f ca="1">IFERROR(IF(Loan_Not_Paid*Values_Entered,Monthly_Payment,""), "")</f>
        <v>4397.3385880266615</v>
      </c>
      <c r="AU18" s="1">
        <f ca="1">IFERROR(IF(Loan_Not_Paid*Values_Entered,Monthly_Payment,""), "")</f>
        <v>4397.3385880266615</v>
      </c>
      <c r="AV18" s="1">
        <f ca="1">IFERROR(IF(Loan_Not_Paid*Values_Entered,Monthly_Payment,""), "")</f>
        <v>4397.3385880266615</v>
      </c>
      <c r="AW18" s="1">
        <f ca="1">IFERROR(IF(Loan_Not_Paid*Values_Entered,Monthly_Payment,""), "")</f>
        <v>4397.3385880266615</v>
      </c>
      <c r="AX18" s="1">
        <f ca="1">IFERROR(IF(Loan_Not_Paid*Values_Entered,Monthly_Payment,""), "")</f>
        <v>4397.3385880266615</v>
      </c>
      <c r="AY18" s="1">
        <f ca="1">IFERROR(IF(Loan_Not_Paid*Values_Entered,Monthly_Payment,""), "")</f>
        <v>4397.3385880266615</v>
      </c>
      <c r="AZ18" s="1">
        <f ca="1">IFERROR(IF(Loan_Not_Paid*Values_Entered,Monthly_Payment,""), "")</f>
        <v>4397.3385880266615</v>
      </c>
      <c r="BA18" s="1">
        <f ca="1">IFERROR(IF(Loan_Not_Paid*Values_Entered,Monthly_Payment,""), "")</f>
        <v>4397.3385880266615</v>
      </c>
      <c r="BB18" s="1">
        <f ca="1">IFERROR(IF(Loan_Not_Paid*Values_Entered,Monthly_Payment,""), "")</f>
        <v>4397.3385880266615</v>
      </c>
      <c r="BC18" s="1">
        <f ca="1">IFERROR(IF(Loan_Not_Paid*Values_Entered,Monthly_Payment,""), "")</f>
        <v>4397.3385880266615</v>
      </c>
      <c r="BD18" s="1">
        <f ca="1">IFERROR(IF(Loan_Not_Paid*Values_Entered,Monthly_Payment,""), "")</f>
        <v>4397.3385880266615</v>
      </c>
      <c r="BE18" s="1">
        <f ca="1">IFERROR(IF(Loan_Not_Paid*Values_Entered,Monthly_Payment,""), "")</f>
        <v>4397.3385880266615</v>
      </c>
      <c r="BF18" s="1">
        <f ca="1">IFERROR(IF(Loan_Not_Paid*Values_Entered,Monthly_Payment,""), "")</f>
        <v>4397.3385880266615</v>
      </c>
      <c r="BG18" s="1">
        <f ca="1">IFERROR(IF(Loan_Not_Paid*Values_Entered,Monthly_Payment,""), "")</f>
        <v>4397.3385880266615</v>
      </c>
      <c r="BH18" s="1">
        <f ca="1">IFERROR(IF(Loan_Not_Paid*Values_Entered,Monthly_Payment,""), "")</f>
        <v>4397.3385880266615</v>
      </c>
      <c r="BI18" s="1">
        <f ca="1">IFERROR(IF(Loan_Not_Paid*Values_Entered,Monthly_Payment,""), "")</f>
        <v>4397.3385880266615</v>
      </c>
      <c r="BJ18" s="1">
        <f ca="1">IFERROR(IF(Loan_Not_Paid*Values_Entered,Monthly_Payment,""), "")</f>
        <v>4397.3385880266615</v>
      </c>
      <c r="BK18" s="1">
        <f ca="1">IFERROR(IF(Loan_Not_Paid*Values_Entered,Monthly_Payment,""), "")</f>
        <v>4397.3385880266615</v>
      </c>
      <c r="BL18" s="1">
        <f ca="1">IFERROR(IF(Loan_Not_Paid*Values_Entered,Monthly_Payment,""), "")</f>
        <v>4397.3385880266615</v>
      </c>
      <c r="BM18" s="1">
        <f ca="1">IFERROR(IF(Loan_Not_Paid*Values_Entered,Monthly_Payment,""), "")</f>
        <v>4397.3385880266615</v>
      </c>
      <c r="BN18" s="1">
        <f ca="1">IFERROR(IF(Loan_Not_Paid*Values_Entered,Monthly_Payment,""), "")</f>
        <v>4397.3385880266615</v>
      </c>
      <c r="BO18" s="1">
        <f ca="1">IFERROR(IF(Loan_Not_Paid*Values_Entered,Monthly_Payment,""), "")</f>
        <v>4397.3385880266615</v>
      </c>
      <c r="BP18" s="1">
        <f ca="1">IFERROR(IF(Loan_Not_Paid*Values_Entered,Monthly_Payment,""), "")</f>
        <v>4397.3385880266615</v>
      </c>
      <c r="BQ18" s="1">
        <f ca="1">IFERROR(IF(Loan_Not_Paid*Values_Entered,Monthly_Payment,""), "")</f>
        <v>4397.3385880266615</v>
      </c>
      <c r="BR18" s="1">
        <f ca="1">IFERROR(IF(Loan_Not_Paid*Values_Entered,Monthly_Payment,""), "")</f>
        <v>4397.3385880266615</v>
      </c>
      <c r="BS18" s="1">
        <f ca="1">IFERROR(IF(Loan_Not_Paid*Values_Entered,Monthly_Payment,""), "")</f>
        <v>4397.3385880266615</v>
      </c>
      <c r="BT18" s="1">
        <f ca="1">IFERROR(IF(Loan_Not_Paid*Values_Entered,Monthly_Payment,""), "")</f>
        <v>4397.3385880266615</v>
      </c>
      <c r="BU18" s="1">
        <f ca="1">IFERROR(IF(Loan_Not_Paid*Values_Entered,Monthly_Payment,""), "")</f>
        <v>4397.3385880266615</v>
      </c>
      <c r="BV18" s="1">
        <f ca="1">IFERROR(IF(Loan_Not_Paid*Values_Entered,Monthly_Payment,""), "")</f>
        <v>4397.3385880266615</v>
      </c>
      <c r="BW18" s="1">
        <f ca="1">IFERROR(IF(Loan_Not_Paid*Values_Entered,Monthly_Payment,""), "")</f>
        <v>4397.3385880266615</v>
      </c>
      <c r="BX18" s="1">
        <f ca="1">IFERROR(IF(Loan_Not_Paid*Values_Entered,Monthly_Payment,""), "")</f>
        <v>4397.3385880266615</v>
      </c>
      <c r="BY18" s="1">
        <f ca="1">IFERROR(IF(Loan_Not_Paid*Values_Entered,Monthly_Payment,""), "")</f>
        <v>4397.3385880266615</v>
      </c>
      <c r="BZ18" s="1">
        <f ca="1">IFERROR(IF(Loan_Not_Paid*Values_Entered,Monthly_Payment,""), "")</f>
        <v>4397.3385880266615</v>
      </c>
      <c r="CA18" s="1">
        <f ca="1">IFERROR(IF(Loan_Not_Paid*Values_Entered,Monthly_Payment,""), "")</f>
        <v>4397.3385880266615</v>
      </c>
      <c r="CB18" s="1">
        <f ca="1">IFERROR(IF(Loan_Not_Paid*Values_Entered,Monthly_Payment,""), "")</f>
        <v>4397.3385880266615</v>
      </c>
    </row>
    <row r="19" spans="1:80" x14ac:dyDescent="0.3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">
        <f ca="1">IFERROR(IF(Loan_Not_Paid*Values_Entered,Monthly_Payment,""), "")</f>
        <v>4397.3385880266615</v>
      </c>
      <c r="U19" s="1">
        <f ca="1">IFERROR(IF(Loan_Not_Paid*Values_Entered,Monthly_Payment,""), "")</f>
        <v>4397.3385880266615</v>
      </c>
      <c r="V19" s="1">
        <f ca="1">IFERROR(IF(Loan_Not_Paid*Values_Entered,Monthly_Payment,""), "")</f>
        <v>4397.3385880266615</v>
      </c>
      <c r="W19" s="1">
        <f ca="1">IFERROR(IF(Loan_Not_Paid*Values_Entered,Monthly_Payment,""), "")</f>
        <v>4397.3385880266615</v>
      </c>
      <c r="X19" s="1">
        <f ca="1">IFERROR(IF(Loan_Not_Paid*Values_Entered,Monthly_Payment,""), "")</f>
        <v>4397.3385880266615</v>
      </c>
      <c r="Y19" s="1">
        <f ca="1">IFERROR(IF(Loan_Not_Paid*Values_Entered,Monthly_Payment,""), "")</f>
        <v>4397.3385880266615</v>
      </c>
      <c r="Z19" s="1">
        <f ca="1">IFERROR(IF(Loan_Not_Paid*Values_Entered,Monthly_Payment,""), "")</f>
        <v>4397.3385880266615</v>
      </c>
      <c r="AA19" s="1">
        <f ca="1">IFERROR(IF(Loan_Not_Paid*Values_Entered,Monthly_Payment,""), "")</f>
        <v>4397.3385880266615</v>
      </c>
      <c r="AB19" s="1">
        <f ca="1">IFERROR(IF(Loan_Not_Paid*Values_Entered,Monthly_Payment,""), "")</f>
        <v>4397.3385880266615</v>
      </c>
      <c r="AC19" s="1">
        <f ca="1">IFERROR(IF(Loan_Not_Paid*Values_Entered,Monthly_Payment,""), "")</f>
        <v>4397.3385880266615</v>
      </c>
      <c r="AD19" s="1">
        <f ca="1">IFERROR(IF(Loan_Not_Paid*Values_Entered,Monthly_Payment,""), "")</f>
        <v>4397.3385880266615</v>
      </c>
      <c r="AE19" s="1">
        <f ca="1">IFERROR(IF(Loan_Not_Paid*Values_Entered,Monthly_Payment,""), "")</f>
        <v>4397.3385880266615</v>
      </c>
      <c r="AF19" s="1">
        <f ca="1">IFERROR(IF(Loan_Not_Paid*Values_Entered,Monthly_Payment,""), "")</f>
        <v>4397.3385880266615</v>
      </c>
      <c r="AG19" s="1">
        <f ca="1">IFERROR(IF(Loan_Not_Paid*Values_Entered,Monthly_Payment,""), "")</f>
        <v>4397.3385880266615</v>
      </c>
      <c r="AH19" s="1">
        <f ca="1">IFERROR(IF(Loan_Not_Paid*Values_Entered,Monthly_Payment,""), "")</f>
        <v>4397.3385880266615</v>
      </c>
      <c r="AI19" s="1">
        <f ca="1">IFERROR(IF(Loan_Not_Paid*Values_Entered,Monthly_Payment,""), "")</f>
        <v>4397.3385880266615</v>
      </c>
      <c r="AJ19" s="1">
        <f ca="1">IFERROR(IF(Loan_Not_Paid*Values_Entered,Monthly_Payment,""), "")</f>
        <v>4397.3385880266615</v>
      </c>
      <c r="AK19" s="1">
        <f ca="1">IFERROR(IF(Loan_Not_Paid*Values_Entered,Monthly_Payment,""), "")</f>
        <v>4397.3385880266615</v>
      </c>
      <c r="AL19" s="1">
        <f ca="1">IFERROR(IF(Loan_Not_Paid*Values_Entered,Monthly_Payment,""), "")</f>
        <v>4397.3385880266615</v>
      </c>
      <c r="AM19" s="1">
        <f ca="1">IFERROR(IF(Loan_Not_Paid*Values_Entered,Monthly_Payment,""), "")</f>
        <v>4397.3385880266615</v>
      </c>
      <c r="AN19" s="1">
        <f ca="1">IFERROR(IF(Loan_Not_Paid*Values_Entered,Monthly_Payment,""), "")</f>
        <v>4397.3385880266615</v>
      </c>
      <c r="AO19" s="1">
        <f ca="1">IFERROR(IF(Loan_Not_Paid*Values_Entered,Monthly_Payment,""), "")</f>
        <v>4397.3385880266615</v>
      </c>
      <c r="AP19" s="1">
        <f ca="1">IFERROR(IF(Loan_Not_Paid*Values_Entered,Monthly_Payment,""), "")</f>
        <v>4397.3385880266615</v>
      </c>
      <c r="AQ19" s="1">
        <f ca="1">IFERROR(IF(Loan_Not_Paid*Values_Entered,Monthly_Payment,""), "")</f>
        <v>4397.3385880266615</v>
      </c>
      <c r="AR19" s="1">
        <f ca="1">IFERROR(IF(Loan_Not_Paid*Values_Entered,Monthly_Payment,""), "")</f>
        <v>4397.3385880266615</v>
      </c>
      <c r="AS19" s="1">
        <f ca="1">IFERROR(IF(Loan_Not_Paid*Values_Entered,Monthly_Payment,""), "")</f>
        <v>4397.3385880266615</v>
      </c>
      <c r="AT19" s="1">
        <f ca="1">IFERROR(IF(Loan_Not_Paid*Values_Entered,Monthly_Payment,""), "")</f>
        <v>4397.3385880266615</v>
      </c>
      <c r="AU19" s="1">
        <f ca="1">IFERROR(IF(Loan_Not_Paid*Values_Entered,Monthly_Payment,""), "")</f>
        <v>4397.3385880266615</v>
      </c>
      <c r="AV19" s="1">
        <f ca="1">IFERROR(IF(Loan_Not_Paid*Values_Entered,Monthly_Payment,""), "")</f>
        <v>4397.3385880266615</v>
      </c>
      <c r="AW19" s="1">
        <f ca="1">IFERROR(IF(Loan_Not_Paid*Values_Entered,Monthly_Payment,""), "")</f>
        <v>4397.3385880266615</v>
      </c>
      <c r="AX19" s="1">
        <f ca="1">IFERROR(IF(Loan_Not_Paid*Values_Entered,Monthly_Payment,""), "")</f>
        <v>4397.3385880266615</v>
      </c>
      <c r="AY19" s="1">
        <f ca="1">IFERROR(IF(Loan_Not_Paid*Values_Entered,Monthly_Payment,""), "")</f>
        <v>4397.3385880266615</v>
      </c>
      <c r="AZ19" s="1">
        <f ca="1">IFERROR(IF(Loan_Not_Paid*Values_Entered,Monthly_Payment,""), "")</f>
        <v>4397.3385880266615</v>
      </c>
      <c r="BA19" s="1">
        <f ca="1">IFERROR(IF(Loan_Not_Paid*Values_Entered,Monthly_Payment,""), "")</f>
        <v>4397.3385880266615</v>
      </c>
      <c r="BB19" s="1">
        <f ca="1">IFERROR(IF(Loan_Not_Paid*Values_Entered,Monthly_Payment,""), "")</f>
        <v>4397.3385880266615</v>
      </c>
      <c r="BC19" s="1">
        <f ca="1">IFERROR(IF(Loan_Not_Paid*Values_Entered,Monthly_Payment,""), "")</f>
        <v>4397.3385880266615</v>
      </c>
      <c r="BD19" s="1">
        <f ca="1">IFERROR(IF(Loan_Not_Paid*Values_Entered,Monthly_Payment,""), "")</f>
        <v>4397.3385880266615</v>
      </c>
      <c r="BE19" s="1">
        <f ca="1">IFERROR(IF(Loan_Not_Paid*Values_Entered,Monthly_Payment,""), "")</f>
        <v>4397.3385880266615</v>
      </c>
      <c r="BF19" s="1">
        <f ca="1">IFERROR(IF(Loan_Not_Paid*Values_Entered,Monthly_Payment,""), "")</f>
        <v>4397.3385880266615</v>
      </c>
      <c r="BG19" s="1">
        <f ca="1">IFERROR(IF(Loan_Not_Paid*Values_Entered,Monthly_Payment,""), "")</f>
        <v>4397.3385880266615</v>
      </c>
      <c r="BH19" s="1">
        <f ca="1">IFERROR(IF(Loan_Not_Paid*Values_Entered,Monthly_Payment,""), "")</f>
        <v>4397.3385880266615</v>
      </c>
      <c r="BI19" s="1">
        <f ca="1">IFERROR(IF(Loan_Not_Paid*Values_Entered,Monthly_Payment,""), "")</f>
        <v>4397.3385880266615</v>
      </c>
      <c r="BJ19" s="1">
        <f ca="1">IFERROR(IF(Loan_Not_Paid*Values_Entered,Monthly_Payment,""), "")</f>
        <v>4397.3385880266615</v>
      </c>
      <c r="BK19" s="1">
        <f ca="1">IFERROR(IF(Loan_Not_Paid*Values_Entered,Monthly_Payment,""), "")</f>
        <v>4397.3385880266615</v>
      </c>
      <c r="BL19" s="1">
        <f ca="1">IFERROR(IF(Loan_Not_Paid*Values_Entered,Monthly_Payment,""), "")</f>
        <v>4397.3385880266615</v>
      </c>
      <c r="BM19" s="1">
        <f ca="1">IFERROR(IF(Loan_Not_Paid*Values_Entered,Monthly_Payment,""), "")</f>
        <v>4397.3385880266615</v>
      </c>
      <c r="BN19" s="1">
        <f ca="1">IFERROR(IF(Loan_Not_Paid*Values_Entered,Monthly_Payment,""), "")</f>
        <v>4397.3385880266615</v>
      </c>
      <c r="BO19" s="1">
        <f ca="1">IFERROR(IF(Loan_Not_Paid*Values_Entered,Monthly_Payment,""), "")</f>
        <v>4397.3385880266615</v>
      </c>
      <c r="BP19" s="1">
        <f ca="1">IFERROR(IF(Loan_Not_Paid*Values_Entered,Monthly_Payment,""), "")</f>
        <v>4397.3385880266615</v>
      </c>
      <c r="BQ19" s="1">
        <f ca="1">IFERROR(IF(Loan_Not_Paid*Values_Entered,Monthly_Payment,""), "")</f>
        <v>4397.3385880266615</v>
      </c>
      <c r="BR19" s="1">
        <f ca="1">IFERROR(IF(Loan_Not_Paid*Values_Entered,Monthly_Payment,""), "")</f>
        <v>4397.3385880266615</v>
      </c>
      <c r="BS19" s="1">
        <f ca="1">IFERROR(IF(Loan_Not_Paid*Values_Entered,Monthly_Payment,""), "")</f>
        <v>4397.3385880266615</v>
      </c>
      <c r="BT19" s="1">
        <f ca="1">IFERROR(IF(Loan_Not_Paid*Values_Entered,Monthly_Payment,""), "")</f>
        <v>4397.3385880266615</v>
      </c>
      <c r="BU19" s="1">
        <f ca="1">IFERROR(IF(Loan_Not_Paid*Values_Entered,Monthly_Payment,""), "")</f>
        <v>4397.3385880266615</v>
      </c>
      <c r="BV19" s="1">
        <f ca="1">IFERROR(IF(Loan_Not_Paid*Values_Entered,Monthly_Payment,""), "")</f>
        <v>4397.3385880266615</v>
      </c>
      <c r="BW19" s="1">
        <f ca="1">IFERROR(IF(Loan_Not_Paid*Values_Entered,Monthly_Payment,""), "")</f>
        <v>4397.3385880266615</v>
      </c>
      <c r="BX19" s="1">
        <f ca="1">IFERROR(IF(Loan_Not_Paid*Values_Entered,Monthly_Payment,""), "")</f>
        <v>4397.3385880266615</v>
      </c>
      <c r="BY19" s="1">
        <f ca="1">IFERROR(IF(Loan_Not_Paid*Values_Entered,Monthly_Payment,""), "")</f>
        <v>4397.3385880266615</v>
      </c>
      <c r="BZ19" s="1">
        <f ca="1">IFERROR(IF(Loan_Not_Paid*Values_Entered,Monthly_Payment,""), "")</f>
        <v>4397.3385880266615</v>
      </c>
      <c r="CA19" s="1">
        <f ca="1">IFERROR(IF(Loan_Not_Paid*Values_Entered,Monthly_Payment,""), "")</f>
        <v>4397.3385880266615</v>
      </c>
      <c r="CB19" s="1">
        <f ca="1">IFERROR(IF(Loan_Not_Paid*Values_Entered,Monthly_Payment,""), "")</f>
        <v>4397.3385880266615</v>
      </c>
    </row>
    <row r="20" spans="1:80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">
        <f ca="1">IFERROR(IF(Loan_Not_Paid*Values_Entered,Monthly_Payment,""), "")</f>
        <v>4397.3385880266615</v>
      </c>
      <c r="U20" s="1">
        <f ca="1">IFERROR(IF(Loan_Not_Paid*Values_Entered,Monthly_Payment,""), "")</f>
        <v>4397.3385880266615</v>
      </c>
      <c r="V20" s="1">
        <f ca="1">IFERROR(IF(Loan_Not_Paid*Values_Entered,Monthly_Payment,""), "")</f>
        <v>4397.3385880266615</v>
      </c>
      <c r="W20" s="1">
        <f ca="1">IFERROR(IF(Loan_Not_Paid*Values_Entered,Monthly_Payment,""), "")</f>
        <v>4397.3385880266615</v>
      </c>
      <c r="X20" s="1">
        <f ca="1">IFERROR(IF(Loan_Not_Paid*Values_Entered,Monthly_Payment,""), "")</f>
        <v>4397.3385880266615</v>
      </c>
      <c r="Y20" s="1">
        <f ca="1">IFERROR(IF(Loan_Not_Paid*Values_Entered,Monthly_Payment,""), "")</f>
        <v>4397.3385880266615</v>
      </c>
      <c r="Z20" s="1">
        <f ca="1">IFERROR(IF(Loan_Not_Paid*Values_Entered,Monthly_Payment,""), "")</f>
        <v>4397.3385880266615</v>
      </c>
      <c r="AA20" s="1">
        <f ca="1">IFERROR(IF(Loan_Not_Paid*Values_Entered,Monthly_Payment,""), "")</f>
        <v>4397.3385880266615</v>
      </c>
      <c r="AB20" s="1">
        <f ca="1">IFERROR(IF(Loan_Not_Paid*Values_Entered,Monthly_Payment,""), "")</f>
        <v>4397.3385880266615</v>
      </c>
      <c r="AC20" s="1">
        <f ca="1">IFERROR(IF(Loan_Not_Paid*Values_Entered,Monthly_Payment,""), "")</f>
        <v>4397.3385880266615</v>
      </c>
      <c r="AD20" s="1">
        <f ca="1">IFERROR(IF(Loan_Not_Paid*Values_Entered,Monthly_Payment,""), "")</f>
        <v>4397.3385880266615</v>
      </c>
      <c r="AE20" s="1">
        <f ca="1">IFERROR(IF(Loan_Not_Paid*Values_Entered,Monthly_Payment,""), "")</f>
        <v>4397.3385880266615</v>
      </c>
      <c r="AF20" s="1">
        <f ca="1">IFERROR(IF(Loan_Not_Paid*Values_Entered,Monthly_Payment,""), "")</f>
        <v>4397.3385880266615</v>
      </c>
      <c r="AG20" s="1">
        <f ca="1">IFERROR(IF(Loan_Not_Paid*Values_Entered,Monthly_Payment,""), "")</f>
        <v>4397.3385880266615</v>
      </c>
      <c r="AH20" s="1">
        <f ca="1">IFERROR(IF(Loan_Not_Paid*Values_Entered,Monthly_Payment,""), "")</f>
        <v>4397.3385880266615</v>
      </c>
      <c r="AI20" s="1">
        <f ca="1">IFERROR(IF(Loan_Not_Paid*Values_Entered,Monthly_Payment,""), "")</f>
        <v>4397.3385880266615</v>
      </c>
      <c r="AJ20" s="1">
        <f ca="1">IFERROR(IF(Loan_Not_Paid*Values_Entered,Monthly_Payment,""), "")</f>
        <v>4397.3385880266615</v>
      </c>
      <c r="AK20" s="1">
        <f ca="1">IFERROR(IF(Loan_Not_Paid*Values_Entered,Monthly_Payment,""), "")</f>
        <v>4397.3385880266615</v>
      </c>
      <c r="AL20" s="1">
        <f ca="1">IFERROR(IF(Loan_Not_Paid*Values_Entered,Monthly_Payment,""), "")</f>
        <v>4397.3385880266615</v>
      </c>
      <c r="AM20" s="1">
        <f ca="1">IFERROR(IF(Loan_Not_Paid*Values_Entered,Monthly_Payment,""), "")</f>
        <v>4397.3385880266615</v>
      </c>
      <c r="AN20" s="1">
        <f ca="1">IFERROR(IF(Loan_Not_Paid*Values_Entered,Monthly_Payment,""), "")</f>
        <v>4397.3385880266615</v>
      </c>
      <c r="AO20" s="1">
        <f ca="1">IFERROR(IF(Loan_Not_Paid*Values_Entered,Monthly_Payment,""), "")</f>
        <v>4397.3385880266615</v>
      </c>
      <c r="AP20" s="1">
        <f ca="1">IFERROR(IF(Loan_Not_Paid*Values_Entered,Monthly_Payment,""), "")</f>
        <v>4397.3385880266615</v>
      </c>
      <c r="AQ20" s="1">
        <f ca="1">IFERROR(IF(Loan_Not_Paid*Values_Entered,Monthly_Payment,""), "")</f>
        <v>4397.3385880266615</v>
      </c>
      <c r="AR20" s="1">
        <f ca="1">IFERROR(IF(Loan_Not_Paid*Values_Entered,Monthly_Payment,""), "")</f>
        <v>4397.3385880266615</v>
      </c>
      <c r="AS20" s="1">
        <f ca="1">IFERROR(IF(Loan_Not_Paid*Values_Entered,Monthly_Payment,""), "")</f>
        <v>4397.3385880266615</v>
      </c>
      <c r="AT20" s="1">
        <f ca="1">IFERROR(IF(Loan_Not_Paid*Values_Entered,Monthly_Payment,""), "")</f>
        <v>4397.3385880266615</v>
      </c>
      <c r="AU20" s="1">
        <f ca="1">IFERROR(IF(Loan_Not_Paid*Values_Entered,Monthly_Payment,""), "")</f>
        <v>4397.3385880266615</v>
      </c>
      <c r="AV20" s="1">
        <f ca="1">IFERROR(IF(Loan_Not_Paid*Values_Entered,Monthly_Payment,""), "")</f>
        <v>4397.3385880266615</v>
      </c>
      <c r="AW20" s="1">
        <f ca="1">IFERROR(IF(Loan_Not_Paid*Values_Entered,Monthly_Payment,""), "")</f>
        <v>4397.3385880266615</v>
      </c>
      <c r="AX20" s="1">
        <f ca="1">IFERROR(IF(Loan_Not_Paid*Values_Entered,Monthly_Payment,""), "")</f>
        <v>4397.3385880266615</v>
      </c>
      <c r="AY20" s="1">
        <f ca="1">IFERROR(IF(Loan_Not_Paid*Values_Entered,Monthly_Payment,""), "")</f>
        <v>4397.3385880266615</v>
      </c>
      <c r="AZ20" s="1">
        <f ca="1">IFERROR(IF(Loan_Not_Paid*Values_Entered,Monthly_Payment,""), "")</f>
        <v>4397.3385880266615</v>
      </c>
      <c r="BA20" s="1">
        <f ca="1">IFERROR(IF(Loan_Not_Paid*Values_Entered,Monthly_Payment,""), "")</f>
        <v>4397.3385880266615</v>
      </c>
      <c r="BB20" s="1">
        <f ca="1">IFERROR(IF(Loan_Not_Paid*Values_Entered,Monthly_Payment,""), "")</f>
        <v>4397.3385880266615</v>
      </c>
      <c r="BC20" s="1">
        <f ca="1">IFERROR(IF(Loan_Not_Paid*Values_Entered,Monthly_Payment,""), "")</f>
        <v>4397.3385880266615</v>
      </c>
      <c r="BD20" s="1">
        <f ca="1">IFERROR(IF(Loan_Not_Paid*Values_Entered,Monthly_Payment,""), "")</f>
        <v>4397.3385880266615</v>
      </c>
      <c r="BE20" s="1">
        <f ca="1">IFERROR(IF(Loan_Not_Paid*Values_Entered,Monthly_Payment,""), "")</f>
        <v>4397.3385880266615</v>
      </c>
      <c r="BF20" s="1">
        <f ca="1">IFERROR(IF(Loan_Not_Paid*Values_Entered,Monthly_Payment,""), "")</f>
        <v>4397.3385880266615</v>
      </c>
      <c r="BG20" s="1">
        <f ca="1">IFERROR(IF(Loan_Not_Paid*Values_Entered,Monthly_Payment,""), "")</f>
        <v>4397.3385880266615</v>
      </c>
      <c r="BH20" s="1">
        <f ca="1">IFERROR(IF(Loan_Not_Paid*Values_Entered,Monthly_Payment,""), "")</f>
        <v>4397.3385880266615</v>
      </c>
      <c r="BI20" s="1">
        <f ca="1">IFERROR(IF(Loan_Not_Paid*Values_Entered,Monthly_Payment,""), "")</f>
        <v>4397.3385880266615</v>
      </c>
      <c r="BJ20" s="1">
        <f ca="1">IFERROR(IF(Loan_Not_Paid*Values_Entered,Monthly_Payment,""), "")</f>
        <v>4397.3385880266615</v>
      </c>
      <c r="BK20" s="1">
        <f ca="1">IFERROR(IF(Loan_Not_Paid*Values_Entered,Monthly_Payment,""), "")</f>
        <v>4397.3385880266615</v>
      </c>
      <c r="BL20" s="1">
        <f ca="1">IFERROR(IF(Loan_Not_Paid*Values_Entered,Monthly_Payment,""), "")</f>
        <v>4397.3385880266615</v>
      </c>
      <c r="BM20" s="1">
        <f ca="1">IFERROR(IF(Loan_Not_Paid*Values_Entered,Monthly_Payment,""), "")</f>
        <v>4397.3385880266615</v>
      </c>
      <c r="BN20" s="1">
        <f ca="1">IFERROR(IF(Loan_Not_Paid*Values_Entered,Monthly_Payment,""), "")</f>
        <v>4397.3385880266615</v>
      </c>
      <c r="BO20" s="1">
        <f ca="1">IFERROR(IF(Loan_Not_Paid*Values_Entered,Monthly_Payment,""), "")</f>
        <v>4397.3385880266615</v>
      </c>
      <c r="BP20" s="1">
        <f ca="1">IFERROR(IF(Loan_Not_Paid*Values_Entered,Monthly_Payment,""), "")</f>
        <v>4397.3385880266615</v>
      </c>
      <c r="BQ20" s="1">
        <f ca="1">IFERROR(IF(Loan_Not_Paid*Values_Entered,Monthly_Payment,""), "")</f>
        <v>4397.3385880266615</v>
      </c>
      <c r="BR20" s="1">
        <f ca="1">IFERROR(IF(Loan_Not_Paid*Values_Entered,Monthly_Payment,""), "")</f>
        <v>4397.3385880266615</v>
      </c>
      <c r="BS20" s="1">
        <f ca="1">IFERROR(IF(Loan_Not_Paid*Values_Entered,Monthly_Payment,""), "")</f>
        <v>4397.3385880266615</v>
      </c>
      <c r="BT20" s="1">
        <f ca="1">IFERROR(IF(Loan_Not_Paid*Values_Entered,Monthly_Payment,""), "")</f>
        <v>4397.3385880266615</v>
      </c>
      <c r="BU20" s="1">
        <f ca="1">IFERROR(IF(Loan_Not_Paid*Values_Entered,Monthly_Payment,""), "")</f>
        <v>4397.3385880266615</v>
      </c>
      <c r="BV20" s="1">
        <f ca="1">IFERROR(IF(Loan_Not_Paid*Values_Entered,Monthly_Payment,""), "")</f>
        <v>4397.3385880266615</v>
      </c>
      <c r="BW20" s="1">
        <f ca="1">IFERROR(IF(Loan_Not_Paid*Values_Entered,Monthly_Payment,""), "")</f>
        <v>4397.3385880266615</v>
      </c>
      <c r="BX20" s="1">
        <f ca="1">IFERROR(IF(Loan_Not_Paid*Values_Entered,Monthly_Payment,""), "")</f>
        <v>4397.3385880266615</v>
      </c>
      <c r="BY20" s="1">
        <f ca="1">IFERROR(IF(Loan_Not_Paid*Values_Entered,Monthly_Payment,""), "")</f>
        <v>4397.3385880266615</v>
      </c>
      <c r="BZ20" s="1">
        <f ca="1">IFERROR(IF(Loan_Not_Paid*Values_Entered,Monthly_Payment,""), "")</f>
        <v>4397.3385880266615</v>
      </c>
      <c r="CA20" s="1">
        <f ca="1">IFERROR(IF(Loan_Not_Paid*Values_Entered,Monthly_Payment,""), "")</f>
        <v>4397.3385880266615</v>
      </c>
      <c r="CB20" s="1">
        <f ca="1">IFERROR(IF(Loan_Not_Paid*Values_Entered,Monthly_Payment,""), "")</f>
        <v>4397.3385880266615</v>
      </c>
    </row>
    <row r="21" spans="1:80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1">
        <f ca="1">IFERROR(IF(Loan_Not_Paid*Values_Entered,Monthly_Payment,""), "")</f>
        <v>4397.3385880266615</v>
      </c>
      <c r="U21" s="1">
        <f ca="1">IFERROR(IF(Loan_Not_Paid*Values_Entered,Monthly_Payment,""), "")</f>
        <v>4397.3385880266615</v>
      </c>
      <c r="V21" s="1">
        <f ca="1">IFERROR(IF(Loan_Not_Paid*Values_Entered,Monthly_Payment,""), "")</f>
        <v>4397.3385880266615</v>
      </c>
      <c r="W21" s="1">
        <f ca="1">IFERROR(IF(Loan_Not_Paid*Values_Entered,Monthly_Payment,""), "")</f>
        <v>4397.3385880266615</v>
      </c>
      <c r="X21" s="1">
        <f ca="1">IFERROR(IF(Loan_Not_Paid*Values_Entered,Monthly_Payment,""), "")</f>
        <v>4397.3385880266615</v>
      </c>
      <c r="Y21" s="1">
        <f ca="1">IFERROR(IF(Loan_Not_Paid*Values_Entered,Monthly_Payment,""), "")</f>
        <v>4397.3385880266615</v>
      </c>
      <c r="Z21" s="1">
        <f ca="1">IFERROR(IF(Loan_Not_Paid*Values_Entered,Monthly_Payment,""), "")</f>
        <v>4397.3385880266615</v>
      </c>
      <c r="AA21" s="1">
        <f ca="1">IFERROR(IF(Loan_Not_Paid*Values_Entered,Monthly_Payment,""), "")</f>
        <v>4397.3385880266615</v>
      </c>
      <c r="AB21" s="1">
        <f ca="1">IFERROR(IF(Loan_Not_Paid*Values_Entered,Monthly_Payment,""), "")</f>
        <v>4397.3385880266615</v>
      </c>
      <c r="AC21" s="1">
        <f ca="1">IFERROR(IF(Loan_Not_Paid*Values_Entered,Monthly_Payment,""), "")</f>
        <v>4397.3385880266615</v>
      </c>
      <c r="AD21" s="1">
        <f ca="1">IFERROR(IF(Loan_Not_Paid*Values_Entered,Monthly_Payment,""), "")</f>
        <v>4397.3385880266615</v>
      </c>
      <c r="AE21" s="1">
        <f ca="1">IFERROR(IF(Loan_Not_Paid*Values_Entered,Monthly_Payment,""), "")</f>
        <v>4397.3385880266615</v>
      </c>
      <c r="AF21" s="1">
        <f ca="1">IFERROR(IF(Loan_Not_Paid*Values_Entered,Monthly_Payment,""), "")</f>
        <v>4397.3385880266615</v>
      </c>
      <c r="AG21" s="1">
        <f ca="1">IFERROR(IF(Loan_Not_Paid*Values_Entered,Monthly_Payment,""), "")</f>
        <v>4397.3385880266615</v>
      </c>
      <c r="AH21" s="1">
        <f ca="1">IFERROR(IF(Loan_Not_Paid*Values_Entered,Monthly_Payment,""), "")</f>
        <v>4397.3385880266615</v>
      </c>
      <c r="AI21" s="1">
        <f ca="1">IFERROR(IF(Loan_Not_Paid*Values_Entered,Monthly_Payment,""), "")</f>
        <v>4397.3385880266615</v>
      </c>
      <c r="AJ21" s="1">
        <f ca="1">IFERROR(IF(Loan_Not_Paid*Values_Entered,Monthly_Payment,""), "")</f>
        <v>4397.3385880266615</v>
      </c>
      <c r="AK21" s="1">
        <f ca="1">IFERROR(IF(Loan_Not_Paid*Values_Entered,Monthly_Payment,""), "")</f>
        <v>4397.3385880266615</v>
      </c>
      <c r="AL21" s="1">
        <f ca="1">IFERROR(IF(Loan_Not_Paid*Values_Entered,Monthly_Payment,""), "")</f>
        <v>4397.3385880266615</v>
      </c>
      <c r="AM21" s="1">
        <f ca="1">IFERROR(IF(Loan_Not_Paid*Values_Entered,Monthly_Payment,""), "")</f>
        <v>4397.3385880266615</v>
      </c>
      <c r="AN21" s="1">
        <f ca="1">IFERROR(IF(Loan_Not_Paid*Values_Entered,Monthly_Payment,""), "")</f>
        <v>4397.3385880266615</v>
      </c>
      <c r="AO21" s="1">
        <f ca="1">IFERROR(IF(Loan_Not_Paid*Values_Entered,Monthly_Payment,""), "")</f>
        <v>4397.3385880266615</v>
      </c>
      <c r="AP21" s="1">
        <f ca="1">IFERROR(IF(Loan_Not_Paid*Values_Entered,Monthly_Payment,""), "")</f>
        <v>4397.3385880266615</v>
      </c>
      <c r="AQ21" s="1">
        <f ca="1">IFERROR(IF(Loan_Not_Paid*Values_Entered,Monthly_Payment,""), "")</f>
        <v>4397.3385880266615</v>
      </c>
      <c r="AR21" s="1">
        <f ca="1">IFERROR(IF(Loan_Not_Paid*Values_Entered,Monthly_Payment,""), "")</f>
        <v>4397.3385880266615</v>
      </c>
      <c r="AS21" s="1">
        <f ca="1">IFERROR(IF(Loan_Not_Paid*Values_Entered,Monthly_Payment,""), "")</f>
        <v>4397.3385880266615</v>
      </c>
      <c r="AT21" s="1">
        <f ca="1">IFERROR(IF(Loan_Not_Paid*Values_Entered,Monthly_Payment,""), "")</f>
        <v>4397.3385880266615</v>
      </c>
      <c r="AU21" s="1">
        <f ca="1">IFERROR(IF(Loan_Not_Paid*Values_Entered,Monthly_Payment,""), "")</f>
        <v>4397.3385880266615</v>
      </c>
      <c r="AV21" s="1">
        <f ca="1">IFERROR(IF(Loan_Not_Paid*Values_Entered,Monthly_Payment,""), "")</f>
        <v>4397.3385880266615</v>
      </c>
      <c r="AW21" s="1">
        <f ca="1">IFERROR(IF(Loan_Not_Paid*Values_Entered,Monthly_Payment,""), "")</f>
        <v>4397.3385880266615</v>
      </c>
      <c r="AX21" s="1">
        <f ca="1">IFERROR(IF(Loan_Not_Paid*Values_Entered,Monthly_Payment,""), "")</f>
        <v>4397.3385880266615</v>
      </c>
      <c r="AY21" s="1">
        <f ca="1">IFERROR(IF(Loan_Not_Paid*Values_Entered,Monthly_Payment,""), "")</f>
        <v>4397.3385880266615</v>
      </c>
      <c r="AZ21" s="1">
        <f ca="1">IFERROR(IF(Loan_Not_Paid*Values_Entered,Monthly_Payment,""), "")</f>
        <v>4397.3385880266615</v>
      </c>
      <c r="BA21" s="1">
        <f ca="1">IFERROR(IF(Loan_Not_Paid*Values_Entered,Monthly_Payment,""), "")</f>
        <v>4397.3385880266615</v>
      </c>
      <c r="BB21" s="1">
        <f ca="1">IFERROR(IF(Loan_Not_Paid*Values_Entered,Monthly_Payment,""), "")</f>
        <v>4397.3385880266615</v>
      </c>
      <c r="BC21" s="1">
        <f ca="1">IFERROR(IF(Loan_Not_Paid*Values_Entered,Monthly_Payment,""), "")</f>
        <v>4397.3385880266615</v>
      </c>
      <c r="BD21" s="1">
        <f ca="1">IFERROR(IF(Loan_Not_Paid*Values_Entered,Monthly_Payment,""), "")</f>
        <v>4397.3385880266615</v>
      </c>
      <c r="BE21" s="1">
        <f ca="1">IFERROR(IF(Loan_Not_Paid*Values_Entered,Monthly_Payment,""), "")</f>
        <v>4397.3385880266615</v>
      </c>
      <c r="BF21" s="1">
        <f ca="1">IFERROR(IF(Loan_Not_Paid*Values_Entered,Monthly_Payment,""), "")</f>
        <v>4397.3385880266615</v>
      </c>
      <c r="BG21" s="1">
        <f ca="1">IFERROR(IF(Loan_Not_Paid*Values_Entered,Monthly_Payment,""), "")</f>
        <v>4397.3385880266615</v>
      </c>
      <c r="BH21" s="1">
        <f ca="1">IFERROR(IF(Loan_Not_Paid*Values_Entered,Monthly_Payment,""), "")</f>
        <v>4397.3385880266615</v>
      </c>
      <c r="BI21" s="1">
        <f ca="1">IFERROR(IF(Loan_Not_Paid*Values_Entered,Monthly_Payment,""), "")</f>
        <v>4397.3385880266615</v>
      </c>
      <c r="BJ21" s="1">
        <f ca="1">IFERROR(IF(Loan_Not_Paid*Values_Entered,Monthly_Payment,""), "")</f>
        <v>4397.3385880266615</v>
      </c>
      <c r="BK21" s="1">
        <f ca="1">IFERROR(IF(Loan_Not_Paid*Values_Entered,Monthly_Payment,""), "")</f>
        <v>4397.3385880266615</v>
      </c>
      <c r="BL21" s="1">
        <f ca="1">IFERROR(IF(Loan_Not_Paid*Values_Entered,Monthly_Payment,""), "")</f>
        <v>4397.3385880266615</v>
      </c>
      <c r="BM21" s="1">
        <f ca="1">IFERROR(IF(Loan_Not_Paid*Values_Entered,Monthly_Payment,""), "")</f>
        <v>4397.3385880266615</v>
      </c>
      <c r="BN21" s="1">
        <f ca="1">IFERROR(IF(Loan_Not_Paid*Values_Entered,Monthly_Payment,""), "")</f>
        <v>4397.3385880266615</v>
      </c>
      <c r="BO21" s="1">
        <f ca="1">IFERROR(IF(Loan_Not_Paid*Values_Entered,Monthly_Payment,""), "")</f>
        <v>4397.3385880266615</v>
      </c>
      <c r="BP21" s="1">
        <f ca="1">IFERROR(IF(Loan_Not_Paid*Values_Entered,Monthly_Payment,""), "")</f>
        <v>4397.3385880266615</v>
      </c>
      <c r="BQ21" s="1">
        <f ca="1">IFERROR(IF(Loan_Not_Paid*Values_Entered,Monthly_Payment,""), "")</f>
        <v>4397.3385880266615</v>
      </c>
      <c r="BR21" s="1">
        <f ca="1">IFERROR(IF(Loan_Not_Paid*Values_Entered,Monthly_Payment,""), "")</f>
        <v>4397.3385880266615</v>
      </c>
      <c r="BS21" s="1">
        <f ca="1">IFERROR(IF(Loan_Not_Paid*Values_Entered,Monthly_Payment,""), "")</f>
        <v>4397.3385880266615</v>
      </c>
      <c r="BT21" s="1">
        <f ca="1">IFERROR(IF(Loan_Not_Paid*Values_Entered,Monthly_Payment,""), "")</f>
        <v>4397.3385880266615</v>
      </c>
      <c r="BU21" s="1">
        <f ca="1">IFERROR(IF(Loan_Not_Paid*Values_Entered,Monthly_Payment,""), "")</f>
        <v>4397.3385880266615</v>
      </c>
      <c r="BV21" s="1">
        <f ca="1">IFERROR(IF(Loan_Not_Paid*Values_Entered,Monthly_Payment,""), "")</f>
        <v>4397.3385880266615</v>
      </c>
      <c r="BW21" s="1">
        <f ca="1">IFERROR(IF(Loan_Not_Paid*Values_Entered,Monthly_Payment,""), "")</f>
        <v>4397.3385880266615</v>
      </c>
      <c r="BX21" s="1">
        <f ca="1">IFERROR(IF(Loan_Not_Paid*Values_Entered,Monthly_Payment,""), "")</f>
        <v>4397.3385880266615</v>
      </c>
      <c r="BY21" s="1">
        <f ca="1">IFERROR(IF(Loan_Not_Paid*Values_Entered,Monthly_Payment,""), "")</f>
        <v>4397.3385880266615</v>
      </c>
      <c r="BZ21" s="1">
        <f ca="1">IFERROR(IF(Loan_Not_Paid*Values_Entered,Monthly_Payment,""), "")</f>
        <v>4397.3385880266615</v>
      </c>
      <c r="CA21" s="1">
        <f ca="1">IFERROR(IF(Loan_Not_Paid*Values_Entered,Monthly_Payment,""), "")</f>
        <v>4397.3385880266615</v>
      </c>
      <c r="CB21" s="1">
        <f ca="1">IFERROR(IF(Loan_Not_Paid*Values_Entered,Monthly_Payment,""), "")</f>
        <v>4397.3385880266615</v>
      </c>
    </row>
    <row r="22" spans="1:80" x14ac:dyDescent="0.3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">
        <f ca="1">IFERROR(IF(Loan_Not_Paid*Values_Entered,Monthly_Payment,""), "")</f>
        <v>4397.3385880266615</v>
      </c>
      <c r="U22" s="1">
        <f ca="1">IFERROR(IF(Loan_Not_Paid*Values_Entered,Monthly_Payment,""), "")</f>
        <v>4397.3385880266615</v>
      </c>
      <c r="V22" s="1">
        <f ca="1">IFERROR(IF(Loan_Not_Paid*Values_Entered,Monthly_Payment,""), "")</f>
        <v>4397.3385880266615</v>
      </c>
      <c r="W22" s="1">
        <f ca="1">IFERROR(IF(Loan_Not_Paid*Values_Entered,Monthly_Payment,""), "")</f>
        <v>4397.3385880266615</v>
      </c>
      <c r="X22" s="1">
        <f ca="1">IFERROR(IF(Loan_Not_Paid*Values_Entered,Monthly_Payment,""), "")</f>
        <v>4397.3385880266615</v>
      </c>
      <c r="Y22" s="1">
        <f ca="1">IFERROR(IF(Loan_Not_Paid*Values_Entered,Monthly_Payment,""), "")</f>
        <v>4397.3385880266615</v>
      </c>
      <c r="Z22" s="1">
        <f ca="1">IFERROR(IF(Loan_Not_Paid*Values_Entered,Monthly_Payment,""), "")</f>
        <v>4397.3385880266615</v>
      </c>
      <c r="AA22" s="1">
        <f ca="1">IFERROR(IF(Loan_Not_Paid*Values_Entered,Monthly_Payment,""), "")</f>
        <v>4397.3385880266615</v>
      </c>
      <c r="AB22" s="1">
        <f ca="1">IFERROR(IF(Loan_Not_Paid*Values_Entered,Monthly_Payment,""), "")</f>
        <v>4397.3385880266615</v>
      </c>
      <c r="AC22" s="1">
        <f ca="1">IFERROR(IF(Loan_Not_Paid*Values_Entered,Monthly_Payment,""), "")</f>
        <v>4397.3385880266615</v>
      </c>
      <c r="AD22" s="1">
        <f ca="1">IFERROR(IF(Loan_Not_Paid*Values_Entered,Monthly_Payment,""), "")</f>
        <v>4397.3385880266615</v>
      </c>
      <c r="AE22" s="1">
        <f ca="1">IFERROR(IF(Loan_Not_Paid*Values_Entered,Monthly_Payment,""), "")</f>
        <v>4397.3385880266615</v>
      </c>
      <c r="AF22" s="1">
        <f ca="1">IFERROR(IF(Loan_Not_Paid*Values_Entered,Monthly_Payment,""), "")</f>
        <v>4397.3385880266615</v>
      </c>
      <c r="AG22" s="1">
        <f ca="1">IFERROR(IF(Loan_Not_Paid*Values_Entered,Monthly_Payment,""), "")</f>
        <v>4397.3385880266615</v>
      </c>
      <c r="AH22" s="1">
        <f ca="1">IFERROR(IF(Loan_Not_Paid*Values_Entered,Monthly_Payment,""), "")</f>
        <v>4397.3385880266615</v>
      </c>
      <c r="AI22" s="1">
        <f ca="1">IFERROR(IF(Loan_Not_Paid*Values_Entered,Monthly_Payment,""), "")</f>
        <v>4397.3385880266615</v>
      </c>
      <c r="AJ22" s="1">
        <f ca="1">IFERROR(IF(Loan_Not_Paid*Values_Entered,Monthly_Payment,""), "")</f>
        <v>4397.3385880266615</v>
      </c>
      <c r="AK22" s="1">
        <f ca="1">IFERROR(IF(Loan_Not_Paid*Values_Entered,Monthly_Payment,""), "")</f>
        <v>4397.3385880266615</v>
      </c>
      <c r="AL22" s="1">
        <f ca="1">IFERROR(IF(Loan_Not_Paid*Values_Entered,Monthly_Payment,""), "")</f>
        <v>4397.3385880266615</v>
      </c>
      <c r="AM22" s="1">
        <f ca="1">IFERROR(IF(Loan_Not_Paid*Values_Entered,Monthly_Payment,""), "")</f>
        <v>4397.3385880266615</v>
      </c>
      <c r="AN22" s="1">
        <f ca="1">IFERROR(IF(Loan_Not_Paid*Values_Entered,Monthly_Payment,""), "")</f>
        <v>4397.3385880266615</v>
      </c>
      <c r="AO22" s="1">
        <f ca="1">IFERROR(IF(Loan_Not_Paid*Values_Entered,Monthly_Payment,""), "")</f>
        <v>4397.3385880266615</v>
      </c>
      <c r="AP22" s="1">
        <f ca="1">IFERROR(IF(Loan_Not_Paid*Values_Entered,Monthly_Payment,""), "")</f>
        <v>4397.3385880266615</v>
      </c>
      <c r="AQ22" s="1">
        <f ca="1">IFERROR(IF(Loan_Not_Paid*Values_Entered,Monthly_Payment,""), "")</f>
        <v>4397.3385880266615</v>
      </c>
      <c r="AR22" s="1">
        <f ca="1">IFERROR(IF(Loan_Not_Paid*Values_Entered,Monthly_Payment,""), "")</f>
        <v>4397.3385880266615</v>
      </c>
      <c r="AS22" s="1">
        <f ca="1">IFERROR(IF(Loan_Not_Paid*Values_Entered,Monthly_Payment,""), "")</f>
        <v>4397.3385880266615</v>
      </c>
      <c r="AT22" s="1">
        <f ca="1">IFERROR(IF(Loan_Not_Paid*Values_Entered,Monthly_Payment,""), "")</f>
        <v>4397.3385880266615</v>
      </c>
      <c r="AU22" s="1">
        <f ca="1">IFERROR(IF(Loan_Not_Paid*Values_Entered,Monthly_Payment,""), "")</f>
        <v>4397.3385880266615</v>
      </c>
      <c r="AV22" s="1">
        <f ca="1">IFERROR(IF(Loan_Not_Paid*Values_Entered,Monthly_Payment,""), "")</f>
        <v>4397.3385880266615</v>
      </c>
      <c r="AW22" s="1">
        <f ca="1">IFERROR(IF(Loan_Not_Paid*Values_Entered,Monthly_Payment,""), "")</f>
        <v>4397.3385880266615</v>
      </c>
      <c r="AX22" s="1">
        <f ca="1">IFERROR(IF(Loan_Not_Paid*Values_Entered,Monthly_Payment,""), "")</f>
        <v>4397.3385880266615</v>
      </c>
      <c r="AY22" s="1">
        <f ca="1">IFERROR(IF(Loan_Not_Paid*Values_Entered,Monthly_Payment,""), "")</f>
        <v>4397.3385880266615</v>
      </c>
      <c r="AZ22" s="1">
        <f ca="1">IFERROR(IF(Loan_Not_Paid*Values_Entered,Monthly_Payment,""), "")</f>
        <v>4397.3385880266615</v>
      </c>
      <c r="BA22" s="1">
        <f ca="1">IFERROR(IF(Loan_Not_Paid*Values_Entered,Monthly_Payment,""), "")</f>
        <v>4397.3385880266615</v>
      </c>
      <c r="BB22" s="1">
        <f ca="1">IFERROR(IF(Loan_Not_Paid*Values_Entered,Monthly_Payment,""), "")</f>
        <v>4397.3385880266615</v>
      </c>
      <c r="BC22" s="1">
        <f ca="1">IFERROR(IF(Loan_Not_Paid*Values_Entered,Monthly_Payment,""), "")</f>
        <v>4397.3385880266615</v>
      </c>
      <c r="BD22" s="1">
        <f ca="1">IFERROR(IF(Loan_Not_Paid*Values_Entered,Monthly_Payment,""), "")</f>
        <v>4397.3385880266615</v>
      </c>
      <c r="BE22" s="1">
        <f ca="1">IFERROR(IF(Loan_Not_Paid*Values_Entered,Monthly_Payment,""), "")</f>
        <v>4397.3385880266615</v>
      </c>
      <c r="BF22" s="1">
        <f ca="1">IFERROR(IF(Loan_Not_Paid*Values_Entered,Monthly_Payment,""), "")</f>
        <v>4397.3385880266615</v>
      </c>
      <c r="BG22" s="1">
        <f ca="1">IFERROR(IF(Loan_Not_Paid*Values_Entered,Monthly_Payment,""), "")</f>
        <v>4397.3385880266615</v>
      </c>
      <c r="BH22" s="1">
        <f ca="1">IFERROR(IF(Loan_Not_Paid*Values_Entered,Monthly_Payment,""), "")</f>
        <v>4397.3385880266615</v>
      </c>
      <c r="BI22" s="1">
        <f ca="1">IFERROR(IF(Loan_Not_Paid*Values_Entered,Monthly_Payment,""), "")</f>
        <v>4397.3385880266615</v>
      </c>
      <c r="BJ22" s="1">
        <f ca="1">IFERROR(IF(Loan_Not_Paid*Values_Entered,Monthly_Payment,""), "")</f>
        <v>4397.3385880266615</v>
      </c>
      <c r="BK22" s="1">
        <f ca="1">IFERROR(IF(Loan_Not_Paid*Values_Entered,Monthly_Payment,""), "")</f>
        <v>4397.3385880266615</v>
      </c>
      <c r="BL22" s="1">
        <f ca="1">IFERROR(IF(Loan_Not_Paid*Values_Entered,Monthly_Payment,""), "")</f>
        <v>4397.3385880266615</v>
      </c>
      <c r="BM22" s="1">
        <f ca="1">IFERROR(IF(Loan_Not_Paid*Values_Entered,Monthly_Payment,""), "")</f>
        <v>4397.3385880266615</v>
      </c>
      <c r="BN22" s="1">
        <f ca="1">IFERROR(IF(Loan_Not_Paid*Values_Entered,Monthly_Payment,""), "")</f>
        <v>4397.3385880266615</v>
      </c>
      <c r="BO22" s="1">
        <f ca="1">IFERROR(IF(Loan_Not_Paid*Values_Entered,Monthly_Payment,""), "")</f>
        <v>4397.3385880266615</v>
      </c>
      <c r="BP22" s="1">
        <f ca="1">IFERROR(IF(Loan_Not_Paid*Values_Entered,Monthly_Payment,""), "")</f>
        <v>4397.3385880266615</v>
      </c>
      <c r="BQ22" s="1">
        <f ca="1">IFERROR(IF(Loan_Not_Paid*Values_Entered,Monthly_Payment,""), "")</f>
        <v>4397.3385880266615</v>
      </c>
      <c r="BR22" s="1">
        <f ca="1">IFERROR(IF(Loan_Not_Paid*Values_Entered,Monthly_Payment,""), "")</f>
        <v>4397.3385880266615</v>
      </c>
      <c r="BS22" s="1">
        <f ca="1">IFERROR(IF(Loan_Not_Paid*Values_Entered,Monthly_Payment,""), "")</f>
        <v>4397.3385880266615</v>
      </c>
      <c r="BT22" s="1">
        <f ca="1">IFERROR(IF(Loan_Not_Paid*Values_Entered,Monthly_Payment,""), "")</f>
        <v>4397.3385880266615</v>
      </c>
      <c r="BU22" s="1">
        <f ca="1">IFERROR(IF(Loan_Not_Paid*Values_Entered,Monthly_Payment,""), "")</f>
        <v>4397.3385880266615</v>
      </c>
      <c r="BV22" s="1">
        <f ca="1">IFERROR(IF(Loan_Not_Paid*Values_Entered,Monthly_Payment,""), "")</f>
        <v>4397.3385880266615</v>
      </c>
      <c r="BW22" s="1">
        <f ca="1">IFERROR(IF(Loan_Not_Paid*Values_Entered,Monthly_Payment,""), "")</f>
        <v>4397.3385880266615</v>
      </c>
      <c r="BX22" s="1">
        <f ca="1">IFERROR(IF(Loan_Not_Paid*Values_Entered,Monthly_Payment,""), "")</f>
        <v>4397.3385880266615</v>
      </c>
      <c r="BY22" s="1">
        <f ca="1">IFERROR(IF(Loan_Not_Paid*Values_Entered,Monthly_Payment,""), "")</f>
        <v>4397.3385880266615</v>
      </c>
      <c r="BZ22" s="1">
        <f ca="1">IFERROR(IF(Loan_Not_Paid*Values_Entered,Monthly_Payment,""), "")</f>
        <v>4397.3385880266615</v>
      </c>
      <c r="CA22" s="1">
        <f ca="1">IFERROR(IF(Loan_Not_Paid*Values_Entered,Monthly_Payment,""), "")</f>
        <v>4397.3385880266615</v>
      </c>
      <c r="CB22" s="1">
        <f ca="1">IFERROR(IF(Loan_Not_Paid*Values_Entered,Monthly_Payment,""), "")</f>
        <v>4397.3385880266615</v>
      </c>
    </row>
    <row r="23" spans="1:80" x14ac:dyDescent="0.3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1">
        <f ca="1">IFERROR(IF(Loan_Not_Paid*Values_Entered,Monthly_Payment,""), "")</f>
        <v>4397.3385880266615</v>
      </c>
      <c r="U23" s="1">
        <f ca="1">IFERROR(IF(Loan_Not_Paid*Values_Entered,Monthly_Payment,""), "")</f>
        <v>4397.3385880266615</v>
      </c>
      <c r="V23" s="1">
        <f ca="1">IFERROR(IF(Loan_Not_Paid*Values_Entered,Monthly_Payment,""), "")</f>
        <v>4397.3385880266615</v>
      </c>
      <c r="W23" s="1">
        <f ca="1">IFERROR(IF(Loan_Not_Paid*Values_Entered,Monthly_Payment,""), "")</f>
        <v>4397.3385880266615</v>
      </c>
      <c r="X23" s="1">
        <f ca="1">IFERROR(IF(Loan_Not_Paid*Values_Entered,Monthly_Payment,""), "")</f>
        <v>4397.3385880266615</v>
      </c>
      <c r="Y23" s="1">
        <f ca="1">IFERROR(IF(Loan_Not_Paid*Values_Entered,Monthly_Payment,""), "")</f>
        <v>4397.3385880266615</v>
      </c>
      <c r="Z23" s="1">
        <f ca="1">IFERROR(IF(Loan_Not_Paid*Values_Entered,Monthly_Payment,""), "")</f>
        <v>4397.3385880266615</v>
      </c>
      <c r="AA23" s="1">
        <f ca="1">IFERROR(IF(Loan_Not_Paid*Values_Entered,Monthly_Payment,""), "")</f>
        <v>4397.3385880266615</v>
      </c>
      <c r="AB23" s="1">
        <f ca="1">IFERROR(IF(Loan_Not_Paid*Values_Entered,Monthly_Payment,""), "")</f>
        <v>4397.3385880266615</v>
      </c>
      <c r="AC23" s="1">
        <f ca="1">IFERROR(IF(Loan_Not_Paid*Values_Entered,Monthly_Payment,""), "")</f>
        <v>4397.3385880266615</v>
      </c>
      <c r="AD23" s="1">
        <f ca="1">IFERROR(IF(Loan_Not_Paid*Values_Entered,Monthly_Payment,""), "")</f>
        <v>4397.3385880266615</v>
      </c>
      <c r="AE23" s="1">
        <f ca="1">IFERROR(IF(Loan_Not_Paid*Values_Entered,Monthly_Payment,""), "")</f>
        <v>4397.3385880266615</v>
      </c>
      <c r="AF23" s="1">
        <f ca="1">IFERROR(IF(Loan_Not_Paid*Values_Entered,Monthly_Payment,""), "")</f>
        <v>4397.3385880266615</v>
      </c>
      <c r="AG23" s="1">
        <f ca="1">IFERROR(IF(Loan_Not_Paid*Values_Entered,Monthly_Payment,""), "")</f>
        <v>4397.3385880266615</v>
      </c>
      <c r="AH23" s="1">
        <f ca="1">IFERROR(IF(Loan_Not_Paid*Values_Entered,Monthly_Payment,""), "")</f>
        <v>4397.3385880266615</v>
      </c>
      <c r="AI23" s="1">
        <f ca="1">IFERROR(IF(Loan_Not_Paid*Values_Entered,Monthly_Payment,""), "")</f>
        <v>4397.3385880266615</v>
      </c>
      <c r="AJ23" s="1">
        <f ca="1">IFERROR(IF(Loan_Not_Paid*Values_Entered,Monthly_Payment,""), "")</f>
        <v>4397.3385880266615</v>
      </c>
      <c r="AK23" s="1">
        <f ca="1">IFERROR(IF(Loan_Not_Paid*Values_Entered,Monthly_Payment,""), "")</f>
        <v>4397.3385880266615</v>
      </c>
      <c r="AL23" s="1">
        <f ca="1">IFERROR(IF(Loan_Not_Paid*Values_Entered,Monthly_Payment,""), "")</f>
        <v>4397.3385880266615</v>
      </c>
      <c r="AM23" s="1">
        <f ca="1">IFERROR(IF(Loan_Not_Paid*Values_Entered,Monthly_Payment,""), "")</f>
        <v>4397.3385880266615</v>
      </c>
      <c r="AN23" s="1">
        <f ca="1">IFERROR(IF(Loan_Not_Paid*Values_Entered,Monthly_Payment,""), "")</f>
        <v>4397.3385880266615</v>
      </c>
      <c r="AO23" s="1">
        <f ca="1">IFERROR(IF(Loan_Not_Paid*Values_Entered,Monthly_Payment,""), "")</f>
        <v>4397.3385880266615</v>
      </c>
      <c r="AP23" s="1">
        <f ca="1">IFERROR(IF(Loan_Not_Paid*Values_Entered,Monthly_Payment,""), "")</f>
        <v>4397.3385880266615</v>
      </c>
      <c r="AQ23" s="1">
        <f ca="1">IFERROR(IF(Loan_Not_Paid*Values_Entered,Monthly_Payment,""), "")</f>
        <v>4397.3385880266615</v>
      </c>
      <c r="AR23" s="1">
        <f ca="1">IFERROR(IF(Loan_Not_Paid*Values_Entered,Monthly_Payment,""), "")</f>
        <v>4397.3385880266615</v>
      </c>
      <c r="AS23" s="1">
        <f ca="1">IFERROR(IF(Loan_Not_Paid*Values_Entered,Monthly_Payment,""), "")</f>
        <v>4397.3385880266615</v>
      </c>
      <c r="AT23" s="1">
        <f ca="1">IFERROR(IF(Loan_Not_Paid*Values_Entered,Monthly_Payment,""), "")</f>
        <v>4397.3385880266615</v>
      </c>
      <c r="AU23" s="1">
        <f ca="1">IFERROR(IF(Loan_Not_Paid*Values_Entered,Monthly_Payment,""), "")</f>
        <v>4397.3385880266615</v>
      </c>
      <c r="AV23" s="1">
        <f ca="1">IFERROR(IF(Loan_Not_Paid*Values_Entered,Monthly_Payment,""), "")</f>
        <v>4397.3385880266615</v>
      </c>
      <c r="AW23" s="1">
        <f ca="1">IFERROR(IF(Loan_Not_Paid*Values_Entered,Monthly_Payment,""), "")</f>
        <v>4397.3385880266615</v>
      </c>
      <c r="AX23" s="1">
        <f ca="1">IFERROR(IF(Loan_Not_Paid*Values_Entered,Monthly_Payment,""), "")</f>
        <v>4397.3385880266615</v>
      </c>
      <c r="AY23" s="1">
        <f ca="1">IFERROR(IF(Loan_Not_Paid*Values_Entered,Monthly_Payment,""), "")</f>
        <v>4397.3385880266615</v>
      </c>
      <c r="AZ23" s="1">
        <f ca="1">IFERROR(IF(Loan_Not_Paid*Values_Entered,Monthly_Payment,""), "")</f>
        <v>4397.3385880266615</v>
      </c>
      <c r="BA23" s="1">
        <f ca="1">IFERROR(IF(Loan_Not_Paid*Values_Entered,Monthly_Payment,""), "")</f>
        <v>4397.3385880266615</v>
      </c>
      <c r="BB23" s="1">
        <f ca="1">IFERROR(IF(Loan_Not_Paid*Values_Entered,Monthly_Payment,""), "")</f>
        <v>4397.3385880266615</v>
      </c>
      <c r="BC23" s="1">
        <f ca="1">IFERROR(IF(Loan_Not_Paid*Values_Entered,Monthly_Payment,""), "")</f>
        <v>4397.3385880266615</v>
      </c>
      <c r="BD23" s="1">
        <f ca="1">IFERROR(IF(Loan_Not_Paid*Values_Entered,Monthly_Payment,""), "")</f>
        <v>4397.3385880266615</v>
      </c>
      <c r="BE23" s="1">
        <f ca="1">IFERROR(IF(Loan_Not_Paid*Values_Entered,Monthly_Payment,""), "")</f>
        <v>4397.3385880266615</v>
      </c>
      <c r="BF23" s="1">
        <f ca="1">IFERROR(IF(Loan_Not_Paid*Values_Entered,Monthly_Payment,""), "")</f>
        <v>4397.3385880266615</v>
      </c>
      <c r="BG23" s="1">
        <f ca="1">IFERROR(IF(Loan_Not_Paid*Values_Entered,Monthly_Payment,""), "")</f>
        <v>4397.3385880266615</v>
      </c>
      <c r="BH23" s="1">
        <f ca="1">IFERROR(IF(Loan_Not_Paid*Values_Entered,Monthly_Payment,""), "")</f>
        <v>4397.3385880266615</v>
      </c>
      <c r="BI23" s="1">
        <f ca="1">IFERROR(IF(Loan_Not_Paid*Values_Entered,Monthly_Payment,""), "")</f>
        <v>4397.3385880266615</v>
      </c>
      <c r="BJ23" s="1">
        <f ca="1">IFERROR(IF(Loan_Not_Paid*Values_Entered,Monthly_Payment,""), "")</f>
        <v>4397.3385880266615</v>
      </c>
      <c r="BK23" s="1">
        <f ca="1">IFERROR(IF(Loan_Not_Paid*Values_Entered,Monthly_Payment,""), "")</f>
        <v>4397.3385880266615</v>
      </c>
      <c r="BL23" s="1">
        <f ca="1">IFERROR(IF(Loan_Not_Paid*Values_Entered,Monthly_Payment,""), "")</f>
        <v>4397.3385880266615</v>
      </c>
      <c r="BM23" s="1">
        <f ca="1">IFERROR(IF(Loan_Not_Paid*Values_Entered,Monthly_Payment,""), "")</f>
        <v>4397.3385880266615</v>
      </c>
      <c r="BN23" s="1">
        <f ca="1">IFERROR(IF(Loan_Not_Paid*Values_Entered,Monthly_Payment,""), "")</f>
        <v>4397.3385880266615</v>
      </c>
      <c r="BO23" s="1">
        <f ca="1">IFERROR(IF(Loan_Not_Paid*Values_Entered,Monthly_Payment,""), "")</f>
        <v>4397.3385880266615</v>
      </c>
      <c r="BP23" s="1">
        <f ca="1">IFERROR(IF(Loan_Not_Paid*Values_Entered,Monthly_Payment,""), "")</f>
        <v>4397.3385880266615</v>
      </c>
      <c r="BQ23" s="1">
        <f ca="1">IFERROR(IF(Loan_Not_Paid*Values_Entered,Monthly_Payment,""), "")</f>
        <v>4397.3385880266615</v>
      </c>
      <c r="BR23" s="1">
        <f ca="1">IFERROR(IF(Loan_Not_Paid*Values_Entered,Monthly_Payment,""), "")</f>
        <v>4397.3385880266615</v>
      </c>
      <c r="BS23" s="1">
        <f ca="1">IFERROR(IF(Loan_Not_Paid*Values_Entered,Monthly_Payment,""), "")</f>
        <v>4397.3385880266615</v>
      </c>
      <c r="BT23" s="1">
        <f ca="1">IFERROR(IF(Loan_Not_Paid*Values_Entered,Monthly_Payment,""), "")</f>
        <v>4397.3385880266615</v>
      </c>
      <c r="BU23" s="1">
        <f ca="1">IFERROR(IF(Loan_Not_Paid*Values_Entered,Monthly_Payment,""), "")</f>
        <v>4397.3385880266615</v>
      </c>
      <c r="BV23" s="1">
        <f ca="1">IFERROR(IF(Loan_Not_Paid*Values_Entered,Monthly_Payment,""), "")</f>
        <v>4397.3385880266615</v>
      </c>
      <c r="BW23" s="1">
        <f ca="1">IFERROR(IF(Loan_Not_Paid*Values_Entered,Monthly_Payment,""), "")</f>
        <v>4397.3385880266615</v>
      </c>
      <c r="BX23" s="1">
        <f ca="1">IFERROR(IF(Loan_Not_Paid*Values_Entered,Monthly_Payment,""), "")</f>
        <v>4397.3385880266615</v>
      </c>
      <c r="BY23" s="1">
        <f ca="1">IFERROR(IF(Loan_Not_Paid*Values_Entered,Monthly_Payment,""), "")</f>
        <v>4397.3385880266615</v>
      </c>
      <c r="BZ23" s="1">
        <f ca="1">IFERROR(IF(Loan_Not_Paid*Values_Entered,Monthly_Payment,""), "")</f>
        <v>4397.3385880266615</v>
      </c>
      <c r="CA23" s="1">
        <f ca="1">IFERROR(IF(Loan_Not_Paid*Values_Entered,Monthly_Payment,""), "")</f>
        <v>4397.3385880266615</v>
      </c>
      <c r="CB23" s="1">
        <f ca="1">IFERROR(IF(Loan_Not_Paid*Values_Entered,Monthly_Payment,""), "")</f>
        <v>4397.3385880266615</v>
      </c>
    </row>
    <row r="24" spans="1:80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1">
        <f ca="1">IFERROR(IF(Loan_Not_Paid*Values_Entered,Monthly_Payment,""), "")</f>
        <v>4397.3385880266615</v>
      </c>
      <c r="U24" s="1">
        <f ca="1">IFERROR(IF(Loan_Not_Paid*Values_Entered,Monthly_Payment,""), "")</f>
        <v>4397.3385880266615</v>
      </c>
      <c r="V24" s="1">
        <f ca="1">IFERROR(IF(Loan_Not_Paid*Values_Entered,Monthly_Payment,""), "")</f>
        <v>4397.3385880266615</v>
      </c>
      <c r="W24" s="1">
        <f ca="1">IFERROR(IF(Loan_Not_Paid*Values_Entered,Monthly_Payment,""), "")</f>
        <v>4397.3385880266615</v>
      </c>
      <c r="X24" s="1">
        <f ca="1">IFERROR(IF(Loan_Not_Paid*Values_Entered,Monthly_Payment,""), "")</f>
        <v>4397.3385880266615</v>
      </c>
      <c r="Y24" s="1">
        <f ca="1">IFERROR(IF(Loan_Not_Paid*Values_Entered,Monthly_Payment,""), "")</f>
        <v>4397.3385880266615</v>
      </c>
      <c r="Z24" s="1">
        <f ca="1">IFERROR(IF(Loan_Not_Paid*Values_Entered,Monthly_Payment,""), "")</f>
        <v>4397.3385880266615</v>
      </c>
      <c r="AA24" s="1">
        <f ca="1">IFERROR(IF(Loan_Not_Paid*Values_Entered,Monthly_Payment,""), "")</f>
        <v>4397.3385880266615</v>
      </c>
      <c r="AB24" s="1">
        <f ca="1">IFERROR(IF(Loan_Not_Paid*Values_Entered,Monthly_Payment,""), "")</f>
        <v>4397.3385880266615</v>
      </c>
      <c r="AC24" s="1">
        <f ca="1">IFERROR(IF(Loan_Not_Paid*Values_Entered,Monthly_Payment,""), "")</f>
        <v>4397.3385880266615</v>
      </c>
      <c r="AD24" s="1">
        <f ca="1">IFERROR(IF(Loan_Not_Paid*Values_Entered,Monthly_Payment,""), "")</f>
        <v>4397.3385880266615</v>
      </c>
      <c r="AE24" s="1">
        <f ca="1">IFERROR(IF(Loan_Not_Paid*Values_Entered,Monthly_Payment,""), "")</f>
        <v>4397.3385880266615</v>
      </c>
      <c r="AF24" s="1">
        <f ca="1">IFERROR(IF(Loan_Not_Paid*Values_Entered,Monthly_Payment,""), "")</f>
        <v>4397.3385880266615</v>
      </c>
      <c r="AG24" s="1">
        <f ca="1">IFERROR(IF(Loan_Not_Paid*Values_Entered,Monthly_Payment,""), "")</f>
        <v>4397.3385880266615</v>
      </c>
      <c r="AH24" s="1">
        <f ca="1">IFERROR(IF(Loan_Not_Paid*Values_Entered,Monthly_Payment,""), "")</f>
        <v>4397.3385880266615</v>
      </c>
      <c r="AI24" s="1">
        <f ca="1">IFERROR(IF(Loan_Not_Paid*Values_Entered,Monthly_Payment,""), "")</f>
        <v>4397.3385880266615</v>
      </c>
      <c r="AJ24" s="1">
        <f ca="1">IFERROR(IF(Loan_Not_Paid*Values_Entered,Monthly_Payment,""), "")</f>
        <v>4397.3385880266615</v>
      </c>
      <c r="AK24" s="1">
        <f ca="1">IFERROR(IF(Loan_Not_Paid*Values_Entered,Monthly_Payment,""), "")</f>
        <v>4397.3385880266615</v>
      </c>
      <c r="AL24" s="1">
        <f ca="1">IFERROR(IF(Loan_Not_Paid*Values_Entered,Monthly_Payment,""), "")</f>
        <v>4397.3385880266615</v>
      </c>
      <c r="AM24" s="1">
        <f ca="1">IFERROR(IF(Loan_Not_Paid*Values_Entered,Monthly_Payment,""), "")</f>
        <v>4397.3385880266615</v>
      </c>
      <c r="AN24" s="1">
        <f ca="1">IFERROR(IF(Loan_Not_Paid*Values_Entered,Monthly_Payment,""), "")</f>
        <v>4397.3385880266615</v>
      </c>
      <c r="AO24" s="1">
        <f ca="1">IFERROR(IF(Loan_Not_Paid*Values_Entered,Monthly_Payment,""), "")</f>
        <v>4397.3385880266615</v>
      </c>
      <c r="AP24" s="1">
        <f ca="1">IFERROR(IF(Loan_Not_Paid*Values_Entered,Monthly_Payment,""), "")</f>
        <v>4397.3385880266615</v>
      </c>
      <c r="AQ24" s="1">
        <f ca="1">IFERROR(IF(Loan_Not_Paid*Values_Entered,Monthly_Payment,""), "")</f>
        <v>4397.3385880266615</v>
      </c>
      <c r="AR24" s="1">
        <f ca="1">IFERROR(IF(Loan_Not_Paid*Values_Entered,Monthly_Payment,""), "")</f>
        <v>4397.3385880266615</v>
      </c>
      <c r="AS24" s="1">
        <f ca="1">IFERROR(IF(Loan_Not_Paid*Values_Entered,Monthly_Payment,""), "")</f>
        <v>4397.3385880266615</v>
      </c>
      <c r="AT24" s="1">
        <f ca="1">IFERROR(IF(Loan_Not_Paid*Values_Entered,Monthly_Payment,""), "")</f>
        <v>4397.3385880266615</v>
      </c>
      <c r="AU24" s="1">
        <f ca="1">IFERROR(IF(Loan_Not_Paid*Values_Entered,Monthly_Payment,""), "")</f>
        <v>4397.3385880266615</v>
      </c>
      <c r="AV24" s="1">
        <f ca="1">IFERROR(IF(Loan_Not_Paid*Values_Entered,Monthly_Payment,""), "")</f>
        <v>4397.3385880266615</v>
      </c>
      <c r="AW24" s="1">
        <f ca="1">IFERROR(IF(Loan_Not_Paid*Values_Entered,Monthly_Payment,""), "")</f>
        <v>4397.3385880266615</v>
      </c>
      <c r="AX24" s="1">
        <f ca="1">IFERROR(IF(Loan_Not_Paid*Values_Entered,Monthly_Payment,""), "")</f>
        <v>4397.3385880266615</v>
      </c>
      <c r="AY24" s="1">
        <f ca="1">IFERROR(IF(Loan_Not_Paid*Values_Entered,Monthly_Payment,""), "")</f>
        <v>4397.3385880266615</v>
      </c>
      <c r="AZ24" s="1">
        <f ca="1">IFERROR(IF(Loan_Not_Paid*Values_Entered,Monthly_Payment,""), "")</f>
        <v>4397.3385880266615</v>
      </c>
      <c r="BA24" s="1">
        <f ca="1">IFERROR(IF(Loan_Not_Paid*Values_Entered,Monthly_Payment,""), "")</f>
        <v>4397.3385880266615</v>
      </c>
      <c r="BB24" s="1">
        <f ca="1">IFERROR(IF(Loan_Not_Paid*Values_Entered,Monthly_Payment,""), "")</f>
        <v>4397.3385880266615</v>
      </c>
      <c r="BC24" s="1">
        <f ca="1">IFERROR(IF(Loan_Not_Paid*Values_Entered,Monthly_Payment,""), "")</f>
        <v>4397.3385880266615</v>
      </c>
      <c r="BD24" s="1">
        <f ca="1">IFERROR(IF(Loan_Not_Paid*Values_Entered,Monthly_Payment,""), "")</f>
        <v>4397.3385880266615</v>
      </c>
      <c r="BE24" s="1">
        <f ca="1">IFERROR(IF(Loan_Not_Paid*Values_Entered,Monthly_Payment,""), "")</f>
        <v>4397.3385880266615</v>
      </c>
      <c r="BF24" s="1">
        <f ca="1">IFERROR(IF(Loan_Not_Paid*Values_Entered,Monthly_Payment,""), "")</f>
        <v>4397.3385880266615</v>
      </c>
      <c r="BG24" s="1">
        <f ca="1">IFERROR(IF(Loan_Not_Paid*Values_Entered,Monthly_Payment,""), "")</f>
        <v>4397.3385880266615</v>
      </c>
      <c r="BH24" s="1">
        <f ca="1">IFERROR(IF(Loan_Not_Paid*Values_Entered,Monthly_Payment,""), "")</f>
        <v>4397.3385880266615</v>
      </c>
      <c r="BI24" s="1">
        <f ca="1">IFERROR(IF(Loan_Not_Paid*Values_Entered,Monthly_Payment,""), "")</f>
        <v>4397.3385880266615</v>
      </c>
      <c r="BJ24" s="1">
        <f ca="1">IFERROR(IF(Loan_Not_Paid*Values_Entered,Monthly_Payment,""), "")</f>
        <v>4397.3385880266615</v>
      </c>
      <c r="BK24" s="1">
        <f ca="1">IFERROR(IF(Loan_Not_Paid*Values_Entered,Monthly_Payment,""), "")</f>
        <v>4397.3385880266615</v>
      </c>
      <c r="BL24" s="1">
        <f ca="1">IFERROR(IF(Loan_Not_Paid*Values_Entered,Monthly_Payment,""), "")</f>
        <v>4397.3385880266615</v>
      </c>
      <c r="BM24" s="1">
        <f ca="1">IFERROR(IF(Loan_Not_Paid*Values_Entered,Monthly_Payment,""), "")</f>
        <v>4397.3385880266615</v>
      </c>
      <c r="BN24" s="1">
        <f ca="1">IFERROR(IF(Loan_Not_Paid*Values_Entered,Monthly_Payment,""), "")</f>
        <v>4397.3385880266615</v>
      </c>
      <c r="BO24" s="1">
        <f ca="1">IFERROR(IF(Loan_Not_Paid*Values_Entered,Monthly_Payment,""), "")</f>
        <v>4397.3385880266615</v>
      </c>
      <c r="BP24" s="1">
        <f ca="1">IFERROR(IF(Loan_Not_Paid*Values_Entered,Monthly_Payment,""), "")</f>
        <v>4397.3385880266615</v>
      </c>
      <c r="BQ24" s="1">
        <f ca="1">IFERROR(IF(Loan_Not_Paid*Values_Entered,Monthly_Payment,""), "")</f>
        <v>4397.3385880266615</v>
      </c>
      <c r="BR24" s="1">
        <f ca="1">IFERROR(IF(Loan_Not_Paid*Values_Entered,Monthly_Payment,""), "")</f>
        <v>4397.3385880266615</v>
      </c>
      <c r="BS24" s="1">
        <f ca="1">IFERROR(IF(Loan_Not_Paid*Values_Entered,Monthly_Payment,""), "")</f>
        <v>4397.3385880266615</v>
      </c>
      <c r="BT24" s="1">
        <f ca="1">IFERROR(IF(Loan_Not_Paid*Values_Entered,Monthly_Payment,""), "")</f>
        <v>4397.3385880266615</v>
      </c>
      <c r="BU24" s="1">
        <f ca="1">IFERROR(IF(Loan_Not_Paid*Values_Entered,Monthly_Payment,""), "")</f>
        <v>4397.3385880266615</v>
      </c>
      <c r="BV24" s="1">
        <f ca="1">IFERROR(IF(Loan_Not_Paid*Values_Entered,Monthly_Payment,""), "")</f>
        <v>4397.3385880266615</v>
      </c>
      <c r="BW24" s="1">
        <f ca="1">IFERROR(IF(Loan_Not_Paid*Values_Entered,Monthly_Payment,""), "")</f>
        <v>4397.3385880266615</v>
      </c>
      <c r="BX24" s="1">
        <f ca="1">IFERROR(IF(Loan_Not_Paid*Values_Entered,Monthly_Payment,""), "")</f>
        <v>4397.3385880266615</v>
      </c>
      <c r="BY24" s="1">
        <f ca="1">IFERROR(IF(Loan_Not_Paid*Values_Entered,Monthly_Payment,""), "")</f>
        <v>4397.3385880266615</v>
      </c>
      <c r="BZ24" s="1">
        <f ca="1">IFERROR(IF(Loan_Not_Paid*Values_Entered,Monthly_Payment,""), "")</f>
        <v>4397.3385880266615</v>
      </c>
      <c r="CA24" s="1">
        <f ca="1">IFERROR(IF(Loan_Not_Paid*Values_Entered,Monthly_Payment,""), "")</f>
        <v>4397.3385880266615</v>
      </c>
      <c r="CB24" s="1">
        <f ca="1">IFERROR(IF(Loan_Not_Paid*Values_Entered,Monthly_Payment,""), "")</f>
        <v>4397.3385880266615</v>
      </c>
    </row>
    <row r="25" spans="1:80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1">
        <f ca="1">IFERROR(IF(Loan_Not_Paid*Values_Entered,Monthly_Payment,""), "")</f>
        <v>4397.3385880266615</v>
      </c>
      <c r="U25" s="1">
        <f ca="1">IFERROR(IF(Loan_Not_Paid*Values_Entered,Monthly_Payment,""), "")</f>
        <v>4397.3385880266615</v>
      </c>
      <c r="V25" s="1">
        <f ca="1">IFERROR(IF(Loan_Not_Paid*Values_Entered,Monthly_Payment,""), "")</f>
        <v>4397.3385880266615</v>
      </c>
      <c r="W25" s="1">
        <f ca="1">IFERROR(IF(Loan_Not_Paid*Values_Entered,Monthly_Payment,""), "")</f>
        <v>4397.3385880266615</v>
      </c>
      <c r="X25" s="1">
        <f ca="1">IFERROR(IF(Loan_Not_Paid*Values_Entered,Monthly_Payment,""), "")</f>
        <v>4397.3385880266615</v>
      </c>
      <c r="Y25" s="1">
        <f ca="1">IFERROR(IF(Loan_Not_Paid*Values_Entered,Monthly_Payment,""), "")</f>
        <v>4397.3385880266615</v>
      </c>
      <c r="Z25" s="1">
        <f ca="1">IFERROR(IF(Loan_Not_Paid*Values_Entered,Monthly_Payment,""), "")</f>
        <v>4397.3385880266615</v>
      </c>
      <c r="AA25" s="1">
        <f ca="1">IFERROR(IF(Loan_Not_Paid*Values_Entered,Monthly_Payment,""), "")</f>
        <v>4397.3385880266615</v>
      </c>
      <c r="AB25" s="1">
        <f ca="1">IFERROR(IF(Loan_Not_Paid*Values_Entered,Monthly_Payment,""), "")</f>
        <v>4397.3385880266615</v>
      </c>
      <c r="AC25" s="1">
        <f ca="1">IFERROR(IF(Loan_Not_Paid*Values_Entered,Monthly_Payment,""), "")</f>
        <v>4397.3385880266615</v>
      </c>
      <c r="AD25" s="1">
        <f ca="1">IFERROR(IF(Loan_Not_Paid*Values_Entered,Monthly_Payment,""), "")</f>
        <v>4397.3385880266615</v>
      </c>
      <c r="AE25" s="1">
        <f ca="1">IFERROR(IF(Loan_Not_Paid*Values_Entered,Monthly_Payment,""), "")</f>
        <v>4397.3385880266615</v>
      </c>
      <c r="AF25" s="1">
        <f ca="1">IFERROR(IF(Loan_Not_Paid*Values_Entered,Monthly_Payment,""), "")</f>
        <v>4397.3385880266615</v>
      </c>
      <c r="AG25" s="1">
        <f ca="1">IFERROR(IF(Loan_Not_Paid*Values_Entered,Monthly_Payment,""), "")</f>
        <v>4397.3385880266615</v>
      </c>
      <c r="AH25" s="1">
        <f ca="1">IFERROR(IF(Loan_Not_Paid*Values_Entered,Monthly_Payment,""), "")</f>
        <v>4397.3385880266615</v>
      </c>
      <c r="AI25" s="1">
        <f ca="1">IFERROR(IF(Loan_Not_Paid*Values_Entered,Monthly_Payment,""), "")</f>
        <v>4397.3385880266615</v>
      </c>
      <c r="AJ25" s="1">
        <f ca="1">IFERROR(IF(Loan_Not_Paid*Values_Entered,Monthly_Payment,""), "")</f>
        <v>4397.3385880266615</v>
      </c>
      <c r="AK25" s="1">
        <f ca="1">IFERROR(IF(Loan_Not_Paid*Values_Entered,Monthly_Payment,""), "")</f>
        <v>4397.3385880266615</v>
      </c>
      <c r="AL25" s="1">
        <f ca="1">IFERROR(IF(Loan_Not_Paid*Values_Entered,Monthly_Payment,""), "")</f>
        <v>4397.3385880266615</v>
      </c>
      <c r="AM25" s="1">
        <f ca="1">IFERROR(IF(Loan_Not_Paid*Values_Entered,Monthly_Payment,""), "")</f>
        <v>4397.3385880266615</v>
      </c>
      <c r="AN25" s="1">
        <f ca="1">IFERROR(IF(Loan_Not_Paid*Values_Entered,Monthly_Payment,""), "")</f>
        <v>4397.3385880266615</v>
      </c>
      <c r="AO25" s="1">
        <f ca="1">IFERROR(IF(Loan_Not_Paid*Values_Entered,Monthly_Payment,""), "")</f>
        <v>4397.3385880266615</v>
      </c>
      <c r="AP25" s="1">
        <f ca="1">IFERROR(IF(Loan_Not_Paid*Values_Entered,Monthly_Payment,""), "")</f>
        <v>4397.3385880266615</v>
      </c>
      <c r="AQ25" s="1">
        <f ca="1">IFERROR(IF(Loan_Not_Paid*Values_Entered,Monthly_Payment,""), "")</f>
        <v>4397.3385880266615</v>
      </c>
      <c r="AR25" s="1">
        <f ca="1">IFERROR(IF(Loan_Not_Paid*Values_Entered,Monthly_Payment,""), "")</f>
        <v>4397.3385880266615</v>
      </c>
      <c r="AS25" s="1">
        <f ca="1">IFERROR(IF(Loan_Not_Paid*Values_Entered,Monthly_Payment,""), "")</f>
        <v>4397.3385880266615</v>
      </c>
      <c r="AT25" s="1">
        <f ca="1">IFERROR(IF(Loan_Not_Paid*Values_Entered,Monthly_Payment,""), "")</f>
        <v>4397.3385880266615</v>
      </c>
      <c r="AU25" s="1">
        <f ca="1">IFERROR(IF(Loan_Not_Paid*Values_Entered,Monthly_Payment,""), "")</f>
        <v>4397.3385880266615</v>
      </c>
      <c r="AV25" s="1">
        <f ca="1">IFERROR(IF(Loan_Not_Paid*Values_Entered,Monthly_Payment,""), "")</f>
        <v>4397.3385880266615</v>
      </c>
      <c r="AW25" s="1">
        <f ca="1">IFERROR(IF(Loan_Not_Paid*Values_Entered,Monthly_Payment,""), "")</f>
        <v>4397.3385880266615</v>
      </c>
      <c r="AX25" s="1">
        <f ca="1">IFERROR(IF(Loan_Not_Paid*Values_Entered,Monthly_Payment,""), "")</f>
        <v>4397.3385880266615</v>
      </c>
      <c r="AY25" s="1">
        <f ca="1">IFERROR(IF(Loan_Not_Paid*Values_Entered,Monthly_Payment,""), "")</f>
        <v>4397.3385880266615</v>
      </c>
      <c r="AZ25" s="1">
        <f ca="1">IFERROR(IF(Loan_Not_Paid*Values_Entered,Monthly_Payment,""), "")</f>
        <v>4397.3385880266615</v>
      </c>
      <c r="BA25" s="1">
        <f ca="1">IFERROR(IF(Loan_Not_Paid*Values_Entered,Monthly_Payment,""), "")</f>
        <v>4397.3385880266615</v>
      </c>
      <c r="BB25" s="1">
        <f ca="1">IFERROR(IF(Loan_Not_Paid*Values_Entered,Monthly_Payment,""), "")</f>
        <v>4397.3385880266615</v>
      </c>
      <c r="BC25" s="1">
        <f ca="1">IFERROR(IF(Loan_Not_Paid*Values_Entered,Monthly_Payment,""), "")</f>
        <v>4397.3385880266615</v>
      </c>
      <c r="BD25" s="1">
        <f ca="1">IFERROR(IF(Loan_Not_Paid*Values_Entered,Monthly_Payment,""), "")</f>
        <v>4397.3385880266615</v>
      </c>
      <c r="BE25" s="1">
        <f ca="1">IFERROR(IF(Loan_Not_Paid*Values_Entered,Monthly_Payment,""), "")</f>
        <v>4397.3385880266615</v>
      </c>
      <c r="BF25" s="1">
        <f ca="1">IFERROR(IF(Loan_Not_Paid*Values_Entered,Monthly_Payment,""), "")</f>
        <v>4397.3385880266615</v>
      </c>
      <c r="BG25" s="1">
        <f ca="1">IFERROR(IF(Loan_Not_Paid*Values_Entered,Monthly_Payment,""), "")</f>
        <v>4397.3385880266615</v>
      </c>
      <c r="BH25" s="1">
        <f ca="1">IFERROR(IF(Loan_Not_Paid*Values_Entered,Monthly_Payment,""), "")</f>
        <v>4397.3385880266615</v>
      </c>
      <c r="BI25" s="1">
        <f ca="1">IFERROR(IF(Loan_Not_Paid*Values_Entered,Monthly_Payment,""), "")</f>
        <v>4397.3385880266615</v>
      </c>
      <c r="BJ25" s="1">
        <f ca="1">IFERROR(IF(Loan_Not_Paid*Values_Entered,Monthly_Payment,""), "")</f>
        <v>4397.3385880266615</v>
      </c>
      <c r="BK25" s="1">
        <f ca="1">IFERROR(IF(Loan_Not_Paid*Values_Entered,Monthly_Payment,""), "")</f>
        <v>4397.3385880266615</v>
      </c>
      <c r="BL25" s="1">
        <f ca="1">IFERROR(IF(Loan_Not_Paid*Values_Entered,Monthly_Payment,""), "")</f>
        <v>4397.3385880266615</v>
      </c>
      <c r="BM25" s="1">
        <f ca="1">IFERROR(IF(Loan_Not_Paid*Values_Entered,Monthly_Payment,""), "")</f>
        <v>4397.3385880266615</v>
      </c>
      <c r="BN25" s="1">
        <f ca="1">IFERROR(IF(Loan_Not_Paid*Values_Entered,Monthly_Payment,""), "")</f>
        <v>4397.3385880266615</v>
      </c>
      <c r="BO25" s="1">
        <f ca="1">IFERROR(IF(Loan_Not_Paid*Values_Entered,Monthly_Payment,""), "")</f>
        <v>4397.3385880266615</v>
      </c>
      <c r="BP25" s="1">
        <f ca="1">IFERROR(IF(Loan_Not_Paid*Values_Entered,Monthly_Payment,""), "")</f>
        <v>4397.3385880266615</v>
      </c>
      <c r="BQ25" s="1">
        <f ca="1">IFERROR(IF(Loan_Not_Paid*Values_Entered,Monthly_Payment,""), "")</f>
        <v>4397.3385880266615</v>
      </c>
      <c r="BR25" s="1">
        <f ca="1">IFERROR(IF(Loan_Not_Paid*Values_Entered,Monthly_Payment,""), "")</f>
        <v>4397.3385880266615</v>
      </c>
      <c r="BS25" s="1">
        <f ca="1">IFERROR(IF(Loan_Not_Paid*Values_Entered,Monthly_Payment,""), "")</f>
        <v>4397.3385880266615</v>
      </c>
      <c r="BT25" s="1">
        <f ca="1">IFERROR(IF(Loan_Not_Paid*Values_Entered,Monthly_Payment,""), "")</f>
        <v>4397.3385880266615</v>
      </c>
      <c r="BU25" s="1">
        <f ca="1">IFERROR(IF(Loan_Not_Paid*Values_Entered,Monthly_Payment,""), "")</f>
        <v>4397.3385880266615</v>
      </c>
      <c r="BV25" s="1">
        <f ca="1">IFERROR(IF(Loan_Not_Paid*Values_Entered,Monthly_Payment,""), "")</f>
        <v>4397.3385880266615</v>
      </c>
      <c r="BW25" s="1">
        <f ca="1">IFERROR(IF(Loan_Not_Paid*Values_Entered,Monthly_Payment,""), "")</f>
        <v>4397.3385880266615</v>
      </c>
      <c r="BX25" s="1">
        <f ca="1">IFERROR(IF(Loan_Not_Paid*Values_Entered,Monthly_Payment,""), "")</f>
        <v>4397.3385880266615</v>
      </c>
      <c r="BY25" s="1">
        <f ca="1">IFERROR(IF(Loan_Not_Paid*Values_Entered,Monthly_Payment,""), "")</f>
        <v>4397.3385880266615</v>
      </c>
      <c r="BZ25" s="1">
        <f ca="1">IFERROR(IF(Loan_Not_Paid*Values_Entered,Monthly_Payment,""), "")</f>
        <v>4397.3385880266615</v>
      </c>
      <c r="CA25" s="1">
        <f ca="1">IFERROR(IF(Loan_Not_Paid*Values_Entered,Monthly_Payment,""), "")</f>
        <v>4397.3385880266615</v>
      </c>
      <c r="CB25" s="1">
        <f ca="1">IFERROR(IF(Loan_Not_Paid*Values_Entered,Monthly_Payment,""), "")</f>
        <v>4397.3385880266615</v>
      </c>
    </row>
    <row r="26" spans="1:80" x14ac:dyDescent="0.3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1">
        <f ca="1">IFERROR(IF(Loan_Not_Paid*Values_Entered,Monthly_Payment,""), "")</f>
        <v>4397.3385880266615</v>
      </c>
      <c r="U26" s="1">
        <f ca="1">IFERROR(IF(Loan_Not_Paid*Values_Entered,Monthly_Payment,""), "")</f>
        <v>4397.3385880266615</v>
      </c>
      <c r="V26" s="1">
        <f ca="1">IFERROR(IF(Loan_Not_Paid*Values_Entered,Monthly_Payment,""), "")</f>
        <v>4397.3385880266615</v>
      </c>
      <c r="W26" s="1">
        <f ca="1">IFERROR(IF(Loan_Not_Paid*Values_Entered,Monthly_Payment,""), "")</f>
        <v>4397.3385880266615</v>
      </c>
      <c r="X26" s="1">
        <f ca="1">IFERROR(IF(Loan_Not_Paid*Values_Entered,Monthly_Payment,""), "")</f>
        <v>4397.3385880266615</v>
      </c>
      <c r="Y26" s="1">
        <f ca="1">IFERROR(IF(Loan_Not_Paid*Values_Entered,Monthly_Payment,""), "")</f>
        <v>4397.3385880266615</v>
      </c>
      <c r="Z26" s="1">
        <f ca="1">IFERROR(IF(Loan_Not_Paid*Values_Entered,Monthly_Payment,""), "")</f>
        <v>4397.3385880266615</v>
      </c>
      <c r="AA26" s="1">
        <f ca="1">IFERROR(IF(Loan_Not_Paid*Values_Entered,Monthly_Payment,""), "")</f>
        <v>4397.3385880266615</v>
      </c>
      <c r="AB26" s="1">
        <f ca="1">IFERROR(IF(Loan_Not_Paid*Values_Entered,Monthly_Payment,""), "")</f>
        <v>4397.3385880266615</v>
      </c>
      <c r="AC26" s="1">
        <f ca="1">IFERROR(IF(Loan_Not_Paid*Values_Entered,Monthly_Payment,""), "")</f>
        <v>4397.3385880266615</v>
      </c>
      <c r="AD26" s="1">
        <f ca="1">IFERROR(IF(Loan_Not_Paid*Values_Entered,Monthly_Payment,""), "")</f>
        <v>4397.3385880266615</v>
      </c>
      <c r="AE26" s="1">
        <f ca="1">IFERROR(IF(Loan_Not_Paid*Values_Entered,Monthly_Payment,""), "")</f>
        <v>4397.3385880266615</v>
      </c>
      <c r="AF26" s="1">
        <f ca="1">IFERROR(IF(Loan_Not_Paid*Values_Entered,Monthly_Payment,""), "")</f>
        <v>4397.3385880266615</v>
      </c>
      <c r="AG26" s="1">
        <f ca="1">IFERROR(IF(Loan_Not_Paid*Values_Entered,Monthly_Payment,""), "")</f>
        <v>4397.3385880266615</v>
      </c>
      <c r="AH26" s="1">
        <f ca="1">IFERROR(IF(Loan_Not_Paid*Values_Entered,Monthly_Payment,""), "")</f>
        <v>4397.3385880266615</v>
      </c>
      <c r="AI26" s="1">
        <f ca="1">IFERROR(IF(Loan_Not_Paid*Values_Entered,Monthly_Payment,""), "")</f>
        <v>4397.3385880266615</v>
      </c>
      <c r="AJ26" s="1">
        <f ca="1">IFERROR(IF(Loan_Not_Paid*Values_Entered,Monthly_Payment,""), "")</f>
        <v>4397.3385880266615</v>
      </c>
      <c r="AK26" s="1">
        <f ca="1">IFERROR(IF(Loan_Not_Paid*Values_Entered,Monthly_Payment,""), "")</f>
        <v>4397.3385880266615</v>
      </c>
      <c r="AL26" s="1">
        <f ca="1">IFERROR(IF(Loan_Not_Paid*Values_Entered,Monthly_Payment,""), "")</f>
        <v>4397.3385880266615</v>
      </c>
      <c r="AM26" s="1">
        <f ca="1">IFERROR(IF(Loan_Not_Paid*Values_Entered,Monthly_Payment,""), "")</f>
        <v>4397.3385880266615</v>
      </c>
      <c r="AN26" s="1">
        <f ca="1">IFERROR(IF(Loan_Not_Paid*Values_Entered,Monthly_Payment,""), "")</f>
        <v>4397.3385880266615</v>
      </c>
      <c r="AO26" s="1">
        <f ca="1">IFERROR(IF(Loan_Not_Paid*Values_Entered,Monthly_Payment,""), "")</f>
        <v>4397.3385880266615</v>
      </c>
      <c r="AP26" s="1">
        <f ca="1">IFERROR(IF(Loan_Not_Paid*Values_Entered,Monthly_Payment,""), "")</f>
        <v>4397.3385880266615</v>
      </c>
      <c r="AQ26" s="1">
        <f ca="1">IFERROR(IF(Loan_Not_Paid*Values_Entered,Monthly_Payment,""), "")</f>
        <v>4397.3385880266615</v>
      </c>
      <c r="AR26" s="1">
        <f ca="1">IFERROR(IF(Loan_Not_Paid*Values_Entered,Monthly_Payment,""), "")</f>
        <v>4397.3385880266615</v>
      </c>
      <c r="AS26" s="1">
        <f ca="1">IFERROR(IF(Loan_Not_Paid*Values_Entered,Monthly_Payment,""), "")</f>
        <v>4397.3385880266615</v>
      </c>
      <c r="AT26" s="1">
        <f ca="1">IFERROR(IF(Loan_Not_Paid*Values_Entered,Monthly_Payment,""), "")</f>
        <v>4397.3385880266615</v>
      </c>
      <c r="AU26" s="1">
        <f ca="1">IFERROR(IF(Loan_Not_Paid*Values_Entered,Monthly_Payment,""), "")</f>
        <v>4397.3385880266615</v>
      </c>
      <c r="AV26" s="1">
        <f ca="1">IFERROR(IF(Loan_Not_Paid*Values_Entered,Monthly_Payment,""), "")</f>
        <v>4397.3385880266615</v>
      </c>
      <c r="AW26" s="1">
        <f ca="1">IFERROR(IF(Loan_Not_Paid*Values_Entered,Monthly_Payment,""), "")</f>
        <v>4397.3385880266615</v>
      </c>
      <c r="AX26" s="1">
        <f ca="1">IFERROR(IF(Loan_Not_Paid*Values_Entered,Monthly_Payment,""), "")</f>
        <v>4397.3385880266615</v>
      </c>
      <c r="AY26" s="1">
        <f ca="1">IFERROR(IF(Loan_Not_Paid*Values_Entered,Monthly_Payment,""), "")</f>
        <v>4397.3385880266615</v>
      </c>
      <c r="AZ26" s="1">
        <f ca="1">IFERROR(IF(Loan_Not_Paid*Values_Entered,Monthly_Payment,""), "")</f>
        <v>4397.3385880266615</v>
      </c>
      <c r="BA26" s="1">
        <f ca="1">IFERROR(IF(Loan_Not_Paid*Values_Entered,Monthly_Payment,""), "")</f>
        <v>4397.3385880266615</v>
      </c>
      <c r="BB26" s="1">
        <f ca="1">IFERROR(IF(Loan_Not_Paid*Values_Entered,Monthly_Payment,""), "")</f>
        <v>4397.3385880266615</v>
      </c>
      <c r="BC26" s="1">
        <f ca="1">IFERROR(IF(Loan_Not_Paid*Values_Entered,Monthly_Payment,""), "")</f>
        <v>4397.3385880266615</v>
      </c>
      <c r="BD26" s="1">
        <f ca="1">IFERROR(IF(Loan_Not_Paid*Values_Entered,Monthly_Payment,""), "")</f>
        <v>4397.3385880266615</v>
      </c>
      <c r="BE26" s="1">
        <f ca="1">IFERROR(IF(Loan_Not_Paid*Values_Entered,Monthly_Payment,""), "")</f>
        <v>4397.3385880266615</v>
      </c>
      <c r="BF26" s="1">
        <f ca="1">IFERROR(IF(Loan_Not_Paid*Values_Entered,Monthly_Payment,""), "")</f>
        <v>4397.3385880266615</v>
      </c>
      <c r="BG26" s="1">
        <f ca="1">IFERROR(IF(Loan_Not_Paid*Values_Entered,Monthly_Payment,""), "")</f>
        <v>4397.3385880266615</v>
      </c>
      <c r="BH26" s="1">
        <f ca="1">IFERROR(IF(Loan_Not_Paid*Values_Entered,Monthly_Payment,""), "")</f>
        <v>4397.3385880266615</v>
      </c>
      <c r="BI26" s="1">
        <f ca="1">IFERROR(IF(Loan_Not_Paid*Values_Entered,Monthly_Payment,""), "")</f>
        <v>4397.3385880266615</v>
      </c>
      <c r="BJ26" s="1">
        <f ca="1">IFERROR(IF(Loan_Not_Paid*Values_Entered,Monthly_Payment,""), "")</f>
        <v>4397.3385880266615</v>
      </c>
      <c r="BK26" s="1">
        <f ca="1">IFERROR(IF(Loan_Not_Paid*Values_Entered,Monthly_Payment,""), "")</f>
        <v>4397.3385880266615</v>
      </c>
      <c r="BL26" s="1">
        <f ca="1">IFERROR(IF(Loan_Not_Paid*Values_Entered,Monthly_Payment,""), "")</f>
        <v>4397.3385880266615</v>
      </c>
      <c r="BM26" s="1">
        <f ca="1">IFERROR(IF(Loan_Not_Paid*Values_Entered,Monthly_Payment,""), "")</f>
        <v>4397.3385880266615</v>
      </c>
      <c r="BN26" s="1">
        <f ca="1">IFERROR(IF(Loan_Not_Paid*Values_Entered,Monthly_Payment,""), "")</f>
        <v>4397.3385880266615</v>
      </c>
      <c r="BO26" s="1">
        <f ca="1">IFERROR(IF(Loan_Not_Paid*Values_Entered,Monthly_Payment,""), "")</f>
        <v>4397.3385880266615</v>
      </c>
      <c r="BP26" s="1">
        <f ca="1">IFERROR(IF(Loan_Not_Paid*Values_Entered,Monthly_Payment,""), "")</f>
        <v>4397.3385880266615</v>
      </c>
      <c r="BQ26" s="1">
        <f ca="1">IFERROR(IF(Loan_Not_Paid*Values_Entered,Monthly_Payment,""), "")</f>
        <v>4397.3385880266615</v>
      </c>
      <c r="BR26" s="1">
        <f ca="1">IFERROR(IF(Loan_Not_Paid*Values_Entered,Monthly_Payment,""), "")</f>
        <v>4397.3385880266615</v>
      </c>
      <c r="BS26" s="1">
        <f ca="1">IFERROR(IF(Loan_Not_Paid*Values_Entered,Monthly_Payment,""), "")</f>
        <v>4397.3385880266615</v>
      </c>
      <c r="BT26" s="1">
        <f ca="1">IFERROR(IF(Loan_Not_Paid*Values_Entered,Monthly_Payment,""), "")</f>
        <v>4397.3385880266615</v>
      </c>
      <c r="BU26" s="1">
        <f ca="1">IFERROR(IF(Loan_Not_Paid*Values_Entered,Monthly_Payment,""), "")</f>
        <v>4397.3385880266615</v>
      </c>
      <c r="BV26" s="1">
        <f ca="1">IFERROR(IF(Loan_Not_Paid*Values_Entered,Monthly_Payment,""), "")</f>
        <v>4397.3385880266615</v>
      </c>
      <c r="BW26" s="1">
        <f ca="1">IFERROR(IF(Loan_Not_Paid*Values_Entered,Monthly_Payment,""), "")</f>
        <v>4397.3385880266615</v>
      </c>
      <c r="BX26" s="1">
        <f ca="1">IFERROR(IF(Loan_Not_Paid*Values_Entered,Monthly_Payment,""), "")</f>
        <v>4397.3385880266615</v>
      </c>
      <c r="BY26" s="1">
        <f ca="1">IFERROR(IF(Loan_Not_Paid*Values_Entered,Monthly_Payment,""), "")</f>
        <v>4397.3385880266615</v>
      </c>
      <c r="BZ26" s="1">
        <f ca="1">IFERROR(IF(Loan_Not_Paid*Values_Entered,Monthly_Payment,""), "")</f>
        <v>4397.3385880266615</v>
      </c>
      <c r="CA26" s="1">
        <f ca="1">IFERROR(IF(Loan_Not_Paid*Values_Entered,Monthly_Payment,""), "")</f>
        <v>4397.3385880266615</v>
      </c>
      <c r="CB26" s="1">
        <f ca="1">IFERROR(IF(Loan_Not_Paid*Values_Entered,Monthly_Payment,""), "")</f>
        <v>4397.3385880266615</v>
      </c>
    </row>
    <row r="27" spans="1:80" x14ac:dyDescent="0.3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1">
        <f ca="1">IFERROR(IF(Loan_Not_Paid*Values_Entered,Monthly_Payment,""), "")</f>
        <v>4397.3385880266615</v>
      </c>
      <c r="U27" s="1">
        <f ca="1">IFERROR(IF(Loan_Not_Paid*Values_Entered,Monthly_Payment,""), "")</f>
        <v>4397.3385880266615</v>
      </c>
      <c r="V27" s="1">
        <f ca="1">IFERROR(IF(Loan_Not_Paid*Values_Entered,Monthly_Payment,""), "")</f>
        <v>4397.3385880266615</v>
      </c>
      <c r="W27" s="1">
        <f ca="1">IFERROR(IF(Loan_Not_Paid*Values_Entered,Monthly_Payment,""), "")</f>
        <v>4397.3385880266615</v>
      </c>
      <c r="X27" s="1">
        <f ca="1">IFERROR(IF(Loan_Not_Paid*Values_Entered,Monthly_Payment,""), "")</f>
        <v>4397.3385880266615</v>
      </c>
      <c r="Y27" s="1">
        <f ca="1">IFERROR(IF(Loan_Not_Paid*Values_Entered,Monthly_Payment,""), "")</f>
        <v>4397.3385880266615</v>
      </c>
      <c r="Z27" s="1">
        <f ca="1">IFERROR(IF(Loan_Not_Paid*Values_Entered,Monthly_Payment,""), "")</f>
        <v>4397.3385880266615</v>
      </c>
      <c r="AA27" s="1">
        <f ca="1">IFERROR(IF(Loan_Not_Paid*Values_Entered,Monthly_Payment,""), "")</f>
        <v>4397.3385880266615</v>
      </c>
      <c r="AB27" s="1">
        <f ca="1">IFERROR(IF(Loan_Not_Paid*Values_Entered,Monthly_Payment,""), "")</f>
        <v>4397.3385880266615</v>
      </c>
      <c r="AC27" s="1">
        <f ca="1">IFERROR(IF(Loan_Not_Paid*Values_Entered,Monthly_Payment,""), "")</f>
        <v>4397.3385880266615</v>
      </c>
      <c r="AD27" s="1">
        <f ca="1">IFERROR(IF(Loan_Not_Paid*Values_Entered,Monthly_Payment,""), "")</f>
        <v>4397.3385880266615</v>
      </c>
      <c r="AE27" s="1">
        <f ca="1">IFERROR(IF(Loan_Not_Paid*Values_Entered,Monthly_Payment,""), "")</f>
        <v>4397.3385880266615</v>
      </c>
      <c r="AF27" s="1">
        <f ca="1">IFERROR(IF(Loan_Not_Paid*Values_Entered,Monthly_Payment,""), "")</f>
        <v>4397.3385880266615</v>
      </c>
      <c r="AG27" s="1">
        <f ca="1">IFERROR(IF(Loan_Not_Paid*Values_Entered,Monthly_Payment,""), "")</f>
        <v>4397.3385880266615</v>
      </c>
      <c r="AH27" s="1">
        <f ca="1">IFERROR(IF(Loan_Not_Paid*Values_Entered,Monthly_Payment,""), "")</f>
        <v>4397.3385880266615</v>
      </c>
      <c r="AI27" s="1">
        <f ca="1">IFERROR(IF(Loan_Not_Paid*Values_Entered,Monthly_Payment,""), "")</f>
        <v>4397.3385880266615</v>
      </c>
      <c r="AJ27" s="1">
        <f ca="1">IFERROR(IF(Loan_Not_Paid*Values_Entered,Monthly_Payment,""), "")</f>
        <v>4397.3385880266615</v>
      </c>
      <c r="AK27" s="1">
        <f ca="1">IFERROR(IF(Loan_Not_Paid*Values_Entered,Monthly_Payment,""), "")</f>
        <v>4397.3385880266615</v>
      </c>
      <c r="AL27" s="1">
        <f ca="1">IFERROR(IF(Loan_Not_Paid*Values_Entered,Monthly_Payment,""), "")</f>
        <v>4397.3385880266615</v>
      </c>
      <c r="AM27" s="1">
        <f ca="1">IFERROR(IF(Loan_Not_Paid*Values_Entered,Monthly_Payment,""), "")</f>
        <v>4397.3385880266615</v>
      </c>
      <c r="AN27" s="1">
        <f ca="1">IFERROR(IF(Loan_Not_Paid*Values_Entered,Monthly_Payment,""), "")</f>
        <v>4397.3385880266615</v>
      </c>
      <c r="AO27" s="1">
        <f ca="1">IFERROR(IF(Loan_Not_Paid*Values_Entered,Monthly_Payment,""), "")</f>
        <v>4397.3385880266615</v>
      </c>
      <c r="AP27" s="1">
        <f ca="1">IFERROR(IF(Loan_Not_Paid*Values_Entered,Monthly_Payment,""), "")</f>
        <v>4397.3385880266615</v>
      </c>
      <c r="AQ27" s="1">
        <f ca="1">IFERROR(IF(Loan_Not_Paid*Values_Entered,Monthly_Payment,""), "")</f>
        <v>4397.3385880266615</v>
      </c>
      <c r="AR27" s="1">
        <f ca="1">IFERROR(IF(Loan_Not_Paid*Values_Entered,Monthly_Payment,""), "")</f>
        <v>4397.3385880266615</v>
      </c>
      <c r="AS27" s="1">
        <f ca="1">IFERROR(IF(Loan_Not_Paid*Values_Entered,Monthly_Payment,""), "")</f>
        <v>4397.3385880266615</v>
      </c>
      <c r="AT27" s="1">
        <f ca="1">IFERROR(IF(Loan_Not_Paid*Values_Entered,Monthly_Payment,""), "")</f>
        <v>4397.3385880266615</v>
      </c>
      <c r="AU27" s="1">
        <f ca="1">IFERROR(IF(Loan_Not_Paid*Values_Entered,Monthly_Payment,""), "")</f>
        <v>4397.3385880266615</v>
      </c>
      <c r="AV27" s="1">
        <f ca="1">IFERROR(IF(Loan_Not_Paid*Values_Entered,Monthly_Payment,""), "")</f>
        <v>4397.3385880266615</v>
      </c>
      <c r="AW27" s="1">
        <f ca="1">IFERROR(IF(Loan_Not_Paid*Values_Entered,Monthly_Payment,""), "")</f>
        <v>4397.3385880266615</v>
      </c>
      <c r="AX27" s="1">
        <f ca="1">IFERROR(IF(Loan_Not_Paid*Values_Entered,Monthly_Payment,""), "")</f>
        <v>4397.3385880266615</v>
      </c>
      <c r="AY27" s="1">
        <f ca="1">IFERROR(IF(Loan_Not_Paid*Values_Entered,Monthly_Payment,""), "")</f>
        <v>4397.3385880266615</v>
      </c>
      <c r="AZ27" s="1">
        <f ca="1">IFERROR(IF(Loan_Not_Paid*Values_Entered,Monthly_Payment,""), "")</f>
        <v>4397.3385880266615</v>
      </c>
      <c r="BA27" s="1">
        <f ca="1">IFERROR(IF(Loan_Not_Paid*Values_Entered,Monthly_Payment,""), "")</f>
        <v>4397.3385880266615</v>
      </c>
      <c r="BB27" s="1">
        <f ca="1">IFERROR(IF(Loan_Not_Paid*Values_Entered,Monthly_Payment,""), "")</f>
        <v>4397.3385880266615</v>
      </c>
      <c r="BC27" s="1">
        <f ca="1">IFERROR(IF(Loan_Not_Paid*Values_Entered,Monthly_Payment,""), "")</f>
        <v>4397.3385880266615</v>
      </c>
      <c r="BD27" s="1">
        <f ca="1">IFERROR(IF(Loan_Not_Paid*Values_Entered,Monthly_Payment,""), "")</f>
        <v>4397.3385880266615</v>
      </c>
      <c r="BE27" s="1">
        <f ca="1">IFERROR(IF(Loan_Not_Paid*Values_Entered,Monthly_Payment,""), "")</f>
        <v>4397.3385880266615</v>
      </c>
      <c r="BF27" s="1">
        <f ca="1">IFERROR(IF(Loan_Not_Paid*Values_Entered,Monthly_Payment,""), "")</f>
        <v>4397.3385880266615</v>
      </c>
      <c r="BG27" s="1">
        <f ca="1">IFERROR(IF(Loan_Not_Paid*Values_Entered,Monthly_Payment,""), "")</f>
        <v>4397.3385880266615</v>
      </c>
      <c r="BH27" s="1">
        <f ca="1">IFERROR(IF(Loan_Not_Paid*Values_Entered,Monthly_Payment,""), "")</f>
        <v>4397.3385880266615</v>
      </c>
      <c r="BI27" s="1">
        <f ca="1">IFERROR(IF(Loan_Not_Paid*Values_Entered,Monthly_Payment,""), "")</f>
        <v>4397.3385880266615</v>
      </c>
      <c r="BJ27" s="1">
        <f ca="1">IFERROR(IF(Loan_Not_Paid*Values_Entered,Monthly_Payment,""), "")</f>
        <v>4397.3385880266615</v>
      </c>
      <c r="BK27" s="1">
        <f ca="1">IFERROR(IF(Loan_Not_Paid*Values_Entered,Monthly_Payment,""), "")</f>
        <v>4397.3385880266615</v>
      </c>
      <c r="BL27" s="1">
        <f ca="1">IFERROR(IF(Loan_Not_Paid*Values_Entered,Monthly_Payment,""), "")</f>
        <v>4397.3385880266615</v>
      </c>
      <c r="BM27" s="1">
        <f ca="1">IFERROR(IF(Loan_Not_Paid*Values_Entered,Monthly_Payment,""), "")</f>
        <v>4397.3385880266615</v>
      </c>
      <c r="BN27" s="1">
        <f ca="1">IFERROR(IF(Loan_Not_Paid*Values_Entered,Monthly_Payment,""), "")</f>
        <v>4397.3385880266615</v>
      </c>
      <c r="BO27" s="1">
        <f ca="1">IFERROR(IF(Loan_Not_Paid*Values_Entered,Monthly_Payment,""), "")</f>
        <v>4397.3385880266615</v>
      </c>
      <c r="BP27" s="1">
        <f ca="1">IFERROR(IF(Loan_Not_Paid*Values_Entered,Monthly_Payment,""), "")</f>
        <v>4397.3385880266615</v>
      </c>
      <c r="BQ27" s="1">
        <f ca="1">IFERROR(IF(Loan_Not_Paid*Values_Entered,Monthly_Payment,""), "")</f>
        <v>4397.3385880266615</v>
      </c>
      <c r="BR27" s="1">
        <f ca="1">IFERROR(IF(Loan_Not_Paid*Values_Entered,Monthly_Payment,""), "")</f>
        <v>4397.3385880266615</v>
      </c>
      <c r="BS27" s="1">
        <f ca="1">IFERROR(IF(Loan_Not_Paid*Values_Entered,Monthly_Payment,""), "")</f>
        <v>4397.3385880266615</v>
      </c>
      <c r="BT27" s="1">
        <f ca="1">IFERROR(IF(Loan_Not_Paid*Values_Entered,Monthly_Payment,""), "")</f>
        <v>4397.3385880266615</v>
      </c>
      <c r="BU27" s="1">
        <f ca="1">IFERROR(IF(Loan_Not_Paid*Values_Entered,Monthly_Payment,""), "")</f>
        <v>4397.3385880266615</v>
      </c>
      <c r="BV27" s="1">
        <f ca="1">IFERROR(IF(Loan_Not_Paid*Values_Entered,Monthly_Payment,""), "")</f>
        <v>4397.3385880266615</v>
      </c>
      <c r="BW27" s="1">
        <f ca="1">IFERROR(IF(Loan_Not_Paid*Values_Entered,Monthly_Payment,""), "")</f>
        <v>4397.3385880266615</v>
      </c>
      <c r="BX27" s="1">
        <f ca="1">IFERROR(IF(Loan_Not_Paid*Values_Entered,Monthly_Payment,""), "")</f>
        <v>4397.3385880266615</v>
      </c>
      <c r="BY27" s="1">
        <f ca="1">IFERROR(IF(Loan_Not_Paid*Values_Entered,Monthly_Payment,""), "")</f>
        <v>4397.3385880266615</v>
      </c>
      <c r="BZ27" s="1">
        <f ca="1">IFERROR(IF(Loan_Not_Paid*Values_Entered,Monthly_Payment,""), "")</f>
        <v>4397.3385880266615</v>
      </c>
      <c r="CA27" s="1">
        <f ca="1">IFERROR(IF(Loan_Not_Paid*Values_Entered,Monthly_Payment,""), "")</f>
        <v>4397.3385880266615</v>
      </c>
      <c r="CB27" s="1">
        <f ca="1">IFERROR(IF(Loan_Not_Paid*Values_Entered,Monthly_Payment,""), "")</f>
        <v>4397.3385880266615</v>
      </c>
    </row>
    <row r="28" spans="1:80" x14ac:dyDescent="0.3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1">
        <f ca="1">IFERROR(IF(Loan_Not_Paid*Values_Entered,Monthly_Payment,""), "")</f>
        <v>4397.3385880266615</v>
      </c>
      <c r="U28" s="1">
        <f ca="1">IFERROR(IF(Loan_Not_Paid*Values_Entered,Monthly_Payment,""), "")</f>
        <v>4397.3385880266615</v>
      </c>
      <c r="V28" s="1">
        <f ca="1">IFERROR(IF(Loan_Not_Paid*Values_Entered,Monthly_Payment,""), "")</f>
        <v>4397.3385880266615</v>
      </c>
      <c r="W28" s="1">
        <f ca="1">IFERROR(IF(Loan_Not_Paid*Values_Entered,Monthly_Payment,""), "")</f>
        <v>4397.3385880266615</v>
      </c>
      <c r="X28" s="1">
        <f ca="1">IFERROR(IF(Loan_Not_Paid*Values_Entered,Monthly_Payment,""), "")</f>
        <v>4397.3385880266615</v>
      </c>
      <c r="Y28" s="1">
        <f ca="1">IFERROR(IF(Loan_Not_Paid*Values_Entered,Monthly_Payment,""), "")</f>
        <v>4397.3385880266615</v>
      </c>
      <c r="Z28" s="1">
        <f ca="1">IFERROR(IF(Loan_Not_Paid*Values_Entered,Monthly_Payment,""), "")</f>
        <v>4397.3385880266615</v>
      </c>
      <c r="AA28" s="1">
        <f ca="1">IFERROR(IF(Loan_Not_Paid*Values_Entered,Monthly_Payment,""), "")</f>
        <v>4397.3385880266615</v>
      </c>
      <c r="AB28" s="1">
        <f ca="1">IFERROR(IF(Loan_Not_Paid*Values_Entered,Monthly_Payment,""), "")</f>
        <v>4397.3385880266615</v>
      </c>
      <c r="AC28" s="1">
        <f ca="1">IFERROR(IF(Loan_Not_Paid*Values_Entered,Monthly_Payment,""), "")</f>
        <v>4397.3385880266615</v>
      </c>
      <c r="AD28" s="1">
        <f ca="1">IFERROR(IF(Loan_Not_Paid*Values_Entered,Monthly_Payment,""), "")</f>
        <v>4397.3385880266615</v>
      </c>
      <c r="AE28" s="1">
        <f ca="1">IFERROR(IF(Loan_Not_Paid*Values_Entered,Monthly_Payment,""), "")</f>
        <v>4397.3385880266615</v>
      </c>
      <c r="AF28" s="1">
        <f ca="1">IFERROR(IF(Loan_Not_Paid*Values_Entered,Monthly_Payment,""), "")</f>
        <v>4397.3385880266615</v>
      </c>
      <c r="AG28" s="1">
        <f ca="1">IFERROR(IF(Loan_Not_Paid*Values_Entered,Monthly_Payment,""), "")</f>
        <v>4397.3385880266615</v>
      </c>
      <c r="AH28" s="1">
        <f ca="1">IFERROR(IF(Loan_Not_Paid*Values_Entered,Monthly_Payment,""), "")</f>
        <v>4397.3385880266615</v>
      </c>
      <c r="AI28" s="1">
        <f ca="1">IFERROR(IF(Loan_Not_Paid*Values_Entered,Monthly_Payment,""), "")</f>
        <v>4397.3385880266615</v>
      </c>
      <c r="AJ28" s="1">
        <f ca="1">IFERROR(IF(Loan_Not_Paid*Values_Entered,Monthly_Payment,""), "")</f>
        <v>4397.3385880266615</v>
      </c>
      <c r="AK28" s="1">
        <f ca="1">IFERROR(IF(Loan_Not_Paid*Values_Entered,Monthly_Payment,""), "")</f>
        <v>4397.3385880266615</v>
      </c>
      <c r="AL28" s="1">
        <f ca="1">IFERROR(IF(Loan_Not_Paid*Values_Entered,Monthly_Payment,""), "")</f>
        <v>4397.3385880266615</v>
      </c>
      <c r="AM28" s="1">
        <f ca="1">IFERROR(IF(Loan_Not_Paid*Values_Entered,Monthly_Payment,""), "")</f>
        <v>4397.3385880266615</v>
      </c>
      <c r="AN28" s="1">
        <f ca="1">IFERROR(IF(Loan_Not_Paid*Values_Entered,Monthly_Payment,""), "")</f>
        <v>4397.3385880266615</v>
      </c>
      <c r="AO28" s="1">
        <f ca="1">IFERROR(IF(Loan_Not_Paid*Values_Entered,Monthly_Payment,""), "")</f>
        <v>4397.3385880266615</v>
      </c>
      <c r="AP28" s="1">
        <f ca="1">IFERROR(IF(Loan_Not_Paid*Values_Entered,Monthly_Payment,""), "")</f>
        <v>4397.3385880266615</v>
      </c>
      <c r="AQ28" s="1">
        <f ca="1">IFERROR(IF(Loan_Not_Paid*Values_Entered,Monthly_Payment,""), "")</f>
        <v>4397.3385880266615</v>
      </c>
      <c r="AR28" s="1">
        <f ca="1">IFERROR(IF(Loan_Not_Paid*Values_Entered,Monthly_Payment,""), "")</f>
        <v>4397.3385880266615</v>
      </c>
      <c r="AS28" s="1">
        <f ca="1">IFERROR(IF(Loan_Not_Paid*Values_Entered,Monthly_Payment,""), "")</f>
        <v>4397.3385880266615</v>
      </c>
      <c r="AT28" s="1">
        <f ca="1">IFERROR(IF(Loan_Not_Paid*Values_Entered,Monthly_Payment,""), "")</f>
        <v>4397.3385880266615</v>
      </c>
      <c r="AU28" s="1">
        <f ca="1">IFERROR(IF(Loan_Not_Paid*Values_Entered,Monthly_Payment,""), "")</f>
        <v>4397.3385880266615</v>
      </c>
      <c r="AV28" s="1">
        <f ca="1">IFERROR(IF(Loan_Not_Paid*Values_Entered,Monthly_Payment,""), "")</f>
        <v>4397.3385880266615</v>
      </c>
      <c r="AW28" s="1">
        <f ca="1">IFERROR(IF(Loan_Not_Paid*Values_Entered,Monthly_Payment,""), "")</f>
        <v>4397.3385880266615</v>
      </c>
      <c r="AX28" s="1">
        <f ca="1">IFERROR(IF(Loan_Not_Paid*Values_Entered,Monthly_Payment,""), "")</f>
        <v>4397.3385880266615</v>
      </c>
      <c r="AY28" s="1">
        <f ca="1">IFERROR(IF(Loan_Not_Paid*Values_Entered,Monthly_Payment,""), "")</f>
        <v>4397.3385880266615</v>
      </c>
      <c r="AZ28" s="1">
        <f ca="1">IFERROR(IF(Loan_Not_Paid*Values_Entered,Monthly_Payment,""), "")</f>
        <v>4397.3385880266615</v>
      </c>
      <c r="BA28" s="1">
        <f ca="1">IFERROR(IF(Loan_Not_Paid*Values_Entered,Monthly_Payment,""), "")</f>
        <v>4397.3385880266615</v>
      </c>
      <c r="BB28" s="1">
        <f ca="1">IFERROR(IF(Loan_Not_Paid*Values_Entered,Monthly_Payment,""), "")</f>
        <v>4397.3385880266615</v>
      </c>
      <c r="BC28" s="1">
        <f ca="1">IFERROR(IF(Loan_Not_Paid*Values_Entered,Monthly_Payment,""), "")</f>
        <v>4397.3385880266615</v>
      </c>
      <c r="BD28" s="1">
        <f ca="1">IFERROR(IF(Loan_Not_Paid*Values_Entered,Monthly_Payment,""), "")</f>
        <v>4397.3385880266615</v>
      </c>
      <c r="BE28" s="1">
        <f ca="1">IFERROR(IF(Loan_Not_Paid*Values_Entered,Monthly_Payment,""), "")</f>
        <v>4397.3385880266615</v>
      </c>
      <c r="BF28" s="1">
        <f ca="1">IFERROR(IF(Loan_Not_Paid*Values_Entered,Monthly_Payment,""), "")</f>
        <v>4397.3385880266615</v>
      </c>
      <c r="BG28" s="1">
        <f ca="1">IFERROR(IF(Loan_Not_Paid*Values_Entered,Monthly_Payment,""), "")</f>
        <v>4397.3385880266615</v>
      </c>
      <c r="BH28" s="1">
        <f ca="1">IFERROR(IF(Loan_Not_Paid*Values_Entered,Monthly_Payment,""), "")</f>
        <v>4397.3385880266615</v>
      </c>
      <c r="BI28" s="1">
        <f ca="1">IFERROR(IF(Loan_Not_Paid*Values_Entered,Monthly_Payment,""), "")</f>
        <v>4397.3385880266615</v>
      </c>
      <c r="BJ28" s="1">
        <f ca="1">IFERROR(IF(Loan_Not_Paid*Values_Entered,Monthly_Payment,""), "")</f>
        <v>4397.3385880266615</v>
      </c>
      <c r="BK28" s="1">
        <f ca="1">IFERROR(IF(Loan_Not_Paid*Values_Entered,Monthly_Payment,""), "")</f>
        <v>4397.3385880266615</v>
      </c>
      <c r="BL28" s="1">
        <f ca="1">IFERROR(IF(Loan_Not_Paid*Values_Entered,Monthly_Payment,""), "")</f>
        <v>4397.3385880266615</v>
      </c>
      <c r="BM28" s="1">
        <f ca="1">IFERROR(IF(Loan_Not_Paid*Values_Entered,Monthly_Payment,""), "")</f>
        <v>4397.3385880266615</v>
      </c>
      <c r="BN28" s="1">
        <f ca="1">IFERROR(IF(Loan_Not_Paid*Values_Entered,Monthly_Payment,""), "")</f>
        <v>4397.3385880266615</v>
      </c>
      <c r="BO28" s="1">
        <f ca="1">IFERROR(IF(Loan_Not_Paid*Values_Entered,Monthly_Payment,""), "")</f>
        <v>4397.3385880266615</v>
      </c>
      <c r="BP28" s="1">
        <f ca="1">IFERROR(IF(Loan_Not_Paid*Values_Entered,Monthly_Payment,""), "")</f>
        <v>4397.3385880266615</v>
      </c>
      <c r="BQ28" s="1">
        <f ca="1">IFERROR(IF(Loan_Not_Paid*Values_Entered,Monthly_Payment,""), "")</f>
        <v>4397.3385880266615</v>
      </c>
      <c r="BR28" s="1">
        <f ca="1">IFERROR(IF(Loan_Not_Paid*Values_Entered,Monthly_Payment,""), "")</f>
        <v>4397.3385880266615</v>
      </c>
      <c r="BS28" s="1">
        <f ca="1">IFERROR(IF(Loan_Not_Paid*Values_Entered,Monthly_Payment,""), "")</f>
        <v>4397.3385880266615</v>
      </c>
      <c r="BT28" s="1">
        <f ca="1">IFERROR(IF(Loan_Not_Paid*Values_Entered,Monthly_Payment,""), "")</f>
        <v>4397.3385880266615</v>
      </c>
      <c r="BU28" s="1">
        <f ca="1">IFERROR(IF(Loan_Not_Paid*Values_Entered,Monthly_Payment,""), "")</f>
        <v>4397.3385880266615</v>
      </c>
      <c r="BV28" s="1">
        <f ca="1">IFERROR(IF(Loan_Not_Paid*Values_Entered,Monthly_Payment,""), "")</f>
        <v>4397.3385880266615</v>
      </c>
      <c r="BW28" s="1">
        <f ca="1">IFERROR(IF(Loan_Not_Paid*Values_Entered,Monthly_Payment,""), "")</f>
        <v>4397.3385880266615</v>
      </c>
      <c r="BX28" s="1">
        <f ca="1">IFERROR(IF(Loan_Not_Paid*Values_Entered,Monthly_Payment,""), "")</f>
        <v>4397.3385880266615</v>
      </c>
      <c r="BY28" s="1">
        <f ca="1">IFERROR(IF(Loan_Not_Paid*Values_Entered,Monthly_Payment,""), "")</f>
        <v>4397.3385880266615</v>
      </c>
      <c r="BZ28" s="1">
        <f ca="1">IFERROR(IF(Loan_Not_Paid*Values_Entered,Monthly_Payment,""), "")</f>
        <v>4397.3385880266615</v>
      </c>
      <c r="CA28" s="1">
        <f ca="1">IFERROR(IF(Loan_Not_Paid*Values_Entered,Monthly_Payment,""), "")</f>
        <v>4397.3385880266615</v>
      </c>
      <c r="CB28" s="1">
        <f ca="1">IFERROR(IF(Loan_Not_Paid*Values_Entered,Monthly_Payment,""), "")</f>
        <v>4397.3385880266615</v>
      </c>
    </row>
    <row r="29" spans="1:80" x14ac:dyDescent="0.3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1">
        <f ca="1">IFERROR(IF(Loan_Not_Paid*Values_Entered,Monthly_Payment,""), "")</f>
        <v>4397.3385880266615</v>
      </c>
      <c r="U29" s="1">
        <f ca="1">IFERROR(IF(Loan_Not_Paid*Values_Entered,Monthly_Payment,""), "")</f>
        <v>4397.3385880266615</v>
      </c>
      <c r="V29" s="1">
        <f ca="1">IFERROR(IF(Loan_Not_Paid*Values_Entered,Monthly_Payment,""), "")</f>
        <v>4397.3385880266615</v>
      </c>
      <c r="W29" s="1">
        <f ca="1">IFERROR(IF(Loan_Not_Paid*Values_Entered,Monthly_Payment,""), "")</f>
        <v>4397.3385880266615</v>
      </c>
      <c r="X29" s="1">
        <f ca="1">IFERROR(IF(Loan_Not_Paid*Values_Entered,Monthly_Payment,""), "")</f>
        <v>4397.3385880266615</v>
      </c>
      <c r="Y29" s="1">
        <f ca="1">IFERROR(IF(Loan_Not_Paid*Values_Entered,Monthly_Payment,""), "")</f>
        <v>4397.3385880266615</v>
      </c>
      <c r="Z29" s="1">
        <f ca="1">IFERROR(IF(Loan_Not_Paid*Values_Entered,Monthly_Payment,""), "")</f>
        <v>4397.3385880266615</v>
      </c>
      <c r="AA29" s="1">
        <f ca="1">IFERROR(IF(Loan_Not_Paid*Values_Entered,Monthly_Payment,""), "")</f>
        <v>4397.3385880266615</v>
      </c>
      <c r="AB29" s="1">
        <f ca="1">IFERROR(IF(Loan_Not_Paid*Values_Entered,Monthly_Payment,""), "")</f>
        <v>4397.3385880266615</v>
      </c>
      <c r="AC29" s="1">
        <f ca="1">IFERROR(IF(Loan_Not_Paid*Values_Entered,Monthly_Payment,""), "")</f>
        <v>4397.3385880266615</v>
      </c>
      <c r="AD29" s="1">
        <f ca="1">IFERROR(IF(Loan_Not_Paid*Values_Entered,Monthly_Payment,""), "")</f>
        <v>4397.3385880266615</v>
      </c>
      <c r="AE29" s="1">
        <f ca="1">IFERROR(IF(Loan_Not_Paid*Values_Entered,Monthly_Payment,""), "")</f>
        <v>4397.3385880266615</v>
      </c>
      <c r="AF29" s="1">
        <f ca="1">IFERROR(IF(Loan_Not_Paid*Values_Entered,Monthly_Payment,""), "")</f>
        <v>4397.3385880266615</v>
      </c>
      <c r="AG29" s="1">
        <f ca="1">IFERROR(IF(Loan_Not_Paid*Values_Entered,Monthly_Payment,""), "")</f>
        <v>4397.3385880266615</v>
      </c>
      <c r="AH29" s="1">
        <f ca="1">IFERROR(IF(Loan_Not_Paid*Values_Entered,Monthly_Payment,""), "")</f>
        <v>4397.3385880266615</v>
      </c>
      <c r="AI29" s="1">
        <f ca="1">IFERROR(IF(Loan_Not_Paid*Values_Entered,Monthly_Payment,""), "")</f>
        <v>4397.3385880266615</v>
      </c>
      <c r="AJ29" s="1">
        <f ca="1">IFERROR(IF(Loan_Not_Paid*Values_Entered,Monthly_Payment,""), "")</f>
        <v>4397.3385880266615</v>
      </c>
      <c r="AK29" s="1">
        <f ca="1">IFERROR(IF(Loan_Not_Paid*Values_Entered,Monthly_Payment,""), "")</f>
        <v>4397.3385880266615</v>
      </c>
      <c r="AL29" s="1">
        <f ca="1">IFERROR(IF(Loan_Not_Paid*Values_Entered,Monthly_Payment,""), "")</f>
        <v>4397.3385880266615</v>
      </c>
      <c r="AM29" s="1">
        <f ca="1">IFERROR(IF(Loan_Not_Paid*Values_Entered,Monthly_Payment,""), "")</f>
        <v>4397.3385880266615</v>
      </c>
      <c r="AN29" s="1">
        <f ca="1">IFERROR(IF(Loan_Not_Paid*Values_Entered,Monthly_Payment,""), "")</f>
        <v>4397.3385880266615</v>
      </c>
      <c r="AO29" s="1">
        <f ca="1">IFERROR(IF(Loan_Not_Paid*Values_Entered,Monthly_Payment,""), "")</f>
        <v>4397.3385880266615</v>
      </c>
      <c r="AP29" s="1">
        <f ca="1">IFERROR(IF(Loan_Not_Paid*Values_Entered,Monthly_Payment,""), "")</f>
        <v>4397.3385880266615</v>
      </c>
      <c r="AQ29" s="1">
        <f ca="1">IFERROR(IF(Loan_Not_Paid*Values_Entered,Monthly_Payment,""), "")</f>
        <v>4397.3385880266615</v>
      </c>
      <c r="AR29" s="1">
        <f ca="1">IFERROR(IF(Loan_Not_Paid*Values_Entered,Monthly_Payment,""), "")</f>
        <v>4397.3385880266615</v>
      </c>
      <c r="AS29" s="1">
        <f ca="1">IFERROR(IF(Loan_Not_Paid*Values_Entered,Monthly_Payment,""), "")</f>
        <v>4397.3385880266615</v>
      </c>
      <c r="AT29" s="1">
        <f ca="1">IFERROR(IF(Loan_Not_Paid*Values_Entered,Monthly_Payment,""), "")</f>
        <v>4397.3385880266615</v>
      </c>
      <c r="AU29" s="1">
        <f ca="1">IFERROR(IF(Loan_Not_Paid*Values_Entered,Monthly_Payment,""), "")</f>
        <v>4397.3385880266615</v>
      </c>
      <c r="AV29" s="1">
        <f ca="1">IFERROR(IF(Loan_Not_Paid*Values_Entered,Monthly_Payment,""), "")</f>
        <v>4397.3385880266615</v>
      </c>
      <c r="AW29" s="1">
        <f ca="1">IFERROR(IF(Loan_Not_Paid*Values_Entered,Monthly_Payment,""), "")</f>
        <v>4397.3385880266615</v>
      </c>
      <c r="AX29" s="1">
        <f ca="1">IFERROR(IF(Loan_Not_Paid*Values_Entered,Monthly_Payment,""), "")</f>
        <v>4397.3385880266615</v>
      </c>
      <c r="AY29" s="1">
        <f ca="1">IFERROR(IF(Loan_Not_Paid*Values_Entered,Monthly_Payment,""), "")</f>
        <v>4397.3385880266615</v>
      </c>
      <c r="AZ29" s="1">
        <f ca="1">IFERROR(IF(Loan_Not_Paid*Values_Entered,Monthly_Payment,""), "")</f>
        <v>4397.3385880266615</v>
      </c>
      <c r="BA29" s="1">
        <f ca="1">IFERROR(IF(Loan_Not_Paid*Values_Entered,Monthly_Payment,""), "")</f>
        <v>4397.3385880266615</v>
      </c>
      <c r="BB29" s="1">
        <f ca="1">IFERROR(IF(Loan_Not_Paid*Values_Entered,Monthly_Payment,""), "")</f>
        <v>4397.3385880266615</v>
      </c>
      <c r="BC29" s="1">
        <f ca="1">IFERROR(IF(Loan_Not_Paid*Values_Entered,Monthly_Payment,""), "")</f>
        <v>4397.3385880266615</v>
      </c>
      <c r="BD29" s="1">
        <f ca="1">IFERROR(IF(Loan_Not_Paid*Values_Entered,Monthly_Payment,""), "")</f>
        <v>4397.3385880266615</v>
      </c>
      <c r="BE29" s="1">
        <f ca="1">IFERROR(IF(Loan_Not_Paid*Values_Entered,Monthly_Payment,""), "")</f>
        <v>4397.3385880266615</v>
      </c>
      <c r="BF29" s="1">
        <f ca="1">IFERROR(IF(Loan_Not_Paid*Values_Entered,Monthly_Payment,""), "")</f>
        <v>4397.3385880266615</v>
      </c>
      <c r="BG29" s="1">
        <f ca="1">IFERROR(IF(Loan_Not_Paid*Values_Entered,Monthly_Payment,""), "")</f>
        <v>4397.3385880266615</v>
      </c>
      <c r="BH29" s="1">
        <f ca="1">IFERROR(IF(Loan_Not_Paid*Values_Entered,Monthly_Payment,""), "")</f>
        <v>4397.3385880266615</v>
      </c>
      <c r="BI29" s="1">
        <f ca="1">IFERROR(IF(Loan_Not_Paid*Values_Entered,Monthly_Payment,""), "")</f>
        <v>4397.3385880266615</v>
      </c>
      <c r="BJ29" s="1">
        <f ca="1">IFERROR(IF(Loan_Not_Paid*Values_Entered,Monthly_Payment,""), "")</f>
        <v>4397.3385880266615</v>
      </c>
      <c r="BK29" s="1">
        <f ca="1">IFERROR(IF(Loan_Not_Paid*Values_Entered,Monthly_Payment,""), "")</f>
        <v>4397.3385880266615</v>
      </c>
      <c r="BL29" s="1">
        <f ca="1">IFERROR(IF(Loan_Not_Paid*Values_Entered,Monthly_Payment,""), "")</f>
        <v>4397.3385880266615</v>
      </c>
      <c r="BM29" s="1">
        <f ca="1">IFERROR(IF(Loan_Not_Paid*Values_Entered,Monthly_Payment,""), "")</f>
        <v>4397.3385880266615</v>
      </c>
      <c r="BN29" s="1">
        <f ca="1">IFERROR(IF(Loan_Not_Paid*Values_Entered,Monthly_Payment,""), "")</f>
        <v>4397.3385880266615</v>
      </c>
      <c r="BO29" s="1">
        <f ca="1">IFERROR(IF(Loan_Not_Paid*Values_Entered,Monthly_Payment,""), "")</f>
        <v>4397.3385880266615</v>
      </c>
      <c r="BP29" s="1">
        <f ca="1">IFERROR(IF(Loan_Not_Paid*Values_Entered,Monthly_Payment,""), "")</f>
        <v>4397.3385880266615</v>
      </c>
      <c r="BQ29" s="1">
        <f ca="1">IFERROR(IF(Loan_Not_Paid*Values_Entered,Monthly_Payment,""), "")</f>
        <v>4397.3385880266615</v>
      </c>
      <c r="BR29" s="1">
        <f ca="1">IFERROR(IF(Loan_Not_Paid*Values_Entered,Monthly_Payment,""), "")</f>
        <v>4397.3385880266615</v>
      </c>
      <c r="BS29" s="1">
        <f ca="1">IFERROR(IF(Loan_Not_Paid*Values_Entered,Monthly_Payment,""), "")</f>
        <v>4397.3385880266615</v>
      </c>
      <c r="BT29" s="1">
        <f ca="1">IFERROR(IF(Loan_Not_Paid*Values_Entered,Monthly_Payment,""), "")</f>
        <v>4397.3385880266615</v>
      </c>
      <c r="BU29" s="1">
        <f ca="1">IFERROR(IF(Loan_Not_Paid*Values_Entered,Monthly_Payment,""), "")</f>
        <v>4397.3385880266615</v>
      </c>
      <c r="BV29" s="1">
        <f ca="1">IFERROR(IF(Loan_Not_Paid*Values_Entered,Monthly_Payment,""), "")</f>
        <v>4397.3385880266615</v>
      </c>
      <c r="BW29" s="1">
        <f ca="1">IFERROR(IF(Loan_Not_Paid*Values_Entered,Monthly_Payment,""), "")</f>
        <v>4397.3385880266615</v>
      </c>
      <c r="BX29" s="1">
        <f ca="1">IFERROR(IF(Loan_Not_Paid*Values_Entered,Monthly_Payment,""), "")</f>
        <v>4397.3385880266615</v>
      </c>
      <c r="BY29" s="1">
        <f ca="1">IFERROR(IF(Loan_Not_Paid*Values_Entered,Monthly_Payment,""), "")</f>
        <v>4397.3385880266615</v>
      </c>
      <c r="BZ29" s="1">
        <f ca="1">IFERROR(IF(Loan_Not_Paid*Values_Entered,Monthly_Payment,""), "")</f>
        <v>4397.3385880266615</v>
      </c>
      <c r="CA29" s="1">
        <f ca="1">IFERROR(IF(Loan_Not_Paid*Values_Entered,Monthly_Payment,""), "")</f>
        <v>4397.3385880266615</v>
      </c>
      <c r="CB29" s="1">
        <f ca="1">IFERROR(IF(Loan_Not_Paid*Values_Entered,Monthly_Payment,""), "")</f>
        <v>4397.3385880266615</v>
      </c>
    </row>
    <row r="30" spans="1:80" x14ac:dyDescent="0.3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1">
        <f ca="1">IFERROR(IF(Loan_Not_Paid*Values_Entered,Monthly_Payment,""), "")</f>
        <v>4397.3385880266615</v>
      </c>
      <c r="U30" s="1">
        <f ca="1">IFERROR(IF(Loan_Not_Paid*Values_Entered,Monthly_Payment,""), "")</f>
        <v>4397.3385880266615</v>
      </c>
      <c r="V30" s="1">
        <f ca="1">IFERROR(IF(Loan_Not_Paid*Values_Entered,Monthly_Payment,""), "")</f>
        <v>4397.3385880266615</v>
      </c>
      <c r="W30" s="1">
        <f ca="1">IFERROR(IF(Loan_Not_Paid*Values_Entered,Monthly_Payment,""), "")</f>
        <v>4397.3385880266615</v>
      </c>
      <c r="X30" s="1">
        <f ca="1">IFERROR(IF(Loan_Not_Paid*Values_Entered,Monthly_Payment,""), "")</f>
        <v>4397.3385880266615</v>
      </c>
      <c r="Y30" s="1">
        <f ca="1">IFERROR(IF(Loan_Not_Paid*Values_Entered,Monthly_Payment,""), "")</f>
        <v>4397.3385880266615</v>
      </c>
      <c r="Z30" s="1">
        <f ca="1">IFERROR(IF(Loan_Not_Paid*Values_Entered,Monthly_Payment,""), "")</f>
        <v>4397.3385880266615</v>
      </c>
      <c r="AA30" s="1">
        <f ca="1">IFERROR(IF(Loan_Not_Paid*Values_Entered,Monthly_Payment,""), "")</f>
        <v>4397.3385880266615</v>
      </c>
      <c r="AB30" s="1">
        <f ca="1">IFERROR(IF(Loan_Not_Paid*Values_Entered,Monthly_Payment,""), "")</f>
        <v>4397.3385880266615</v>
      </c>
      <c r="AC30" s="1">
        <f ca="1">IFERROR(IF(Loan_Not_Paid*Values_Entered,Monthly_Payment,""), "")</f>
        <v>4397.3385880266615</v>
      </c>
      <c r="AD30" s="1">
        <f ca="1">IFERROR(IF(Loan_Not_Paid*Values_Entered,Monthly_Payment,""), "")</f>
        <v>4397.3385880266615</v>
      </c>
      <c r="AE30" s="1">
        <f ca="1">IFERROR(IF(Loan_Not_Paid*Values_Entered,Monthly_Payment,""), "")</f>
        <v>4397.3385880266615</v>
      </c>
      <c r="AF30" s="1">
        <f ca="1">IFERROR(IF(Loan_Not_Paid*Values_Entered,Monthly_Payment,""), "")</f>
        <v>4397.3385880266615</v>
      </c>
      <c r="AG30" s="1">
        <f ca="1">IFERROR(IF(Loan_Not_Paid*Values_Entered,Monthly_Payment,""), "")</f>
        <v>4397.3385880266615</v>
      </c>
      <c r="AH30" s="1">
        <f ca="1">IFERROR(IF(Loan_Not_Paid*Values_Entered,Monthly_Payment,""), "")</f>
        <v>4397.3385880266615</v>
      </c>
      <c r="AI30" s="1">
        <f ca="1">IFERROR(IF(Loan_Not_Paid*Values_Entered,Monthly_Payment,""), "")</f>
        <v>4397.3385880266615</v>
      </c>
      <c r="AJ30" s="1">
        <f ca="1">IFERROR(IF(Loan_Not_Paid*Values_Entered,Monthly_Payment,""), "")</f>
        <v>4397.3385880266615</v>
      </c>
      <c r="AK30" s="1">
        <f ca="1">IFERROR(IF(Loan_Not_Paid*Values_Entered,Monthly_Payment,""), "")</f>
        <v>4397.3385880266615</v>
      </c>
      <c r="AL30" s="1">
        <f ca="1">IFERROR(IF(Loan_Not_Paid*Values_Entered,Monthly_Payment,""), "")</f>
        <v>4397.3385880266615</v>
      </c>
      <c r="AM30" s="1">
        <f ca="1">IFERROR(IF(Loan_Not_Paid*Values_Entered,Monthly_Payment,""), "")</f>
        <v>4397.3385880266615</v>
      </c>
      <c r="AN30" s="1">
        <f ca="1">IFERROR(IF(Loan_Not_Paid*Values_Entered,Monthly_Payment,""), "")</f>
        <v>4397.3385880266615</v>
      </c>
      <c r="AO30" s="1">
        <f ca="1">IFERROR(IF(Loan_Not_Paid*Values_Entered,Monthly_Payment,""), "")</f>
        <v>4397.3385880266615</v>
      </c>
      <c r="AP30" s="1">
        <f ca="1">IFERROR(IF(Loan_Not_Paid*Values_Entered,Monthly_Payment,""), "")</f>
        <v>4397.3385880266615</v>
      </c>
      <c r="AQ30" s="1">
        <f ca="1">IFERROR(IF(Loan_Not_Paid*Values_Entered,Monthly_Payment,""), "")</f>
        <v>4397.3385880266615</v>
      </c>
      <c r="AR30" s="1">
        <f ca="1">IFERROR(IF(Loan_Not_Paid*Values_Entered,Monthly_Payment,""), "")</f>
        <v>4397.3385880266615</v>
      </c>
      <c r="AS30" s="1">
        <f ca="1">IFERROR(IF(Loan_Not_Paid*Values_Entered,Monthly_Payment,""), "")</f>
        <v>4397.3385880266615</v>
      </c>
      <c r="AT30" s="1">
        <f ca="1">IFERROR(IF(Loan_Not_Paid*Values_Entered,Monthly_Payment,""), "")</f>
        <v>4397.3385880266615</v>
      </c>
      <c r="AU30" s="1">
        <f ca="1">IFERROR(IF(Loan_Not_Paid*Values_Entered,Monthly_Payment,""), "")</f>
        <v>4397.3385880266615</v>
      </c>
      <c r="AV30" s="1">
        <f ca="1">IFERROR(IF(Loan_Not_Paid*Values_Entered,Monthly_Payment,""), "")</f>
        <v>4397.3385880266615</v>
      </c>
      <c r="AW30" s="1">
        <f ca="1">IFERROR(IF(Loan_Not_Paid*Values_Entered,Monthly_Payment,""), "")</f>
        <v>4397.3385880266615</v>
      </c>
      <c r="AX30" s="1">
        <f ca="1">IFERROR(IF(Loan_Not_Paid*Values_Entered,Monthly_Payment,""), "")</f>
        <v>4397.3385880266615</v>
      </c>
      <c r="AY30" s="1">
        <f ca="1">IFERROR(IF(Loan_Not_Paid*Values_Entered,Monthly_Payment,""), "")</f>
        <v>4397.3385880266615</v>
      </c>
      <c r="AZ30" s="1">
        <f ca="1">IFERROR(IF(Loan_Not_Paid*Values_Entered,Monthly_Payment,""), "")</f>
        <v>4397.3385880266615</v>
      </c>
      <c r="BA30" s="1">
        <f ca="1">IFERROR(IF(Loan_Not_Paid*Values_Entered,Monthly_Payment,""), "")</f>
        <v>4397.3385880266615</v>
      </c>
      <c r="BB30" s="1">
        <f ca="1">IFERROR(IF(Loan_Not_Paid*Values_Entered,Monthly_Payment,""), "")</f>
        <v>4397.3385880266615</v>
      </c>
      <c r="BC30" s="1">
        <f ca="1">IFERROR(IF(Loan_Not_Paid*Values_Entered,Monthly_Payment,""), "")</f>
        <v>4397.3385880266615</v>
      </c>
      <c r="BD30" s="1">
        <f ca="1">IFERROR(IF(Loan_Not_Paid*Values_Entered,Monthly_Payment,""), "")</f>
        <v>4397.3385880266615</v>
      </c>
      <c r="BE30" s="1">
        <f ca="1">IFERROR(IF(Loan_Not_Paid*Values_Entered,Monthly_Payment,""), "")</f>
        <v>4397.3385880266615</v>
      </c>
      <c r="BF30" s="1">
        <f ca="1">IFERROR(IF(Loan_Not_Paid*Values_Entered,Monthly_Payment,""), "")</f>
        <v>4397.3385880266615</v>
      </c>
      <c r="BG30" s="1">
        <f ca="1">IFERROR(IF(Loan_Not_Paid*Values_Entered,Monthly_Payment,""), "")</f>
        <v>4397.3385880266615</v>
      </c>
      <c r="BH30" s="1">
        <f ca="1">IFERROR(IF(Loan_Not_Paid*Values_Entered,Monthly_Payment,""), "")</f>
        <v>4397.3385880266615</v>
      </c>
      <c r="BI30" s="1">
        <f ca="1">IFERROR(IF(Loan_Not_Paid*Values_Entered,Monthly_Payment,""), "")</f>
        <v>4397.3385880266615</v>
      </c>
      <c r="BJ30" s="1">
        <f ca="1">IFERROR(IF(Loan_Not_Paid*Values_Entered,Monthly_Payment,""), "")</f>
        <v>4397.3385880266615</v>
      </c>
      <c r="BK30" s="1">
        <f ca="1">IFERROR(IF(Loan_Not_Paid*Values_Entered,Monthly_Payment,""), "")</f>
        <v>4397.3385880266615</v>
      </c>
      <c r="BL30" s="1">
        <f ca="1">IFERROR(IF(Loan_Not_Paid*Values_Entered,Monthly_Payment,""), "")</f>
        <v>4397.3385880266615</v>
      </c>
      <c r="BM30" s="1">
        <f ca="1">IFERROR(IF(Loan_Not_Paid*Values_Entered,Monthly_Payment,""), "")</f>
        <v>4397.3385880266615</v>
      </c>
      <c r="BN30" s="1">
        <f ca="1">IFERROR(IF(Loan_Not_Paid*Values_Entered,Monthly_Payment,""), "")</f>
        <v>4397.3385880266615</v>
      </c>
      <c r="BO30" s="1">
        <f ca="1">IFERROR(IF(Loan_Not_Paid*Values_Entered,Monthly_Payment,""), "")</f>
        <v>4397.3385880266615</v>
      </c>
      <c r="BP30" s="1">
        <f ca="1">IFERROR(IF(Loan_Not_Paid*Values_Entered,Monthly_Payment,""), "")</f>
        <v>4397.3385880266615</v>
      </c>
      <c r="BQ30" s="1">
        <f ca="1">IFERROR(IF(Loan_Not_Paid*Values_Entered,Monthly_Payment,""), "")</f>
        <v>4397.3385880266615</v>
      </c>
      <c r="BR30" s="1">
        <f ca="1">IFERROR(IF(Loan_Not_Paid*Values_Entered,Monthly_Payment,""), "")</f>
        <v>4397.3385880266615</v>
      </c>
      <c r="BS30" s="1">
        <f ca="1">IFERROR(IF(Loan_Not_Paid*Values_Entered,Monthly_Payment,""), "")</f>
        <v>4397.3385880266615</v>
      </c>
      <c r="BT30" s="1">
        <f ca="1">IFERROR(IF(Loan_Not_Paid*Values_Entered,Monthly_Payment,""), "")</f>
        <v>4397.3385880266615</v>
      </c>
      <c r="BU30" s="1">
        <f ca="1">IFERROR(IF(Loan_Not_Paid*Values_Entered,Monthly_Payment,""), "")</f>
        <v>4397.3385880266615</v>
      </c>
      <c r="BV30" s="1">
        <f ca="1">IFERROR(IF(Loan_Not_Paid*Values_Entered,Monthly_Payment,""), "")</f>
        <v>4397.3385880266615</v>
      </c>
      <c r="BW30" s="1">
        <f ca="1">IFERROR(IF(Loan_Not_Paid*Values_Entered,Monthly_Payment,""), "")</f>
        <v>4397.3385880266615</v>
      </c>
      <c r="BX30" s="1">
        <f ca="1">IFERROR(IF(Loan_Not_Paid*Values_Entered,Monthly_Payment,""), "")</f>
        <v>4397.3385880266615</v>
      </c>
      <c r="BY30" s="1">
        <f ca="1">IFERROR(IF(Loan_Not_Paid*Values_Entered,Monthly_Payment,""), "")</f>
        <v>4397.3385880266615</v>
      </c>
      <c r="BZ30" s="1">
        <f ca="1">IFERROR(IF(Loan_Not_Paid*Values_Entered,Monthly_Payment,""), "")</f>
        <v>4397.3385880266615</v>
      </c>
      <c r="CA30" s="1">
        <f ca="1">IFERROR(IF(Loan_Not_Paid*Values_Entered,Monthly_Payment,""), "")</f>
        <v>4397.3385880266615</v>
      </c>
      <c r="CB30" s="1">
        <f ca="1">IFERROR(IF(Loan_Not_Paid*Values_Entered,Monthly_Payment,""), "")</f>
        <v>4397.3385880266615</v>
      </c>
    </row>
    <row r="31" spans="1:80" x14ac:dyDescent="0.3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1">
        <f ca="1">IFERROR(IF(Loan_Not_Paid*Values_Entered,Monthly_Payment,""), "")</f>
        <v>4397.3385880266615</v>
      </c>
      <c r="U31" s="1">
        <f ca="1">IFERROR(IF(Loan_Not_Paid*Values_Entered,Monthly_Payment,""), "")</f>
        <v>4397.3385880266615</v>
      </c>
      <c r="V31" s="1">
        <f ca="1">IFERROR(IF(Loan_Not_Paid*Values_Entered,Monthly_Payment,""), "")</f>
        <v>4397.3385880266615</v>
      </c>
      <c r="W31" s="1">
        <f ca="1">IFERROR(IF(Loan_Not_Paid*Values_Entered,Monthly_Payment,""), "")</f>
        <v>4397.3385880266615</v>
      </c>
      <c r="X31" s="1">
        <f ca="1">IFERROR(IF(Loan_Not_Paid*Values_Entered,Monthly_Payment,""), "")</f>
        <v>4397.3385880266615</v>
      </c>
      <c r="Y31" s="1">
        <f ca="1">IFERROR(IF(Loan_Not_Paid*Values_Entered,Monthly_Payment,""), "")</f>
        <v>4397.3385880266615</v>
      </c>
      <c r="Z31" s="1">
        <f ca="1">IFERROR(IF(Loan_Not_Paid*Values_Entered,Monthly_Payment,""), "")</f>
        <v>4397.3385880266615</v>
      </c>
      <c r="AA31" s="1">
        <f ca="1">IFERROR(IF(Loan_Not_Paid*Values_Entered,Monthly_Payment,""), "")</f>
        <v>4397.3385880266615</v>
      </c>
      <c r="AB31" s="1">
        <f ca="1">IFERROR(IF(Loan_Not_Paid*Values_Entered,Monthly_Payment,""), "")</f>
        <v>4397.3385880266615</v>
      </c>
      <c r="AC31" s="1">
        <f ca="1">IFERROR(IF(Loan_Not_Paid*Values_Entered,Monthly_Payment,""), "")</f>
        <v>4397.3385880266615</v>
      </c>
      <c r="AD31" s="1">
        <f ca="1">IFERROR(IF(Loan_Not_Paid*Values_Entered,Monthly_Payment,""), "")</f>
        <v>4397.3385880266615</v>
      </c>
      <c r="AE31" s="1">
        <f ca="1">IFERROR(IF(Loan_Not_Paid*Values_Entered,Monthly_Payment,""), "")</f>
        <v>4397.3385880266615</v>
      </c>
      <c r="AF31" s="1">
        <f ca="1">IFERROR(IF(Loan_Not_Paid*Values_Entered,Monthly_Payment,""), "")</f>
        <v>4397.3385880266615</v>
      </c>
      <c r="AG31" s="1">
        <f ca="1">IFERROR(IF(Loan_Not_Paid*Values_Entered,Monthly_Payment,""), "")</f>
        <v>4397.3385880266615</v>
      </c>
      <c r="AH31" s="1">
        <f ca="1">IFERROR(IF(Loan_Not_Paid*Values_Entered,Monthly_Payment,""), "")</f>
        <v>4397.3385880266615</v>
      </c>
      <c r="AI31" s="1">
        <f ca="1">IFERROR(IF(Loan_Not_Paid*Values_Entered,Monthly_Payment,""), "")</f>
        <v>4397.3385880266615</v>
      </c>
      <c r="AJ31" s="1">
        <f ca="1">IFERROR(IF(Loan_Not_Paid*Values_Entered,Monthly_Payment,""), "")</f>
        <v>4397.3385880266615</v>
      </c>
      <c r="AK31" s="1">
        <f ca="1">IFERROR(IF(Loan_Not_Paid*Values_Entered,Monthly_Payment,""), "")</f>
        <v>4397.3385880266615</v>
      </c>
      <c r="AL31" s="1">
        <f ca="1">IFERROR(IF(Loan_Not_Paid*Values_Entered,Monthly_Payment,""), "")</f>
        <v>4397.3385880266615</v>
      </c>
      <c r="AM31" s="1">
        <f ca="1">IFERROR(IF(Loan_Not_Paid*Values_Entered,Monthly_Payment,""), "")</f>
        <v>4397.3385880266615</v>
      </c>
      <c r="AN31" s="1">
        <f ca="1">IFERROR(IF(Loan_Not_Paid*Values_Entered,Monthly_Payment,""), "")</f>
        <v>4397.3385880266615</v>
      </c>
      <c r="AO31" s="1">
        <f ca="1">IFERROR(IF(Loan_Not_Paid*Values_Entered,Monthly_Payment,""), "")</f>
        <v>4397.3385880266615</v>
      </c>
      <c r="AP31" s="1">
        <f ca="1">IFERROR(IF(Loan_Not_Paid*Values_Entered,Monthly_Payment,""), "")</f>
        <v>4397.3385880266615</v>
      </c>
      <c r="AQ31" s="1">
        <f ca="1">IFERROR(IF(Loan_Not_Paid*Values_Entered,Monthly_Payment,""), "")</f>
        <v>4397.3385880266615</v>
      </c>
      <c r="AR31" s="1">
        <f ca="1">IFERROR(IF(Loan_Not_Paid*Values_Entered,Monthly_Payment,""), "")</f>
        <v>4397.3385880266615</v>
      </c>
      <c r="AS31" s="1">
        <f ca="1">IFERROR(IF(Loan_Not_Paid*Values_Entered,Monthly_Payment,""), "")</f>
        <v>4397.3385880266615</v>
      </c>
      <c r="AT31" s="1">
        <f ca="1">IFERROR(IF(Loan_Not_Paid*Values_Entered,Monthly_Payment,""), "")</f>
        <v>4397.3385880266615</v>
      </c>
      <c r="AU31" s="1">
        <f ca="1">IFERROR(IF(Loan_Not_Paid*Values_Entered,Monthly_Payment,""), "")</f>
        <v>4397.3385880266615</v>
      </c>
      <c r="AV31" s="1">
        <f ca="1">IFERROR(IF(Loan_Not_Paid*Values_Entered,Monthly_Payment,""), "")</f>
        <v>4397.3385880266615</v>
      </c>
      <c r="AW31" s="1">
        <f ca="1">IFERROR(IF(Loan_Not_Paid*Values_Entered,Monthly_Payment,""), "")</f>
        <v>4397.3385880266615</v>
      </c>
      <c r="AX31" s="1">
        <f ca="1">IFERROR(IF(Loan_Not_Paid*Values_Entered,Monthly_Payment,""), "")</f>
        <v>4397.3385880266615</v>
      </c>
      <c r="AY31" s="1">
        <f ca="1">IFERROR(IF(Loan_Not_Paid*Values_Entered,Monthly_Payment,""), "")</f>
        <v>4397.3385880266615</v>
      </c>
      <c r="AZ31" s="1">
        <f ca="1">IFERROR(IF(Loan_Not_Paid*Values_Entered,Monthly_Payment,""), "")</f>
        <v>4397.3385880266615</v>
      </c>
      <c r="BA31" s="1">
        <f ca="1">IFERROR(IF(Loan_Not_Paid*Values_Entered,Monthly_Payment,""), "")</f>
        <v>4397.3385880266615</v>
      </c>
      <c r="BB31" s="1">
        <f ca="1">IFERROR(IF(Loan_Not_Paid*Values_Entered,Monthly_Payment,""), "")</f>
        <v>4397.3385880266615</v>
      </c>
      <c r="BC31" s="1">
        <f ca="1">IFERROR(IF(Loan_Not_Paid*Values_Entered,Monthly_Payment,""), "")</f>
        <v>4397.3385880266615</v>
      </c>
      <c r="BD31" s="1">
        <f ca="1">IFERROR(IF(Loan_Not_Paid*Values_Entered,Monthly_Payment,""), "")</f>
        <v>4397.3385880266615</v>
      </c>
      <c r="BE31" s="1">
        <f ca="1">IFERROR(IF(Loan_Not_Paid*Values_Entered,Monthly_Payment,""), "")</f>
        <v>4397.3385880266615</v>
      </c>
      <c r="BF31" s="1">
        <f ca="1">IFERROR(IF(Loan_Not_Paid*Values_Entered,Monthly_Payment,""), "")</f>
        <v>4397.3385880266615</v>
      </c>
      <c r="BG31" s="1">
        <f ca="1">IFERROR(IF(Loan_Not_Paid*Values_Entered,Monthly_Payment,""), "")</f>
        <v>4397.3385880266615</v>
      </c>
      <c r="BH31" s="1">
        <f ca="1">IFERROR(IF(Loan_Not_Paid*Values_Entered,Monthly_Payment,""), "")</f>
        <v>4397.3385880266615</v>
      </c>
      <c r="BI31" s="1">
        <f ca="1">IFERROR(IF(Loan_Not_Paid*Values_Entered,Monthly_Payment,""), "")</f>
        <v>4397.3385880266615</v>
      </c>
      <c r="BJ31" s="1">
        <f ca="1">IFERROR(IF(Loan_Not_Paid*Values_Entered,Monthly_Payment,""), "")</f>
        <v>4397.3385880266615</v>
      </c>
      <c r="BK31" s="1">
        <f ca="1">IFERROR(IF(Loan_Not_Paid*Values_Entered,Monthly_Payment,""), "")</f>
        <v>4397.3385880266615</v>
      </c>
      <c r="BL31" s="1">
        <f ca="1">IFERROR(IF(Loan_Not_Paid*Values_Entered,Monthly_Payment,""), "")</f>
        <v>4397.3385880266615</v>
      </c>
      <c r="BM31" s="1">
        <f ca="1">IFERROR(IF(Loan_Not_Paid*Values_Entered,Monthly_Payment,""), "")</f>
        <v>4397.3385880266615</v>
      </c>
      <c r="BN31" s="1">
        <f ca="1">IFERROR(IF(Loan_Not_Paid*Values_Entered,Monthly_Payment,""), "")</f>
        <v>4397.3385880266615</v>
      </c>
      <c r="BO31" s="1">
        <f ca="1">IFERROR(IF(Loan_Not_Paid*Values_Entered,Monthly_Payment,""), "")</f>
        <v>4397.3385880266615</v>
      </c>
      <c r="BP31" s="1">
        <f ca="1">IFERROR(IF(Loan_Not_Paid*Values_Entered,Monthly_Payment,""), "")</f>
        <v>4397.3385880266615</v>
      </c>
      <c r="BQ31" s="1">
        <f ca="1">IFERROR(IF(Loan_Not_Paid*Values_Entered,Monthly_Payment,""), "")</f>
        <v>4397.3385880266615</v>
      </c>
      <c r="BR31" s="1">
        <f ca="1">IFERROR(IF(Loan_Not_Paid*Values_Entered,Monthly_Payment,""), "")</f>
        <v>4397.3385880266615</v>
      </c>
      <c r="BS31" s="1">
        <f ca="1">IFERROR(IF(Loan_Not_Paid*Values_Entered,Monthly_Payment,""), "")</f>
        <v>4397.3385880266615</v>
      </c>
      <c r="BT31" s="1">
        <f ca="1">IFERROR(IF(Loan_Not_Paid*Values_Entered,Monthly_Payment,""), "")</f>
        <v>4397.3385880266615</v>
      </c>
      <c r="BU31" s="1">
        <f ca="1">IFERROR(IF(Loan_Not_Paid*Values_Entered,Monthly_Payment,""), "")</f>
        <v>4397.3385880266615</v>
      </c>
      <c r="BV31" s="1">
        <f ca="1">IFERROR(IF(Loan_Not_Paid*Values_Entered,Monthly_Payment,""), "")</f>
        <v>4397.3385880266615</v>
      </c>
      <c r="BW31" s="1">
        <f ca="1">IFERROR(IF(Loan_Not_Paid*Values_Entered,Monthly_Payment,""), "")</f>
        <v>4397.3385880266615</v>
      </c>
      <c r="BX31" s="1">
        <f ca="1">IFERROR(IF(Loan_Not_Paid*Values_Entered,Monthly_Payment,""), "")</f>
        <v>4397.3385880266615</v>
      </c>
      <c r="BY31" s="1">
        <f ca="1">IFERROR(IF(Loan_Not_Paid*Values_Entered,Monthly_Payment,""), "")</f>
        <v>4397.3385880266615</v>
      </c>
      <c r="BZ31" s="1">
        <f ca="1">IFERROR(IF(Loan_Not_Paid*Values_Entered,Monthly_Payment,""), "")</f>
        <v>4397.3385880266615</v>
      </c>
      <c r="CA31" s="1">
        <f ca="1">IFERROR(IF(Loan_Not_Paid*Values_Entered,Monthly_Payment,""), "")</f>
        <v>4397.3385880266615</v>
      </c>
      <c r="CB31" s="1">
        <f ca="1">IFERROR(IF(Loan_Not_Paid*Values_Entered,Monthly_Payment,""), "")</f>
        <v>4397.3385880266615</v>
      </c>
    </row>
    <row r="32" spans="1:80" x14ac:dyDescent="0.3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1">
        <f ca="1">IFERROR(IF(Loan_Not_Paid*Values_Entered,Monthly_Payment,""), "")</f>
        <v>4397.3385880266615</v>
      </c>
      <c r="U32" s="1">
        <f ca="1">IFERROR(IF(Loan_Not_Paid*Values_Entered,Monthly_Payment,""), "")</f>
        <v>4397.3385880266615</v>
      </c>
      <c r="V32" s="1">
        <f ca="1">IFERROR(IF(Loan_Not_Paid*Values_Entered,Monthly_Payment,""), "")</f>
        <v>4397.3385880266615</v>
      </c>
      <c r="W32" s="1">
        <f ca="1">IFERROR(IF(Loan_Not_Paid*Values_Entered,Monthly_Payment,""), "")</f>
        <v>4397.3385880266615</v>
      </c>
      <c r="X32" s="1">
        <f ca="1">IFERROR(IF(Loan_Not_Paid*Values_Entered,Monthly_Payment,""), "")</f>
        <v>4397.3385880266615</v>
      </c>
      <c r="Y32" s="1">
        <f ca="1">IFERROR(IF(Loan_Not_Paid*Values_Entered,Monthly_Payment,""), "")</f>
        <v>4397.3385880266615</v>
      </c>
      <c r="Z32" s="1">
        <f ca="1">IFERROR(IF(Loan_Not_Paid*Values_Entered,Monthly_Payment,""), "")</f>
        <v>4397.3385880266615</v>
      </c>
      <c r="AA32" s="1">
        <f ca="1">IFERROR(IF(Loan_Not_Paid*Values_Entered,Monthly_Payment,""), "")</f>
        <v>4397.3385880266615</v>
      </c>
      <c r="AB32" s="1">
        <f ca="1">IFERROR(IF(Loan_Not_Paid*Values_Entered,Monthly_Payment,""), "")</f>
        <v>4397.3385880266615</v>
      </c>
      <c r="AC32" s="1">
        <f ca="1">IFERROR(IF(Loan_Not_Paid*Values_Entered,Monthly_Payment,""), "")</f>
        <v>4397.3385880266615</v>
      </c>
      <c r="AD32" s="1">
        <f ca="1">IFERROR(IF(Loan_Not_Paid*Values_Entered,Monthly_Payment,""), "")</f>
        <v>4397.3385880266615</v>
      </c>
      <c r="AE32" s="1">
        <f ca="1">IFERROR(IF(Loan_Not_Paid*Values_Entered,Monthly_Payment,""), "")</f>
        <v>4397.3385880266615</v>
      </c>
      <c r="AF32" s="1">
        <f ca="1">IFERROR(IF(Loan_Not_Paid*Values_Entered,Monthly_Payment,""), "")</f>
        <v>4397.3385880266615</v>
      </c>
      <c r="AG32" s="1">
        <f ca="1">IFERROR(IF(Loan_Not_Paid*Values_Entered,Monthly_Payment,""), "")</f>
        <v>4397.3385880266615</v>
      </c>
      <c r="AH32" s="1">
        <f ca="1">IFERROR(IF(Loan_Not_Paid*Values_Entered,Monthly_Payment,""), "")</f>
        <v>4397.3385880266615</v>
      </c>
      <c r="AI32" s="1">
        <f ca="1">IFERROR(IF(Loan_Not_Paid*Values_Entered,Monthly_Payment,""), "")</f>
        <v>4397.3385880266615</v>
      </c>
      <c r="AJ32" s="1">
        <f ca="1">IFERROR(IF(Loan_Not_Paid*Values_Entered,Monthly_Payment,""), "")</f>
        <v>4397.3385880266615</v>
      </c>
      <c r="AK32" s="1">
        <f ca="1">IFERROR(IF(Loan_Not_Paid*Values_Entered,Monthly_Payment,""), "")</f>
        <v>4397.3385880266615</v>
      </c>
      <c r="AL32" s="1">
        <f ca="1">IFERROR(IF(Loan_Not_Paid*Values_Entered,Monthly_Payment,""), "")</f>
        <v>4397.3385880266615</v>
      </c>
      <c r="AM32" s="1">
        <f ca="1">IFERROR(IF(Loan_Not_Paid*Values_Entered,Monthly_Payment,""), "")</f>
        <v>4397.3385880266615</v>
      </c>
      <c r="AN32" s="1">
        <f ca="1">IFERROR(IF(Loan_Not_Paid*Values_Entered,Monthly_Payment,""), "")</f>
        <v>4397.3385880266615</v>
      </c>
      <c r="AO32" s="1">
        <f ca="1">IFERROR(IF(Loan_Not_Paid*Values_Entered,Monthly_Payment,""), "")</f>
        <v>4397.3385880266615</v>
      </c>
      <c r="AP32" s="1">
        <f ca="1">IFERROR(IF(Loan_Not_Paid*Values_Entered,Monthly_Payment,""), "")</f>
        <v>4397.3385880266615</v>
      </c>
      <c r="AQ32" s="1">
        <f ca="1">IFERROR(IF(Loan_Not_Paid*Values_Entered,Monthly_Payment,""), "")</f>
        <v>4397.3385880266615</v>
      </c>
      <c r="AR32" s="1">
        <f ca="1">IFERROR(IF(Loan_Not_Paid*Values_Entered,Monthly_Payment,""), "")</f>
        <v>4397.3385880266615</v>
      </c>
      <c r="AS32" s="1">
        <f ca="1">IFERROR(IF(Loan_Not_Paid*Values_Entered,Monthly_Payment,""), "")</f>
        <v>4397.3385880266615</v>
      </c>
      <c r="AT32" s="1">
        <f ca="1">IFERROR(IF(Loan_Not_Paid*Values_Entered,Monthly_Payment,""), "")</f>
        <v>4397.3385880266615</v>
      </c>
      <c r="AU32" s="1">
        <f ca="1">IFERROR(IF(Loan_Not_Paid*Values_Entered,Monthly_Payment,""), "")</f>
        <v>4397.3385880266615</v>
      </c>
      <c r="AV32" s="1">
        <f ca="1">IFERROR(IF(Loan_Not_Paid*Values_Entered,Monthly_Payment,""), "")</f>
        <v>4397.3385880266615</v>
      </c>
      <c r="AW32" s="1">
        <f ca="1">IFERROR(IF(Loan_Not_Paid*Values_Entered,Monthly_Payment,""), "")</f>
        <v>4397.3385880266615</v>
      </c>
      <c r="AX32" s="1">
        <f ca="1">IFERROR(IF(Loan_Not_Paid*Values_Entered,Monthly_Payment,""), "")</f>
        <v>4397.3385880266615</v>
      </c>
      <c r="AY32" s="1">
        <f ca="1">IFERROR(IF(Loan_Not_Paid*Values_Entered,Monthly_Payment,""), "")</f>
        <v>4397.3385880266615</v>
      </c>
      <c r="AZ32" s="1">
        <f ca="1">IFERROR(IF(Loan_Not_Paid*Values_Entered,Monthly_Payment,""), "")</f>
        <v>4397.3385880266615</v>
      </c>
      <c r="BA32" s="1">
        <f ca="1">IFERROR(IF(Loan_Not_Paid*Values_Entered,Monthly_Payment,""), "")</f>
        <v>4397.3385880266615</v>
      </c>
      <c r="BB32" s="1">
        <f ca="1">IFERROR(IF(Loan_Not_Paid*Values_Entered,Monthly_Payment,""), "")</f>
        <v>4397.3385880266615</v>
      </c>
      <c r="BC32" s="1">
        <f ca="1">IFERROR(IF(Loan_Not_Paid*Values_Entered,Monthly_Payment,""), "")</f>
        <v>4397.3385880266615</v>
      </c>
      <c r="BD32" s="1">
        <f ca="1">IFERROR(IF(Loan_Not_Paid*Values_Entered,Monthly_Payment,""), "")</f>
        <v>4397.3385880266615</v>
      </c>
      <c r="BE32" s="1">
        <f ca="1">IFERROR(IF(Loan_Not_Paid*Values_Entered,Monthly_Payment,""), "")</f>
        <v>4397.3385880266615</v>
      </c>
      <c r="BF32" s="1">
        <f ca="1">IFERROR(IF(Loan_Not_Paid*Values_Entered,Monthly_Payment,""), "")</f>
        <v>4397.3385880266615</v>
      </c>
      <c r="BG32" s="1">
        <f ca="1">IFERROR(IF(Loan_Not_Paid*Values_Entered,Monthly_Payment,""), "")</f>
        <v>4397.3385880266615</v>
      </c>
      <c r="BH32" s="1">
        <f ca="1">IFERROR(IF(Loan_Not_Paid*Values_Entered,Monthly_Payment,""), "")</f>
        <v>4397.3385880266615</v>
      </c>
      <c r="BI32" s="1">
        <f ca="1">IFERROR(IF(Loan_Not_Paid*Values_Entered,Monthly_Payment,""), "")</f>
        <v>4397.3385880266615</v>
      </c>
      <c r="BJ32" s="1">
        <f ca="1">IFERROR(IF(Loan_Not_Paid*Values_Entered,Monthly_Payment,""), "")</f>
        <v>4397.3385880266615</v>
      </c>
      <c r="BK32" s="1">
        <f ca="1">IFERROR(IF(Loan_Not_Paid*Values_Entered,Monthly_Payment,""), "")</f>
        <v>4397.3385880266615</v>
      </c>
      <c r="BL32" s="1">
        <f ca="1">IFERROR(IF(Loan_Not_Paid*Values_Entered,Monthly_Payment,""), "")</f>
        <v>4397.3385880266615</v>
      </c>
      <c r="BM32" s="1">
        <f ca="1">IFERROR(IF(Loan_Not_Paid*Values_Entered,Monthly_Payment,""), "")</f>
        <v>4397.3385880266615</v>
      </c>
      <c r="BN32" s="1">
        <f ca="1">IFERROR(IF(Loan_Not_Paid*Values_Entered,Monthly_Payment,""), "")</f>
        <v>4397.3385880266615</v>
      </c>
      <c r="BO32" s="1">
        <f ca="1">IFERROR(IF(Loan_Not_Paid*Values_Entered,Monthly_Payment,""), "")</f>
        <v>4397.3385880266615</v>
      </c>
      <c r="BP32" s="1">
        <f ca="1">IFERROR(IF(Loan_Not_Paid*Values_Entered,Monthly_Payment,""), "")</f>
        <v>4397.3385880266615</v>
      </c>
      <c r="BQ32" s="1">
        <f ca="1">IFERROR(IF(Loan_Not_Paid*Values_Entered,Monthly_Payment,""), "")</f>
        <v>4397.3385880266615</v>
      </c>
      <c r="BR32" s="1">
        <f ca="1">IFERROR(IF(Loan_Not_Paid*Values_Entered,Monthly_Payment,""), "")</f>
        <v>4397.3385880266615</v>
      </c>
      <c r="BS32" s="1">
        <f ca="1">IFERROR(IF(Loan_Not_Paid*Values_Entered,Monthly_Payment,""), "")</f>
        <v>4397.3385880266615</v>
      </c>
      <c r="BT32" s="1">
        <f ca="1">IFERROR(IF(Loan_Not_Paid*Values_Entered,Monthly_Payment,""), "")</f>
        <v>4397.3385880266615</v>
      </c>
      <c r="BU32" s="1">
        <f ca="1">IFERROR(IF(Loan_Not_Paid*Values_Entered,Monthly_Payment,""), "")</f>
        <v>4397.3385880266615</v>
      </c>
      <c r="BV32" s="1">
        <f ca="1">IFERROR(IF(Loan_Not_Paid*Values_Entered,Monthly_Payment,""), "")</f>
        <v>4397.3385880266615</v>
      </c>
      <c r="BW32" s="1">
        <f ca="1">IFERROR(IF(Loan_Not_Paid*Values_Entered,Monthly_Payment,""), "")</f>
        <v>4397.3385880266615</v>
      </c>
      <c r="BX32" s="1">
        <f ca="1">IFERROR(IF(Loan_Not_Paid*Values_Entered,Monthly_Payment,""), "")</f>
        <v>4397.3385880266615</v>
      </c>
      <c r="BY32" s="1">
        <f ca="1">IFERROR(IF(Loan_Not_Paid*Values_Entered,Monthly_Payment,""), "")</f>
        <v>4397.3385880266615</v>
      </c>
      <c r="BZ32" s="1">
        <f ca="1">IFERROR(IF(Loan_Not_Paid*Values_Entered,Monthly_Payment,""), "")</f>
        <v>4397.3385880266615</v>
      </c>
      <c r="CA32" s="1">
        <f ca="1">IFERROR(IF(Loan_Not_Paid*Values_Entered,Monthly_Payment,""), "")</f>
        <v>4397.3385880266615</v>
      </c>
      <c r="CB32" s="1">
        <f ca="1">IFERROR(IF(Loan_Not_Paid*Values_Entered,Monthly_Payment,""), "")</f>
        <v>4397.3385880266615</v>
      </c>
    </row>
    <row r="33" spans="1:80" x14ac:dyDescent="0.3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">
        <f ca="1">IFERROR(IF(Loan_Not_Paid*Values_Entered,Monthly_Payment,""), "")</f>
        <v>4397.3385880266615</v>
      </c>
      <c r="U33" s="1">
        <f ca="1">IFERROR(IF(Loan_Not_Paid*Values_Entered,Monthly_Payment,""), "")</f>
        <v>4397.3385880266615</v>
      </c>
      <c r="V33" s="1">
        <f ca="1">IFERROR(IF(Loan_Not_Paid*Values_Entered,Monthly_Payment,""), "")</f>
        <v>4397.3385880266615</v>
      </c>
      <c r="W33" s="1">
        <f ca="1">IFERROR(IF(Loan_Not_Paid*Values_Entered,Monthly_Payment,""), "")</f>
        <v>4397.3385880266615</v>
      </c>
      <c r="X33" s="1">
        <f ca="1">IFERROR(IF(Loan_Not_Paid*Values_Entered,Monthly_Payment,""), "")</f>
        <v>4397.3385880266615</v>
      </c>
      <c r="Y33" s="1">
        <f ca="1">IFERROR(IF(Loan_Not_Paid*Values_Entered,Monthly_Payment,""), "")</f>
        <v>4397.3385880266615</v>
      </c>
      <c r="Z33" s="1">
        <f ca="1">IFERROR(IF(Loan_Not_Paid*Values_Entered,Monthly_Payment,""), "")</f>
        <v>4397.3385880266615</v>
      </c>
      <c r="AA33" s="1">
        <f ca="1">IFERROR(IF(Loan_Not_Paid*Values_Entered,Monthly_Payment,""), "")</f>
        <v>4397.3385880266615</v>
      </c>
      <c r="AB33" s="1">
        <f ca="1">IFERROR(IF(Loan_Not_Paid*Values_Entered,Monthly_Payment,""), "")</f>
        <v>4397.3385880266615</v>
      </c>
      <c r="AC33" s="1">
        <f ca="1">IFERROR(IF(Loan_Not_Paid*Values_Entered,Monthly_Payment,""), "")</f>
        <v>4397.3385880266615</v>
      </c>
      <c r="AD33" s="1">
        <f ca="1">IFERROR(IF(Loan_Not_Paid*Values_Entered,Monthly_Payment,""), "")</f>
        <v>4397.3385880266615</v>
      </c>
      <c r="AE33" s="1">
        <f ca="1">IFERROR(IF(Loan_Not_Paid*Values_Entered,Monthly_Payment,""), "")</f>
        <v>4397.3385880266615</v>
      </c>
      <c r="AF33" s="1">
        <f ca="1">IFERROR(IF(Loan_Not_Paid*Values_Entered,Monthly_Payment,""), "")</f>
        <v>4397.3385880266615</v>
      </c>
      <c r="AG33" s="1">
        <f ca="1">IFERROR(IF(Loan_Not_Paid*Values_Entered,Monthly_Payment,""), "")</f>
        <v>4397.3385880266615</v>
      </c>
      <c r="AH33" s="1">
        <f ca="1">IFERROR(IF(Loan_Not_Paid*Values_Entered,Monthly_Payment,""), "")</f>
        <v>4397.3385880266615</v>
      </c>
      <c r="AI33" s="1">
        <f ca="1">IFERROR(IF(Loan_Not_Paid*Values_Entered,Monthly_Payment,""), "")</f>
        <v>4397.3385880266615</v>
      </c>
      <c r="AJ33" s="1">
        <f ca="1">IFERROR(IF(Loan_Not_Paid*Values_Entered,Monthly_Payment,""), "")</f>
        <v>4397.3385880266615</v>
      </c>
      <c r="AK33" s="1">
        <f ca="1">IFERROR(IF(Loan_Not_Paid*Values_Entered,Monthly_Payment,""), "")</f>
        <v>4397.3385880266615</v>
      </c>
      <c r="AL33" s="1">
        <f ca="1">IFERROR(IF(Loan_Not_Paid*Values_Entered,Monthly_Payment,""), "")</f>
        <v>4397.3385880266615</v>
      </c>
      <c r="AM33" s="1">
        <f ca="1">IFERROR(IF(Loan_Not_Paid*Values_Entered,Monthly_Payment,""), "")</f>
        <v>4397.3385880266615</v>
      </c>
      <c r="AN33" s="1">
        <f ca="1">IFERROR(IF(Loan_Not_Paid*Values_Entered,Monthly_Payment,""), "")</f>
        <v>4397.3385880266615</v>
      </c>
      <c r="AO33" s="1">
        <f ca="1">IFERROR(IF(Loan_Not_Paid*Values_Entered,Monthly_Payment,""), "")</f>
        <v>4397.3385880266615</v>
      </c>
      <c r="AP33" s="1">
        <f ca="1">IFERROR(IF(Loan_Not_Paid*Values_Entered,Monthly_Payment,""), "")</f>
        <v>4397.3385880266615</v>
      </c>
      <c r="AQ33" s="1">
        <f ca="1">IFERROR(IF(Loan_Not_Paid*Values_Entered,Monthly_Payment,""), "")</f>
        <v>4397.3385880266615</v>
      </c>
      <c r="AR33" s="1">
        <f ca="1">IFERROR(IF(Loan_Not_Paid*Values_Entered,Monthly_Payment,""), "")</f>
        <v>4397.3385880266615</v>
      </c>
      <c r="AS33" s="1">
        <f ca="1">IFERROR(IF(Loan_Not_Paid*Values_Entered,Monthly_Payment,""), "")</f>
        <v>4397.3385880266615</v>
      </c>
      <c r="AT33" s="1">
        <f ca="1">IFERROR(IF(Loan_Not_Paid*Values_Entered,Monthly_Payment,""), "")</f>
        <v>4397.3385880266615</v>
      </c>
      <c r="AU33" s="1">
        <f ca="1">IFERROR(IF(Loan_Not_Paid*Values_Entered,Monthly_Payment,""), "")</f>
        <v>4397.3385880266615</v>
      </c>
      <c r="AV33" s="1">
        <f ca="1">IFERROR(IF(Loan_Not_Paid*Values_Entered,Monthly_Payment,""), "")</f>
        <v>4397.3385880266615</v>
      </c>
      <c r="AW33" s="1">
        <f ca="1">IFERROR(IF(Loan_Not_Paid*Values_Entered,Monthly_Payment,""), "")</f>
        <v>4397.3385880266615</v>
      </c>
      <c r="AX33" s="1">
        <f ca="1">IFERROR(IF(Loan_Not_Paid*Values_Entered,Monthly_Payment,""), "")</f>
        <v>4397.3385880266615</v>
      </c>
      <c r="AY33" s="1">
        <f ca="1">IFERROR(IF(Loan_Not_Paid*Values_Entered,Monthly_Payment,""), "")</f>
        <v>4397.3385880266615</v>
      </c>
      <c r="AZ33" s="1">
        <f ca="1">IFERROR(IF(Loan_Not_Paid*Values_Entered,Monthly_Payment,""), "")</f>
        <v>4397.3385880266615</v>
      </c>
      <c r="BA33" s="1">
        <f ca="1">IFERROR(IF(Loan_Not_Paid*Values_Entered,Monthly_Payment,""), "")</f>
        <v>4397.3385880266615</v>
      </c>
      <c r="BB33" s="1">
        <f ca="1">IFERROR(IF(Loan_Not_Paid*Values_Entered,Monthly_Payment,""), "")</f>
        <v>4397.3385880266615</v>
      </c>
      <c r="BC33" s="1">
        <f ca="1">IFERROR(IF(Loan_Not_Paid*Values_Entered,Monthly_Payment,""), "")</f>
        <v>4397.3385880266615</v>
      </c>
      <c r="BD33" s="1">
        <f ca="1">IFERROR(IF(Loan_Not_Paid*Values_Entered,Monthly_Payment,""), "")</f>
        <v>4397.3385880266615</v>
      </c>
      <c r="BE33" s="1">
        <f ca="1">IFERROR(IF(Loan_Not_Paid*Values_Entered,Monthly_Payment,""), "")</f>
        <v>4397.3385880266615</v>
      </c>
      <c r="BF33" s="1">
        <f ca="1">IFERROR(IF(Loan_Not_Paid*Values_Entered,Monthly_Payment,""), "")</f>
        <v>4397.3385880266615</v>
      </c>
      <c r="BG33" s="1">
        <f ca="1">IFERROR(IF(Loan_Not_Paid*Values_Entered,Monthly_Payment,""), "")</f>
        <v>4397.3385880266615</v>
      </c>
      <c r="BH33" s="1">
        <f ca="1">IFERROR(IF(Loan_Not_Paid*Values_Entered,Monthly_Payment,""), "")</f>
        <v>4397.3385880266615</v>
      </c>
      <c r="BI33" s="1">
        <f ca="1">IFERROR(IF(Loan_Not_Paid*Values_Entered,Monthly_Payment,""), "")</f>
        <v>4397.3385880266615</v>
      </c>
      <c r="BJ33" s="1">
        <f ca="1">IFERROR(IF(Loan_Not_Paid*Values_Entered,Monthly_Payment,""), "")</f>
        <v>4397.3385880266615</v>
      </c>
      <c r="BK33" s="1">
        <f ca="1">IFERROR(IF(Loan_Not_Paid*Values_Entered,Monthly_Payment,""), "")</f>
        <v>4397.3385880266615</v>
      </c>
      <c r="BL33" s="1">
        <f ca="1">IFERROR(IF(Loan_Not_Paid*Values_Entered,Monthly_Payment,""), "")</f>
        <v>4397.3385880266615</v>
      </c>
      <c r="BM33" s="1">
        <f ca="1">IFERROR(IF(Loan_Not_Paid*Values_Entered,Monthly_Payment,""), "")</f>
        <v>4397.3385880266615</v>
      </c>
      <c r="BN33" s="1">
        <f ca="1">IFERROR(IF(Loan_Not_Paid*Values_Entered,Monthly_Payment,""), "")</f>
        <v>4397.3385880266615</v>
      </c>
      <c r="BO33" s="1">
        <f ca="1">IFERROR(IF(Loan_Not_Paid*Values_Entered,Monthly_Payment,""), "")</f>
        <v>4397.3385880266615</v>
      </c>
      <c r="BP33" s="1">
        <f ca="1">IFERROR(IF(Loan_Not_Paid*Values_Entered,Monthly_Payment,""), "")</f>
        <v>4397.3385880266615</v>
      </c>
      <c r="BQ33" s="1">
        <f ca="1">IFERROR(IF(Loan_Not_Paid*Values_Entered,Monthly_Payment,""), "")</f>
        <v>4397.3385880266615</v>
      </c>
      <c r="BR33" s="1">
        <f ca="1">IFERROR(IF(Loan_Not_Paid*Values_Entered,Monthly_Payment,""), "")</f>
        <v>4397.3385880266615</v>
      </c>
      <c r="BS33" s="1">
        <f ca="1">IFERROR(IF(Loan_Not_Paid*Values_Entered,Monthly_Payment,""), "")</f>
        <v>4397.3385880266615</v>
      </c>
      <c r="BT33" s="1">
        <f ca="1">IFERROR(IF(Loan_Not_Paid*Values_Entered,Monthly_Payment,""), "")</f>
        <v>4397.3385880266615</v>
      </c>
      <c r="BU33" s="1">
        <f ca="1">IFERROR(IF(Loan_Not_Paid*Values_Entered,Monthly_Payment,""), "")</f>
        <v>4397.3385880266615</v>
      </c>
      <c r="BV33" s="1">
        <f ca="1">IFERROR(IF(Loan_Not_Paid*Values_Entered,Monthly_Payment,""), "")</f>
        <v>4397.3385880266615</v>
      </c>
      <c r="BW33" s="1">
        <f ca="1">IFERROR(IF(Loan_Not_Paid*Values_Entered,Monthly_Payment,""), "")</f>
        <v>4397.3385880266615</v>
      </c>
      <c r="BX33" s="1">
        <f ca="1">IFERROR(IF(Loan_Not_Paid*Values_Entered,Monthly_Payment,""), "")</f>
        <v>4397.3385880266615</v>
      </c>
      <c r="BY33" s="1">
        <f ca="1">IFERROR(IF(Loan_Not_Paid*Values_Entered,Monthly_Payment,""), "")</f>
        <v>4397.3385880266615</v>
      </c>
      <c r="BZ33" s="1">
        <f ca="1">IFERROR(IF(Loan_Not_Paid*Values_Entered,Monthly_Payment,""), "")</f>
        <v>4397.3385880266615</v>
      </c>
      <c r="CA33" s="1">
        <f ca="1">IFERROR(IF(Loan_Not_Paid*Values_Entered,Monthly_Payment,""), "")</f>
        <v>4397.3385880266615</v>
      </c>
      <c r="CB33" s="1">
        <f ca="1">IFERROR(IF(Loan_Not_Paid*Values_Entered,Monthly_Payment,""), "")</f>
        <v>4397.3385880266615</v>
      </c>
    </row>
    <row r="34" spans="1:80" x14ac:dyDescent="0.3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1">
        <f ca="1">IFERROR(IF(Loan_Not_Paid*Values_Entered,Monthly_Payment,""), "")</f>
        <v>4397.3385880266615</v>
      </c>
      <c r="U34" s="1">
        <f ca="1">IFERROR(IF(Loan_Not_Paid*Values_Entered,Monthly_Payment,""), "")</f>
        <v>4397.3385880266615</v>
      </c>
      <c r="V34" s="1">
        <f ca="1">IFERROR(IF(Loan_Not_Paid*Values_Entered,Monthly_Payment,""), "")</f>
        <v>4397.3385880266615</v>
      </c>
      <c r="W34" s="1">
        <f ca="1">IFERROR(IF(Loan_Not_Paid*Values_Entered,Monthly_Payment,""), "")</f>
        <v>4397.3385880266615</v>
      </c>
      <c r="X34" s="1">
        <f ca="1">IFERROR(IF(Loan_Not_Paid*Values_Entered,Monthly_Payment,""), "")</f>
        <v>4397.3385880266615</v>
      </c>
      <c r="Y34" s="1">
        <f ca="1">IFERROR(IF(Loan_Not_Paid*Values_Entered,Monthly_Payment,""), "")</f>
        <v>4397.3385880266615</v>
      </c>
      <c r="Z34" s="1">
        <f ca="1">IFERROR(IF(Loan_Not_Paid*Values_Entered,Monthly_Payment,""), "")</f>
        <v>4397.3385880266615</v>
      </c>
      <c r="AA34" s="1">
        <f ca="1">IFERROR(IF(Loan_Not_Paid*Values_Entered,Monthly_Payment,""), "")</f>
        <v>4397.3385880266615</v>
      </c>
      <c r="AB34" s="1">
        <f ca="1">IFERROR(IF(Loan_Not_Paid*Values_Entered,Monthly_Payment,""), "")</f>
        <v>4397.3385880266615</v>
      </c>
      <c r="AC34" s="1">
        <f ca="1">IFERROR(IF(Loan_Not_Paid*Values_Entered,Monthly_Payment,""), "")</f>
        <v>4397.3385880266615</v>
      </c>
      <c r="AD34" s="1">
        <f ca="1">IFERROR(IF(Loan_Not_Paid*Values_Entered,Monthly_Payment,""), "")</f>
        <v>4397.3385880266615</v>
      </c>
      <c r="AE34" s="1">
        <f ca="1">IFERROR(IF(Loan_Not_Paid*Values_Entered,Monthly_Payment,""), "")</f>
        <v>4397.3385880266615</v>
      </c>
      <c r="AF34" s="1">
        <f ca="1">IFERROR(IF(Loan_Not_Paid*Values_Entered,Monthly_Payment,""), "")</f>
        <v>4397.3385880266615</v>
      </c>
      <c r="AG34" s="1">
        <f ca="1">IFERROR(IF(Loan_Not_Paid*Values_Entered,Monthly_Payment,""), "")</f>
        <v>4397.3385880266615</v>
      </c>
      <c r="AH34" s="1">
        <f ca="1">IFERROR(IF(Loan_Not_Paid*Values_Entered,Monthly_Payment,""), "")</f>
        <v>4397.3385880266615</v>
      </c>
      <c r="AI34" s="1">
        <f ca="1">IFERROR(IF(Loan_Not_Paid*Values_Entered,Monthly_Payment,""), "")</f>
        <v>4397.3385880266615</v>
      </c>
      <c r="AJ34" s="1">
        <f ca="1">IFERROR(IF(Loan_Not_Paid*Values_Entered,Monthly_Payment,""), "")</f>
        <v>4397.3385880266615</v>
      </c>
      <c r="AK34" s="1">
        <f ca="1">IFERROR(IF(Loan_Not_Paid*Values_Entered,Monthly_Payment,""), "")</f>
        <v>4397.3385880266615</v>
      </c>
      <c r="AL34" s="1">
        <f ca="1">IFERROR(IF(Loan_Not_Paid*Values_Entered,Monthly_Payment,""), "")</f>
        <v>4397.3385880266615</v>
      </c>
      <c r="AM34" s="1">
        <f ca="1">IFERROR(IF(Loan_Not_Paid*Values_Entered,Monthly_Payment,""), "")</f>
        <v>4397.3385880266615</v>
      </c>
      <c r="AN34" s="1">
        <f ca="1">IFERROR(IF(Loan_Not_Paid*Values_Entered,Monthly_Payment,""), "")</f>
        <v>4397.3385880266615</v>
      </c>
      <c r="AO34" s="1">
        <f ca="1">IFERROR(IF(Loan_Not_Paid*Values_Entered,Monthly_Payment,""), "")</f>
        <v>4397.3385880266615</v>
      </c>
      <c r="AP34" s="1">
        <f ca="1">IFERROR(IF(Loan_Not_Paid*Values_Entered,Monthly_Payment,""), "")</f>
        <v>4397.3385880266615</v>
      </c>
      <c r="AQ34" s="1">
        <f ca="1">IFERROR(IF(Loan_Not_Paid*Values_Entered,Monthly_Payment,""), "")</f>
        <v>4397.3385880266615</v>
      </c>
      <c r="AR34" s="1">
        <f ca="1">IFERROR(IF(Loan_Not_Paid*Values_Entered,Monthly_Payment,""), "")</f>
        <v>4397.3385880266615</v>
      </c>
      <c r="AS34" s="1">
        <f ca="1">IFERROR(IF(Loan_Not_Paid*Values_Entered,Monthly_Payment,""), "")</f>
        <v>4397.3385880266615</v>
      </c>
      <c r="AT34" s="1">
        <f ca="1">IFERROR(IF(Loan_Not_Paid*Values_Entered,Monthly_Payment,""), "")</f>
        <v>4397.3385880266615</v>
      </c>
      <c r="AU34" s="1">
        <f ca="1">IFERROR(IF(Loan_Not_Paid*Values_Entered,Monthly_Payment,""), "")</f>
        <v>4397.3385880266615</v>
      </c>
      <c r="AV34" s="1">
        <f ca="1">IFERROR(IF(Loan_Not_Paid*Values_Entered,Monthly_Payment,""), "")</f>
        <v>4397.3385880266615</v>
      </c>
      <c r="AW34" s="1">
        <f ca="1">IFERROR(IF(Loan_Not_Paid*Values_Entered,Monthly_Payment,""), "")</f>
        <v>4397.3385880266615</v>
      </c>
      <c r="AX34" s="1">
        <f ca="1">IFERROR(IF(Loan_Not_Paid*Values_Entered,Monthly_Payment,""), "")</f>
        <v>4397.3385880266615</v>
      </c>
      <c r="AY34" s="1">
        <f ca="1">IFERROR(IF(Loan_Not_Paid*Values_Entered,Monthly_Payment,""), "")</f>
        <v>4397.3385880266615</v>
      </c>
      <c r="AZ34" s="1">
        <f ca="1">IFERROR(IF(Loan_Not_Paid*Values_Entered,Monthly_Payment,""), "")</f>
        <v>4397.3385880266615</v>
      </c>
      <c r="BA34" s="1">
        <f ca="1">IFERROR(IF(Loan_Not_Paid*Values_Entered,Monthly_Payment,""), "")</f>
        <v>4397.3385880266615</v>
      </c>
      <c r="BB34" s="1">
        <f ca="1">IFERROR(IF(Loan_Not_Paid*Values_Entered,Monthly_Payment,""), "")</f>
        <v>4397.3385880266615</v>
      </c>
      <c r="BC34" s="1">
        <f ca="1">IFERROR(IF(Loan_Not_Paid*Values_Entered,Monthly_Payment,""), "")</f>
        <v>4397.3385880266615</v>
      </c>
      <c r="BD34" s="1">
        <f ca="1">IFERROR(IF(Loan_Not_Paid*Values_Entered,Monthly_Payment,""), "")</f>
        <v>4397.3385880266615</v>
      </c>
      <c r="BE34" s="1">
        <f ca="1">IFERROR(IF(Loan_Not_Paid*Values_Entered,Monthly_Payment,""), "")</f>
        <v>4397.3385880266615</v>
      </c>
      <c r="BF34" s="1">
        <f ca="1">IFERROR(IF(Loan_Not_Paid*Values_Entered,Monthly_Payment,""), "")</f>
        <v>4397.3385880266615</v>
      </c>
      <c r="BG34" s="1">
        <f ca="1">IFERROR(IF(Loan_Not_Paid*Values_Entered,Monthly_Payment,""), "")</f>
        <v>4397.3385880266615</v>
      </c>
      <c r="BH34" s="1">
        <f ca="1">IFERROR(IF(Loan_Not_Paid*Values_Entered,Monthly_Payment,""), "")</f>
        <v>4397.3385880266615</v>
      </c>
      <c r="BI34" s="1">
        <f ca="1">IFERROR(IF(Loan_Not_Paid*Values_Entered,Monthly_Payment,""), "")</f>
        <v>4397.3385880266615</v>
      </c>
      <c r="BJ34" s="1">
        <f ca="1">IFERROR(IF(Loan_Not_Paid*Values_Entered,Monthly_Payment,""), "")</f>
        <v>4397.3385880266615</v>
      </c>
      <c r="BK34" s="1">
        <f ca="1">IFERROR(IF(Loan_Not_Paid*Values_Entered,Monthly_Payment,""), "")</f>
        <v>4397.3385880266615</v>
      </c>
      <c r="BL34" s="1">
        <f ca="1">IFERROR(IF(Loan_Not_Paid*Values_Entered,Monthly_Payment,""), "")</f>
        <v>4397.3385880266615</v>
      </c>
      <c r="BM34" s="1">
        <f ca="1">IFERROR(IF(Loan_Not_Paid*Values_Entered,Monthly_Payment,""), "")</f>
        <v>4397.3385880266615</v>
      </c>
      <c r="BN34" s="1">
        <f ca="1">IFERROR(IF(Loan_Not_Paid*Values_Entered,Monthly_Payment,""), "")</f>
        <v>4397.3385880266615</v>
      </c>
      <c r="BO34" s="1">
        <f ca="1">IFERROR(IF(Loan_Not_Paid*Values_Entered,Monthly_Payment,""), "")</f>
        <v>4397.3385880266615</v>
      </c>
      <c r="BP34" s="1">
        <f ca="1">IFERROR(IF(Loan_Not_Paid*Values_Entered,Monthly_Payment,""), "")</f>
        <v>4397.3385880266615</v>
      </c>
      <c r="BQ34" s="1">
        <f ca="1">IFERROR(IF(Loan_Not_Paid*Values_Entered,Monthly_Payment,""), "")</f>
        <v>4397.3385880266615</v>
      </c>
      <c r="BR34" s="1">
        <f ca="1">IFERROR(IF(Loan_Not_Paid*Values_Entered,Monthly_Payment,""), "")</f>
        <v>4397.3385880266615</v>
      </c>
      <c r="BS34" s="1">
        <f ca="1">IFERROR(IF(Loan_Not_Paid*Values_Entered,Monthly_Payment,""), "")</f>
        <v>4397.3385880266615</v>
      </c>
      <c r="BT34" s="1">
        <f ca="1">IFERROR(IF(Loan_Not_Paid*Values_Entered,Monthly_Payment,""), "")</f>
        <v>4397.3385880266615</v>
      </c>
      <c r="BU34" s="1">
        <f ca="1">IFERROR(IF(Loan_Not_Paid*Values_Entered,Monthly_Payment,""), "")</f>
        <v>4397.3385880266615</v>
      </c>
      <c r="BV34" s="1">
        <f ca="1">IFERROR(IF(Loan_Not_Paid*Values_Entered,Monthly_Payment,""), "")</f>
        <v>4397.3385880266615</v>
      </c>
      <c r="BW34" s="1">
        <f ca="1">IFERROR(IF(Loan_Not_Paid*Values_Entered,Monthly_Payment,""), "")</f>
        <v>4397.3385880266615</v>
      </c>
      <c r="BX34" s="1">
        <f ca="1">IFERROR(IF(Loan_Not_Paid*Values_Entered,Monthly_Payment,""), "")</f>
        <v>4397.3385880266615</v>
      </c>
      <c r="BY34" s="1">
        <f ca="1">IFERROR(IF(Loan_Not_Paid*Values_Entered,Monthly_Payment,""), "")</f>
        <v>4397.3385880266615</v>
      </c>
      <c r="BZ34" s="1">
        <f ca="1">IFERROR(IF(Loan_Not_Paid*Values_Entered,Monthly_Payment,""), "")</f>
        <v>4397.3385880266615</v>
      </c>
      <c r="CA34" s="1">
        <f ca="1">IFERROR(IF(Loan_Not_Paid*Values_Entered,Monthly_Payment,""), "")</f>
        <v>4397.3385880266615</v>
      </c>
      <c r="CB34" s="1">
        <f ca="1">IFERROR(IF(Loan_Not_Paid*Values_Entered,Monthly_Payment,""), "")</f>
        <v>4397.3385880266615</v>
      </c>
    </row>
    <row r="35" spans="1:80" x14ac:dyDescent="0.3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">
        <f ca="1">IFERROR(IF(Loan_Not_Paid*Values_Entered,Monthly_Payment,""), "")</f>
        <v>4397.3385880266615</v>
      </c>
      <c r="U35" s="1">
        <f ca="1">IFERROR(IF(Loan_Not_Paid*Values_Entered,Monthly_Payment,""), "")</f>
        <v>4397.3385880266615</v>
      </c>
      <c r="V35" s="1">
        <f ca="1">IFERROR(IF(Loan_Not_Paid*Values_Entered,Monthly_Payment,""), "")</f>
        <v>4397.3385880266615</v>
      </c>
      <c r="W35" s="1">
        <f ca="1">IFERROR(IF(Loan_Not_Paid*Values_Entered,Monthly_Payment,""), "")</f>
        <v>4397.3385880266615</v>
      </c>
      <c r="X35" s="1">
        <f ca="1">IFERROR(IF(Loan_Not_Paid*Values_Entered,Monthly_Payment,""), "")</f>
        <v>4397.3385880266615</v>
      </c>
      <c r="Y35" s="1">
        <f ca="1">IFERROR(IF(Loan_Not_Paid*Values_Entered,Monthly_Payment,""), "")</f>
        <v>4397.3385880266615</v>
      </c>
      <c r="Z35" s="1">
        <f ca="1">IFERROR(IF(Loan_Not_Paid*Values_Entered,Monthly_Payment,""), "")</f>
        <v>4397.3385880266615</v>
      </c>
      <c r="AA35" s="1">
        <f ca="1">IFERROR(IF(Loan_Not_Paid*Values_Entered,Monthly_Payment,""), "")</f>
        <v>4397.3385880266615</v>
      </c>
      <c r="AB35" s="1">
        <f ca="1">IFERROR(IF(Loan_Not_Paid*Values_Entered,Monthly_Payment,""), "")</f>
        <v>4397.3385880266615</v>
      </c>
      <c r="AC35" s="1">
        <f ca="1">IFERROR(IF(Loan_Not_Paid*Values_Entered,Monthly_Payment,""), "")</f>
        <v>4397.3385880266615</v>
      </c>
      <c r="AD35" s="1">
        <f ca="1">IFERROR(IF(Loan_Not_Paid*Values_Entered,Monthly_Payment,""), "")</f>
        <v>4397.3385880266615</v>
      </c>
      <c r="AE35" s="1">
        <f ca="1">IFERROR(IF(Loan_Not_Paid*Values_Entered,Monthly_Payment,""), "")</f>
        <v>4397.3385880266615</v>
      </c>
      <c r="AF35" s="1">
        <f ca="1">IFERROR(IF(Loan_Not_Paid*Values_Entered,Monthly_Payment,""), "")</f>
        <v>4397.3385880266615</v>
      </c>
      <c r="AG35" s="1">
        <f ca="1">IFERROR(IF(Loan_Not_Paid*Values_Entered,Monthly_Payment,""), "")</f>
        <v>4397.3385880266615</v>
      </c>
      <c r="AH35" s="1">
        <f ca="1">IFERROR(IF(Loan_Not_Paid*Values_Entered,Monthly_Payment,""), "")</f>
        <v>4397.3385880266615</v>
      </c>
      <c r="AI35" s="1">
        <f ca="1">IFERROR(IF(Loan_Not_Paid*Values_Entered,Monthly_Payment,""), "")</f>
        <v>4397.3385880266615</v>
      </c>
      <c r="AJ35" s="1">
        <f ca="1">IFERROR(IF(Loan_Not_Paid*Values_Entered,Monthly_Payment,""), "")</f>
        <v>4397.3385880266615</v>
      </c>
      <c r="AK35" s="1">
        <f ca="1">IFERROR(IF(Loan_Not_Paid*Values_Entered,Monthly_Payment,""), "")</f>
        <v>4397.3385880266615</v>
      </c>
      <c r="AL35" s="1">
        <f ca="1">IFERROR(IF(Loan_Not_Paid*Values_Entered,Monthly_Payment,""), "")</f>
        <v>4397.3385880266615</v>
      </c>
      <c r="AM35" s="1">
        <f ca="1">IFERROR(IF(Loan_Not_Paid*Values_Entered,Monthly_Payment,""), "")</f>
        <v>4397.3385880266615</v>
      </c>
      <c r="AN35" s="1">
        <f ca="1">IFERROR(IF(Loan_Not_Paid*Values_Entered,Monthly_Payment,""), "")</f>
        <v>4397.3385880266615</v>
      </c>
      <c r="AO35" s="1">
        <f ca="1">IFERROR(IF(Loan_Not_Paid*Values_Entered,Monthly_Payment,""), "")</f>
        <v>4397.3385880266615</v>
      </c>
      <c r="AP35" s="1">
        <f ca="1">IFERROR(IF(Loan_Not_Paid*Values_Entered,Monthly_Payment,""), "")</f>
        <v>4397.3385880266615</v>
      </c>
      <c r="AQ35" s="1">
        <f ca="1">IFERROR(IF(Loan_Not_Paid*Values_Entered,Monthly_Payment,""), "")</f>
        <v>4397.3385880266615</v>
      </c>
      <c r="AR35" s="1">
        <f ca="1">IFERROR(IF(Loan_Not_Paid*Values_Entered,Monthly_Payment,""), "")</f>
        <v>4397.3385880266615</v>
      </c>
      <c r="AS35" s="1">
        <f ca="1">IFERROR(IF(Loan_Not_Paid*Values_Entered,Monthly_Payment,""), "")</f>
        <v>4397.3385880266615</v>
      </c>
      <c r="AT35" s="1">
        <f ca="1">IFERROR(IF(Loan_Not_Paid*Values_Entered,Monthly_Payment,""), "")</f>
        <v>4397.3385880266615</v>
      </c>
      <c r="AU35" s="1">
        <f ca="1">IFERROR(IF(Loan_Not_Paid*Values_Entered,Monthly_Payment,""), "")</f>
        <v>4397.3385880266615</v>
      </c>
      <c r="AV35" s="1">
        <f ca="1">IFERROR(IF(Loan_Not_Paid*Values_Entered,Monthly_Payment,""), "")</f>
        <v>4397.3385880266615</v>
      </c>
      <c r="AW35" s="1">
        <f ca="1">IFERROR(IF(Loan_Not_Paid*Values_Entered,Monthly_Payment,""), "")</f>
        <v>4397.3385880266615</v>
      </c>
      <c r="AX35" s="1">
        <f ca="1">IFERROR(IF(Loan_Not_Paid*Values_Entered,Monthly_Payment,""), "")</f>
        <v>4397.3385880266615</v>
      </c>
      <c r="AY35" s="1">
        <f ca="1">IFERROR(IF(Loan_Not_Paid*Values_Entered,Monthly_Payment,""), "")</f>
        <v>4397.3385880266615</v>
      </c>
      <c r="AZ35" s="1">
        <f ca="1">IFERROR(IF(Loan_Not_Paid*Values_Entered,Monthly_Payment,""), "")</f>
        <v>4397.3385880266615</v>
      </c>
      <c r="BA35" s="1">
        <f ca="1">IFERROR(IF(Loan_Not_Paid*Values_Entered,Monthly_Payment,""), "")</f>
        <v>4397.3385880266615</v>
      </c>
      <c r="BB35" s="1">
        <f ca="1">IFERROR(IF(Loan_Not_Paid*Values_Entered,Monthly_Payment,""), "")</f>
        <v>4397.3385880266615</v>
      </c>
      <c r="BC35" s="1">
        <f ca="1">IFERROR(IF(Loan_Not_Paid*Values_Entered,Monthly_Payment,""), "")</f>
        <v>4397.3385880266615</v>
      </c>
      <c r="BD35" s="1">
        <f ca="1">IFERROR(IF(Loan_Not_Paid*Values_Entered,Monthly_Payment,""), "")</f>
        <v>4397.3385880266615</v>
      </c>
      <c r="BE35" s="1">
        <f ca="1">IFERROR(IF(Loan_Not_Paid*Values_Entered,Monthly_Payment,""), "")</f>
        <v>4397.3385880266615</v>
      </c>
      <c r="BF35" s="1">
        <f ca="1">IFERROR(IF(Loan_Not_Paid*Values_Entered,Monthly_Payment,""), "")</f>
        <v>4397.3385880266615</v>
      </c>
      <c r="BG35" s="1">
        <f ca="1">IFERROR(IF(Loan_Not_Paid*Values_Entered,Monthly_Payment,""), "")</f>
        <v>4397.3385880266615</v>
      </c>
      <c r="BH35" s="1">
        <f ca="1">IFERROR(IF(Loan_Not_Paid*Values_Entered,Monthly_Payment,""), "")</f>
        <v>4397.3385880266615</v>
      </c>
      <c r="BI35" s="1">
        <f ca="1">IFERROR(IF(Loan_Not_Paid*Values_Entered,Monthly_Payment,""), "")</f>
        <v>4397.3385880266615</v>
      </c>
      <c r="BJ35" s="1">
        <f ca="1">IFERROR(IF(Loan_Not_Paid*Values_Entered,Monthly_Payment,""), "")</f>
        <v>4397.3385880266615</v>
      </c>
      <c r="BK35" s="1">
        <f ca="1">IFERROR(IF(Loan_Not_Paid*Values_Entered,Monthly_Payment,""), "")</f>
        <v>4397.3385880266615</v>
      </c>
      <c r="BL35" s="1">
        <f ca="1">IFERROR(IF(Loan_Not_Paid*Values_Entered,Monthly_Payment,""), "")</f>
        <v>4397.3385880266615</v>
      </c>
      <c r="BM35" s="1">
        <f ca="1">IFERROR(IF(Loan_Not_Paid*Values_Entered,Monthly_Payment,""), "")</f>
        <v>4397.3385880266615</v>
      </c>
      <c r="BN35" s="1">
        <f ca="1">IFERROR(IF(Loan_Not_Paid*Values_Entered,Monthly_Payment,""), "")</f>
        <v>4397.3385880266615</v>
      </c>
      <c r="BO35" s="1">
        <f ca="1">IFERROR(IF(Loan_Not_Paid*Values_Entered,Monthly_Payment,""), "")</f>
        <v>4397.3385880266615</v>
      </c>
      <c r="BP35" s="1">
        <f ca="1">IFERROR(IF(Loan_Not_Paid*Values_Entered,Monthly_Payment,""), "")</f>
        <v>4397.3385880266615</v>
      </c>
      <c r="BQ35" s="1">
        <f ca="1">IFERROR(IF(Loan_Not_Paid*Values_Entered,Monthly_Payment,""), "")</f>
        <v>4397.3385880266615</v>
      </c>
      <c r="BR35" s="1">
        <f ca="1">IFERROR(IF(Loan_Not_Paid*Values_Entered,Monthly_Payment,""), "")</f>
        <v>4397.3385880266615</v>
      </c>
      <c r="BS35" s="1">
        <f ca="1">IFERROR(IF(Loan_Not_Paid*Values_Entered,Monthly_Payment,""), "")</f>
        <v>4397.3385880266615</v>
      </c>
      <c r="BT35" s="1">
        <f ca="1">IFERROR(IF(Loan_Not_Paid*Values_Entered,Monthly_Payment,""), "")</f>
        <v>4397.3385880266615</v>
      </c>
      <c r="BU35" s="1">
        <f ca="1">IFERROR(IF(Loan_Not_Paid*Values_Entered,Monthly_Payment,""), "")</f>
        <v>4397.3385880266615</v>
      </c>
      <c r="BV35" s="1">
        <f ca="1">IFERROR(IF(Loan_Not_Paid*Values_Entered,Monthly_Payment,""), "")</f>
        <v>4397.3385880266615</v>
      </c>
      <c r="BW35" s="1">
        <f ca="1">IFERROR(IF(Loan_Not_Paid*Values_Entered,Monthly_Payment,""), "")</f>
        <v>4397.3385880266615</v>
      </c>
      <c r="BX35" s="1">
        <f ca="1">IFERROR(IF(Loan_Not_Paid*Values_Entered,Monthly_Payment,""), "")</f>
        <v>4397.3385880266615</v>
      </c>
      <c r="BY35" s="1">
        <f ca="1">IFERROR(IF(Loan_Not_Paid*Values_Entered,Monthly_Payment,""), "")</f>
        <v>4397.3385880266615</v>
      </c>
      <c r="BZ35" s="1">
        <f ca="1">IFERROR(IF(Loan_Not_Paid*Values_Entered,Monthly_Payment,""), "")</f>
        <v>4397.3385880266615</v>
      </c>
      <c r="CA35" s="1">
        <f ca="1">IFERROR(IF(Loan_Not_Paid*Values_Entered,Monthly_Payment,""), "")</f>
        <v>4397.3385880266615</v>
      </c>
      <c r="CB35" s="1">
        <f ca="1">IFERROR(IF(Loan_Not_Paid*Values_Entered,Monthly_Payment,""), "")</f>
        <v>4397.3385880266615</v>
      </c>
    </row>
    <row r="36" spans="1:80" x14ac:dyDescent="0.3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1">
        <f ca="1">IFERROR(IF(Loan_Not_Paid*Values_Entered,Monthly_Payment,""), "")</f>
        <v>4397.3385880266615</v>
      </c>
      <c r="U36" s="1">
        <f ca="1">IFERROR(IF(Loan_Not_Paid*Values_Entered,Monthly_Payment,""), "")</f>
        <v>4397.3385880266615</v>
      </c>
      <c r="V36" s="1">
        <f ca="1">IFERROR(IF(Loan_Not_Paid*Values_Entered,Monthly_Payment,""), "")</f>
        <v>4397.3385880266615</v>
      </c>
      <c r="W36" s="1">
        <f ca="1">IFERROR(IF(Loan_Not_Paid*Values_Entered,Monthly_Payment,""), "")</f>
        <v>4397.3385880266615</v>
      </c>
      <c r="X36" s="1">
        <f ca="1">IFERROR(IF(Loan_Not_Paid*Values_Entered,Monthly_Payment,""), "")</f>
        <v>4397.3385880266615</v>
      </c>
      <c r="Y36" s="1">
        <f ca="1">IFERROR(IF(Loan_Not_Paid*Values_Entered,Monthly_Payment,""), "")</f>
        <v>4397.3385880266615</v>
      </c>
      <c r="Z36" s="1">
        <f ca="1">IFERROR(IF(Loan_Not_Paid*Values_Entered,Monthly_Payment,""), "")</f>
        <v>4397.3385880266615</v>
      </c>
      <c r="AA36" s="1">
        <f ca="1">IFERROR(IF(Loan_Not_Paid*Values_Entered,Monthly_Payment,""), "")</f>
        <v>4397.3385880266615</v>
      </c>
      <c r="AB36" s="1">
        <f ca="1">IFERROR(IF(Loan_Not_Paid*Values_Entered,Monthly_Payment,""), "")</f>
        <v>4397.3385880266615</v>
      </c>
      <c r="AC36" s="1">
        <f ca="1">IFERROR(IF(Loan_Not_Paid*Values_Entered,Monthly_Payment,""), "")</f>
        <v>4397.3385880266615</v>
      </c>
      <c r="AD36" s="1">
        <f ca="1">IFERROR(IF(Loan_Not_Paid*Values_Entered,Monthly_Payment,""), "")</f>
        <v>4397.3385880266615</v>
      </c>
      <c r="AE36" s="1">
        <f ca="1">IFERROR(IF(Loan_Not_Paid*Values_Entered,Monthly_Payment,""), "")</f>
        <v>4397.3385880266615</v>
      </c>
      <c r="AF36" s="1">
        <f ca="1">IFERROR(IF(Loan_Not_Paid*Values_Entered,Monthly_Payment,""), "")</f>
        <v>4397.3385880266615</v>
      </c>
      <c r="AG36" s="1">
        <f ca="1">IFERROR(IF(Loan_Not_Paid*Values_Entered,Monthly_Payment,""), "")</f>
        <v>4397.3385880266615</v>
      </c>
      <c r="AH36" s="1">
        <f ca="1">IFERROR(IF(Loan_Not_Paid*Values_Entered,Monthly_Payment,""), "")</f>
        <v>4397.3385880266615</v>
      </c>
      <c r="AI36" s="1">
        <f ca="1">IFERROR(IF(Loan_Not_Paid*Values_Entered,Monthly_Payment,""), "")</f>
        <v>4397.3385880266615</v>
      </c>
      <c r="AJ36" s="1">
        <f ca="1">IFERROR(IF(Loan_Not_Paid*Values_Entered,Monthly_Payment,""), "")</f>
        <v>4397.3385880266615</v>
      </c>
      <c r="AK36" s="1">
        <f ca="1">IFERROR(IF(Loan_Not_Paid*Values_Entered,Monthly_Payment,""), "")</f>
        <v>4397.3385880266615</v>
      </c>
      <c r="AL36" s="1">
        <f ca="1">IFERROR(IF(Loan_Not_Paid*Values_Entered,Monthly_Payment,""), "")</f>
        <v>4397.3385880266615</v>
      </c>
      <c r="AM36" s="1">
        <f ca="1">IFERROR(IF(Loan_Not_Paid*Values_Entered,Monthly_Payment,""), "")</f>
        <v>4397.3385880266615</v>
      </c>
      <c r="AN36" s="1">
        <f ca="1">IFERROR(IF(Loan_Not_Paid*Values_Entered,Monthly_Payment,""), "")</f>
        <v>4397.3385880266615</v>
      </c>
      <c r="AO36" s="1">
        <f ca="1">IFERROR(IF(Loan_Not_Paid*Values_Entered,Monthly_Payment,""), "")</f>
        <v>4397.3385880266615</v>
      </c>
      <c r="AP36" s="1">
        <f ca="1">IFERROR(IF(Loan_Not_Paid*Values_Entered,Monthly_Payment,""), "")</f>
        <v>4397.3385880266615</v>
      </c>
      <c r="AQ36" s="1">
        <f ca="1">IFERROR(IF(Loan_Not_Paid*Values_Entered,Monthly_Payment,""), "")</f>
        <v>4397.3385880266615</v>
      </c>
      <c r="AR36" s="1">
        <f ca="1">IFERROR(IF(Loan_Not_Paid*Values_Entered,Monthly_Payment,""), "")</f>
        <v>4397.3385880266615</v>
      </c>
      <c r="AS36" s="1">
        <f ca="1">IFERROR(IF(Loan_Not_Paid*Values_Entered,Monthly_Payment,""), "")</f>
        <v>4397.3385880266615</v>
      </c>
      <c r="AT36" s="1">
        <f ca="1">IFERROR(IF(Loan_Not_Paid*Values_Entered,Monthly_Payment,""), "")</f>
        <v>4397.3385880266615</v>
      </c>
      <c r="AU36" s="1">
        <f ca="1">IFERROR(IF(Loan_Not_Paid*Values_Entered,Monthly_Payment,""), "")</f>
        <v>4397.3385880266615</v>
      </c>
      <c r="AV36" s="1">
        <f ca="1">IFERROR(IF(Loan_Not_Paid*Values_Entered,Monthly_Payment,""), "")</f>
        <v>4397.3385880266615</v>
      </c>
      <c r="AW36" s="1">
        <f ca="1">IFERROR(IF(Loan_Not_Paid*Values_Entered,Monthly_Payment,""), "")</f>
        <v>4397.3385880266615</v>
      </c>
      <c r="AX36" s="1">
        <f ca="1">IFERROR(IF(Loan_Not_Paid*Values_Entered,Monthly_Payment,""), "")</f>
        <v>4397.3385880266615</v>
      </c>
      <c r="AY36" s="1">
        <f ca="1">IFERROR(IF(Loan_Not_Paid*Values_Entered,Monthly_Payment,""), "")</f>
        <v>4397.3385880266615</v>
      </c>
      <c r="AZ36" s="1">
        <f ca="1">IFERROR(IF(Loan_Not_Paid*Values_Entered,Monthly_Payment,""), "")</f>
        <v>4397.3385880266615</v>
      </c>
      <c r="BA36" s="1">
        <f ca="1">IFERROR(IF(Loan_Not_Paid*Values_Entered,Monthly_Payment,""), "")</f>
        <v>4397.3385880266615</v>
      </c>
      <c r="BB36" s="1">
        <f ca="1">IFERROR(IF(Loan_Not_Paid*Values_Entered,Monthly_Payment,""), "")</f>
        <v>4397.3385880266615</v>
      </c>
      <c r="BC36" s="1">
        <f ca="1">IFERROR(IF(Loan_Not_Paid*Values_Entered,Monthly_Payment,""), "")</f>
        <v>4397.3385880266615</v>
      </c>
      <c r="BD36" s="1">
        <f ca="1">IFERROR(IF(Loan_Not_Paid*Values_Entered,Monthly_Payment,""), "")</f>
        <v>4397.3385880266615</v>
      </c>
      <c r="BE36" s="1">
        <f ca="1">IFERROR(IF(Loan_Not_Paid*Values_Entered,Monthly_Payment,""), "")</f>
        <v>4397.3385880266615</v>
      </c>
      <c r="BF36" s="1">
        <f ca="1">IFERROR(IF(Loan_Not_Paid*Values_Entered,Monthly_Payment,""), "")</f>
        <v>4397.3385880266615</v>
      </c>
      <c r="BG36" s="1">
        <f ca="1">IFERROR(IF(Loan_Not_Paid*Values_Entered,Monthly_Payment,""), "")</f>
        <v>4397.3385880266615</v>
      </c>
      <c r="BH36" s="1">
        <f ca="1">IFERROR(IF(Loan_Not_Paid*Values_Entered,Monthly_Payment,""), "")</f>
        <v>4397.3385880266615</v>
      </c>
      <c r="BI36" s="1">
        <f ca="1">IFERROR(IF(Loan_Not_Paid*Values_Entered,Monthly_Payment,""), "")</f>
        <v>4397.3385880266615</v>
      </c>
      <c r="BJ36" s="1">
        <f ca="1">IFERROR(IF(Loan_Not_Paid*Values_Entered,Monthly_Payment,""), "")</f>
        <v>4397.3385880266615</v>
      </c>
      <c r="BK36" s="1">
        <f ca="1">IFERROR(IF(Loan_Not_Paid*Values_Entered,Monthly_Payment,""), "")</f>
        <v>4397.3385880266615</v>
      </c>
      <c r="BL36" s="1">
        <f ca="1">IFERROR(IF(Loan_Not_Paid*Values_Entered,Monthly_Payment,""), "")</f>
        <v>4397.3385880266615</v>
      </c>
      <c r="BM36" s="1">
        <f ca="1">IFERROR(IF(Loan_Not_Paid*Values_Entered,Monthly_Payment,""), "")</f>
        <v>4397.3385880266615</v>
      </c>
      <c r="BN36" s="1">
        <f ca="1">IFERROR(IF(Loan_Not_Paid*Values_Entered,Monthly_Payment,""), "")</f>
        <v>4397.3385880266615</v>
      </c>
      <c r="BO36" s="1">
        <f ca="1">IFERROR(IF(Loan_Not_Paid*Values_Entered,Monthly_Payment,""), "")</f>
        <v>4397.3385880266615</v>
      </c>
      <c r="BP36" s="1">
        <f ca="1">IFERROR(IF(Loan_Not_Paid*Values_Entered,Monthly_Payment,""), "")</f>
        <v>4397.3385880266615</v>
      </c>
      <c r="BQ36" s="1">
        <f ca="1">IFERROR(IF(Loan_Not_Paid*Values_Entered,Monthly_Payment,""), "")</f>
        <v>4397.3385880266615</v>
      </c>
      <c r="BR36" s="1">
        <f ca="1">IFERROR(IF(Loan_Not_Paid*Values_Entered,Monthly_Payment,""), "")</f>
        <v>4397.3385880266615</v>
      </c>
      <c r="BS36" s="1">
        <f ca="1">IFERROR(IF(Loan_Not_Paid*Values_Entered,Monthly_Payment,""), "")</f>
        <v>4397.3385880266615</v>
      </c>
      <c r="BT36" s="1">
        <f ca="1">IFERROR(IF(Loan_Not_Paid*Values_Entered,Monthly_Payment,""), "")</f>
        <v>4397.3385880266615</v>
      </c>
      <c r="BU36" s="1">
        <f ca="1">IFERROR(IF(Loan_Not_Paid*Values_Entered,Monthly_Payment,""), "")</f>
        <v>4397.3385880266615</v>
      </c>
      <c r="BV36" s="1">
        <f ca="1">IFERROR(IF(Loan_Not_Paid*Values_Entered,Monthly_Payment,""), "")</f>
        <v>4397.3385880266615</v>
      </c>
      <c r="BW36" s="1">
        <f ca="1">IFERROR(IF(Loan_Not_Paid*Values_Entered,Monthly_Payment,""), "")</f>
        <v>4397.3385880266615</v>
      </c>
      <c r="BX36" s="1">
        <f ca="1">IFERROR(IF(Loan_Not_Paid*Values_Entered,Monthly_Payment,""), "")</f>
        <v>4397.3385880266615</v>
      </c>
      <c r="BY36" s="1">
        <f ca="1">IFERROR(IF(Loan_Not_Paid*Values_Entered,Monthly_Payment,""), "")</f>
        <v>4397.3385880266615</v>
      </c>
      <c r="BZ36" s="1">
        <f ca="1">IFERROR(IF(Loan_Not_Paid*Values_Entered,Monthly_Payment,""), "")</f>
        <v>4397.3385880266615</v>
      </c>
      <c r="CA36" s="1">
        <f ca="1">IFERROR(IF(Loan_Not_Paid*Values_Entered,Monthly_Payment,""), "")</f>
        <v>4397.3385880266615</v>
      </c>
      <c r="CB36" s="1">
        <f ca="1">IFERROR(IF(Loan_Not_Paid*Values_Entered,Monthly_Payment,""), "")</f>
        <v>4397.3385880266615</v>
      </c>
    </row>
    <row r="37" spans="1:80" x14ac:dyDescent="0.3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1">
        <f ca="1">IFERROR(IF(Loan_Not_Paid*Values_Entered,Monthly_Payment,""), "")</f>
        <v>4397.3385880266615</v>
      </c>
      <c r="U37" s="1">
        <f ca="1">IFERROR(IF(Loan_Not_Paid*Values_Entered,Monthly_Payment,""), "")</f>
        <v>4397.3385880266615</v>
      </c>
      <c r="V37" s="1">
        <f ca="1">IFERROR(IF(Loan_Not_Paid*Values_Entered,Monthly_Payment,""), "")</f>
        <v>4397.3385880266615</v>
      </c>
      <c r="W37" s="1">
        <f ca="1">IFERROR(IF(Loan_Not_Paid*Values_Entered,Monthly_Payment,""), "")</f>
        <v>4397.3385880266615</v>
      </c>
      <c r="X37" s="1">
        <f ca="1">IFERROR(IF(Loan_Not_Paid*Values_Entered,Monthly_Payment,""), "")</f>
        <v>4397.3385880266615</v>
      </c>
      <c r="Y37" s="1">
        <f ca="1">IFERROR(IF(Loan_Not_Paid*Values_Entered,Monthly_Payment,""), "")</f>
        <v>4397.3385880266615</v>
      </c>
      <c r="Z37" s="1">
        <f ca="1">IFERROR(IF(Loan_Not_Paid*Values_Entered,Monthly_Payment,""), "")</f>
        <v>4397.3385880266615</v>
      </c>
      <c r="AA37" s="1">
        <f ca="1">IFERROR(IF(Loan_Not_Paid*Values_Entered,Monthly_Payment,""), "")</f>
        <v>4397.3385880266615</v>
      </c>
      <c r="AB37" s="1">
        <f ca="1">IFERROR(IF(Loan_Not_Paid*Values_Entered,Monthly_Payment,""), "")</f>
        <v>4397.3385880266615</v>
      </c>
      <c r="AC37" s="1">
        <f ca="1">IFERROR(IF(Loan_Not_Paid*Values_Entered,Monthly_Payment,""), "")</f>
        <v>4397.3385880266615</v>
      </c>
      <c r="AD37" s="1">
        <f ca="1">IFERROR(IF(Loan_Not_Paid*Values_Entered,Monthly_Payment,""), "")</f>
        <v>4397.3385880266615</v>
      </c>
      <c r="AE37" s="1">
        <f ca="1">IFERROR(IF(Loan_Not_Paid*Values_Entered,Monthly_Payment,""), "")</f>
        <v>4397.3385880266615</v>
      </c>
      <c r="AF37" s="1">
        <f ca="1">IFERROR(IF(Loan_Not_Paid*Values_Entered,Monthly_Payment,""), "")</f>
        <v>4397.3385880266615</v>
      </c>
      <c r="AG37" s="1">
        <f ca="1">IFERROR(IF(Loan_Not_Paid*Values_Entered,Monthly_Payment,""), "")</f>
        <v>4397.3385880266615</v>
      </c>
      <c r="AH37" s="1">
        <f ca="1">IFERROR(IF(Loan_Not_Paid*Values_Entered,Monthly_Payment,""), "")</f>
        <v>4397.3385880266615</v>
      </c>
      <c r="AI37" s="1">
        <f ca="1">IFERROR(IF(Loan_Not_Paid*Values_Entered,Monthly_Payment,""), "")</f>
        <v>4397.3385880266615</v>
      </c>
      <c r="AJ37" s="1">
        <f ca="1">IFERROR(IF(Loan_Not_Paid*Values_Entered,Monthly_Payment,""), "")</f>
        <v>4397.3385880266615</v>
      </c>
      <c r="AK37" s="1">
        <f ca="1">IFERROR(IF(Loan_Not_Paid*Values_Entered,Monthly_Payment,""), "")</f>
        <v>4397.3385880266615</v>
      </c>
      <c r="AL37" s="1">
        <f ca="1">IFERROR(IF(Loan_Not_Paid*Values_Entered,Monthly_Payment,""), "")</f>
        <v>4397.3385880266615</v>
      </c>
      <c r="AM37" s="1">
        <f ca="1">IFERROR(IF(Loan_Not_Paid*Values_Entered,Monthly_Payment,""), "")</f>
        <v>4397.3385880266615</v>
      </c>
      <c r="AN37" s="1">
        <f ca="1">IFERROR(IF(Loan_Not_Paid*Values_Entered,Monthly_Payment,""), "")</f>
        <v>4397.3385880266615</v>
      </c>
      <c r="AO37" s="1">
        <f ca="1">IFERROR(IF(Loan_Not_Paid*Values_Entered,Monthly_Payment,""), "")</f>
        <v>4397.3385880266615</v>
      </c>
      <c r="AP37" s="1">
        <f ca="1">IFERROR(IF(Loan_Not_Paid*Values_Entered,Monthly_Payment,""), "")</f>
        <v>4397.3385880266615</v>
      </c>
      <c r="AQ37" s="1">
        <f ca="1">IFERROR(IF(Loan_Not_Paid*Values_Entered,Monthly_Payment,""), "")</f>
        <v>4397.3385880266615</v>
      </c>
      <c r="AR37" s="1">
        <f ca="1">IFERROR(IF(Loan_Not_Paid*Values_Entered,Monthly_Payment,""), "")</f>
        <v>4397.3385880266615</v>
      </c>
      <c r="AS37" s="1">
        <f ca="1">IFERROR(IF(Loan_Not_Paid*Values_Entered,Monthly_Payment,""), "")</f>
        <v>4397.3385880266615</v>
      </c>
      <c r="AT37" s="1">
        <f ca="1">IFERROR(IF(Loan_Not_Paid*Values_Entered,Monthly_Payment,""), "")</f>
        <v>4397.3385880266615</v>
      </c>
      <c r="AU37" s="1">
        <f ca="1">IFERROR(IF(Loan_Not_Paid*Values_Entered,Monthly_Payment,""), "")</f>
        <v>4397.3385880266615</v>
      </c>
      <c r="AV37" s="1">
        <f ca="1">IFERROR(IF(Loan_Not_Paid*Values_Entered,Monthly_Payment,""), "")</f>
        <v>4397.3385880266615</v>
      </c>
      <c r="AW37" s="1">
        <f ca="1">IFERROR(IF(Loan_Not_Paid*Values_Entered,Monthly_Payment,""), "")</f>
        <v>4397.3385880266615</v>
      </c>
      <c r="AX37" s="1">
        <f ca="1">IFERROR(IF(Loan_Not_Paid*Values_Entered,Monthly_Payment,""), "")</f>
        <v>4397.3385880266615</v>
      </c>
      <c r="AY37" s="1">
        <f ca="1">IFERROR(IF(Loan_Not_Paid*Values_Entered,Monthly_Payment,""), "")</f>
        <v>4397.3385880266615</v>
      </c>
      <c r="AZ37" s="1">
        <f ca="1">IFERROR(IF(Loan_Not_Paid*Values_Entered,Monthly_Payment,""), "")</f>
        <v>4397.3385880266615</v>
      </c>
      <c r="BA37" s="1">
        <f ca="1">IFERROR(IF(Loan_Not_Paid*Values_Entered,Monthly_Payment,""), "")</f>
        <v>4397.3385880266615</v>
      </c>
      <c r="BB37" s="1">
        <f ca="1">IFERROR(IF(Loan_Not_Paid*Values_Entered,Monthly_Payment,""), "")</f>
        <v>4397.3385880266615</v>
      </c>
      <c r="BC37" s="1">
        <f ca="1">IFERROR(IF(Loan_Not_Paid*Values_Entered,Monthly_Payment,""), "")</f>
        <v>4397.3385880266615</v>
      </c>
      <c r="BD37" s="1">
        <f ca="1">IFERROR(IF(Loan_Not_Paid*Values_Entered,Monthly_Payment,""), "")</f>
        <v>4397.3385880266615</v>
      </c>
      <c r="BE37" s="1">
        <f ca="1">IFERROR(IF(Loan_Not_Paid*Values_Entered,Monthly_Payment,""), "")</f>
        <v>4397.3385880266615</v>
      </c>
      <c r="BF37" s="1">
        <f ca="1">IFERROR(IF(Loan_Not_Paid*Values_Entered,Monthly_Payment,""), "")</f>
        <v>4397.3385880266615</v>
      </c>
      <c r="BG37" s="1">
        <f ca="1">IFERROR(IF(Loan_Not_Paid*Values_Entered,Monthly_Payment,""), "")</f>
        <v>4397.3385880266615</v>
      </c>
      <c r="BH37" s="1">
        <f ca="1">IFERROR(IF(Loan_Not_Paid*Values_Entered,Monthly_Payment,""), "")</f>
        <v>4397.3385880266615</v>
      </c>
      <c r="BI37" s="1">
        <f ca="1">IFERROR(IF(Loan_Not_Paid*Values_Entered,Monthly_Payment,""), "")</f>
        <v>4397.3385880266615</v>
      </c>
      <c r="BJ37" s="1">
        <f ca="1">IFERROR(IF(Loan_Not_Paid*Values_Entered,Monthly_Payment,""), "")</f>
        <v>4397.3385880266615</v>
      </c>
      <c r="BK37" s="1">
        <f ca="1">IFERROR(IF(Loan_Not_Paid*Values_Entered,Monthly_Payment,""), "")</f>
        <v>4397.3385880266615</v>
      </c>
      <c r="BL37" s="1">
        <f ca="1">IFERROR(IF(Loan_Not_Paid*Values_Entered,Monthly_Payment,""), "")</f>
        <v>4397.3385880266615</v>
      </c>
      <c r="BM37" s="1">
        <f ca="1">IFERROR(IF(Loan_Not_Paid*Values_Entered,Monthly_Payment,""), "")</f>
        <v>4397.3385880266615</v>
      </c>
      <c r="BN37" s="1">
        <f ca="1">IFERROR(IF(Loan_Not_Paid*Values_Entered,Monthly_Payment,""), "")</f>
        <v>4397.3385880266615</v>
      </c>
      <c r="BO37" s="1">
        <f ca="1">IFERROR(IF(Loan_Not_Paid*Values_Entered,Monthly_Payment,""), "")</f>
        <v>4397.3385880266615</v>
      </c>
      <c r="BP37" s="1">
        <f ca="1">IFERROR(IF(Loan_Not_Paid*Values_Entered,Monthly_Payment,""), "")</f>
        <v>4397.3385880266615</v>
      </c>
      <c r="BQ37" s="1">
        <f ca="1">IFERROR(IF(Loan_Not_Paid*Values_Entered,Monthly_Payment,""), "")</f>
        <v>4397.3385880266615</v>
      </c>
      <c r="BR37" s="1">
        <f ca="1">IFERROR(IF(Loan_Not_Paid*Values_Entered,Monthly_Payment,""), "")</f>
        <v>4397.3385880266615</v>
      </c>
      <c r="BS37" s="1">
        <f ca="1">IFERROR(IF(Loan_Not_Paid*Values_Entered,Monthly_Payment,""), "")</f>
        <v>4397.3385880266615</v>
      </c>
      <c r="BT37" s="1">
        <f ca="1">IFERROR(IF(Loan_Not_Paid*Values_Entered,Monthly_Payment,""), "")</f>
        <v>4397.3385880266615</v>
      </c>
      <c r="BU37" s="1">
        <f ca="1">IFERROR(IF(Loan_Not_Paid*Values_Entered,Monthly_Payment,""), "")</f>
        <v>4397.3385880266615</v>
      </c>
      <c r="BV37" s="1">
        <f ca="1">IFERROR(IF(Loan_Not_Paid*Values_Entered,Monthly_Payment,""), "")</f>
        <v>4397.3385880266615</v>
      </c>
      <c r="BW37" s="1">
        <f ca="1">IFERROR(IF(Loan_Not_Paid*Values_Entered,Monthly_Payment,""), "")</f>
        <v>4397.3385880266615</v>
      </c>
      <c r="BX37" s="1">
        <f ca="1">IFERROR(IF(Loan_Not_Paid*Values_Entered,Monthly_Payment,""), "")</f>
        <v>4397.3385880266615</v>
      </c>
      <c r="BY37" s="1">
        <f ca="1">IFERROR(IF(Loan_Not_Paid*Values_Entered,Monthly_Payment,""), "")</f>
        <v>4397.3385880266615</v>
      </c>
      <c r="BZ37" s="1">
        <f ca="1">IFERROR(IF(Loan_Not_Paid*Values_Entered,Monthly_Payment,""), "")</f>
        <v>4397.3385880266615</v>
      </c>
      <c r="CA37" s="1">
        <f ca="1">IFERROR(IF(Loan_Not_Paid*Values_Entered,Monthly_Payment,""), "")</f>
        <v>4397.3385880266615</v>
      </c>
      <c r="CB37" s="1">
        <f ca="1">IFERROR(IF(Loan_Not_Paid*Values_Entered,Monthly_Payment,""), "")</f>
        <v>4397.3385880266615</v>
      </c>
    </row>
    <row r="38" spans="1:80" x14ac:dyDescent="0.3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1">
        <f ca="1">IFERROR(IF(Loan_Not_Paid*Values_Entered,Monthly_Payment,""), "")</f>
        <v>4397.3385880266615</v>
      </c>
      <c r="U38" s="1">
        <f ca="1">IFERROR(IF(Loan_Not_Paid*Values_Entered,Monthly_Payment,""), "")</f>
        <v>4397.3385880266615</v>
      </c>
      <c r="V38" s="1">
        <f ca="1">IFERROR(IF(Loan_Not_Paid*Values_Entered,Monthly_Payment,""), "")</f>
        <v>4397.3385880266615</v>
      </c>
      <c r="W38" s="1">
        <f ca="1">IFERROR(IF(Loan_Not_Paid*Values_Entered,Monthly_Payment,""), "")</f>
        <v>4397.3385880266615</v>
      </c>
      <c r="X38" s="1">
        <f ca="1">IFERROR(IF(Loan_Not_Paid*Values_Entered,Monthly_Payment,""), "")</f>
        <v>4397.3385880266615</v>
      </c>
      <c r="Y38" s="1">
        <f ca="1">IFERROR(IF(Loan_Not_Paid*Values_Entered,Monthly_Payment,""), "")</f>
        <v>4397.3385880266615</v>
      </c>
      <c r="Z38" s="1">
        <f ca="1">IFERROR(IF(Loan_Not_Paid*Values_Entered,Monthly_Payment,""), "")</f>
        <v>4397.3385880266615</v>
      </c>
      <c r="AA38" s="1">
        <f ca="1">IFERROR(IF(Loan_Not_Paid*Values_Entered,Monthly_Payment,""), "")</f>
        <v>4397.3385880266615</v>
      </c>
      <c r="AB38" s="1">
        <f ca="1">IFERROR(IF(Loan_Not_Paid*Values_Entered,Monthly_Payment,""), "")</f>
        <v>4397.3385880266615</v>
      </c>
      <c r="AC38" s="1">
        <f ca="1">IFERROR(IF(Loan_Not_Paid*Values_Entered,Monthly_Payment,""), "")</f>
        <v>4397.3385880266615</v>
      </c>
      <c r="AD38" s="1">
        <f ca="1">IFERROR(IF(Loan_Not_Paid*Values_Entered,Monthly_Payment,""), "")</f>
        <v>4397.3385880266615</v>
      </c>
      <c r="AE38" s="1">
        <f ca="1">IFERROR(IF(Loan_Not_Paid*Values_Entered,Monthly_Payment,""), "")</f>
        <v>4397.3385880266615</v>
      </c>
      <c r="AF38" s="1">
        <f ca="1">IFERROR(IF(Loan_Not_Paid*Values_Entered,Monthly_Payment,""), "")</f>
        <v>4397.3385880266615</v>
      </c>
      <c r="AG38" s="1">
        <f ca="1">IFERROR(IF(Loan_Not_Paid*Values_Entered,Monthly_Payment,""), "")</f>
        <v>4397.3385880266615</v>
      </c>
      <c r="AH38" s="1">
        <f ca="1">IFERROR(IF(Loan_Not_Paid*Values_Entered,Monthly_Payment,""), "")</f>
        <v>4397.3385880266615</v>
      </c>
      <c r="AI38" s="1">
        <f ca="1">IFERROR(IF(Loan_Not_Paid*Values_Entered,Monthly_Payment,""), "")</f>
        <v>4397.3385880266615</v>
      </c>
      <c r="AJ38" s="1">
        <f ca="1">IFERROR(IF(Loan_Not_Paid*Values_Entered,Monthly_Payment,""), "")</f>
        <v>4397.3385880266615</v>
      </c>
      <c r="AK38" s="1">
        <f ca="1">IFERROR(IF(Loan_Not_Paid*Values_Entered,Monthly_Payment,""), "")</f>
        <v>4397.3385880266615</v>
      </c>
      <c r="AL38" s="1">
        <f ca="1">IFERROR(IF(Loan_Not_Paid*Values_Entered,Monthly_Payment,""), "")</f>
        <v>4397.3385880266615</v>
      </c>
      <c r="AM38" s="1">
        <f ca="1">IFERROR(IF(Loan_Not_Paid*Values_Entered,Monthly_Payment,""), "")</f>
        <v>4397.3385880266615</v>
      </c>
      <c r="AN38" s="1">
        <f ca="1">IFERROR(IF(Loan_Not_Paid*Values_Entered,Monthly_Payment,""), "")</f>
        <v>4397.3385880266615</v>
      </c>
      <c r="AO38" s="1">
        <f ca="1">IFERROR(IF(Loan_Not_Paid*Values_Entered,Monthly_Payment,""), "")</f>
        <v>4397.3385880266615</v>
      </c>
      <c r="AP38" s="1">
        <f ca="1">IFERROR(IF(Loan_Not_Paid*Values_Entered,Monthly_Payment,""), "")</f>
        <v>4397.3385880266615</v>
      </c>
      <c r="AQ38" s="1">
        <f ca="1">IFERROR(IF(Loan_Not_Paid*Values_Entered,Monthly_Payment,""), "")</f>
        <v>4397.3385880266615</v>
      </c>
      <c r="AR38" s="1">
        <f ca="1">IFERROR(IF(Loan_Not_Paid*Values_Entered,Monthly_Payment,""), "")</f>
        <v>4397.3385880266615</v>
      </c>
      <c r="AS38" s="1">
        <f ca="1">IFERROR(IF(Loan_Not_Paid*Values_Entered,Monthly_Payment,""), "")</f>
        <v>4397.3385880266615</v>
      </c>
      <c r="AT38" s="1">
        <f ca="1">IFERROR(IF(Loan_Not_Paid*Values_Entered,Monthly_Payment,""), "")</f>
        <v>4397.3385880266615</v>
      </c>
      <c r="AU38" s="1">
        <f ca="1">IFERROR(IF(Loan_Not_Paid*Values_Entered,Monthly_Payment,""), "")</f>
        <v>4397.3385880266615</v>
      </c>
      <c r="AV38" s="1">
        <f ca="1">IFERROR(IF(Loan_Not_Paid*Values_Entered,Monthly_Payment,""), "")</f>
        <v>4397.3385880266615</v>
      </c>
      <c r="AW38" s="1">
        <f ca="1">IFERROR(IF(Loan_Not_Paid*Values_Entered,Monthly_Payment,""), "")</f>
        <v>4397.3385880266615</v>
      </c>
      <c r="AX38" s="1">
        <f ca="1">IFERROR(IF(Loan_Not_Paid*Values_Entered,Monthly_Payment,""), "")</f>
        <v>4397.3385880266615</v>
      </c>
      <c r="AY38" s="1">
        <f ca="1">IFERROR(IF(Loan_Not_Paid*Values_Entered,Monthly_Payment,""), "")</f>
        <v>4397.3385880266615</v>
      </c>
      <c r="AZ38" s="1">
        <f ca="1">IFERROR(IF(Loan_Not_Paid*Values_Entered,Monthly_Payment,""), "")</f>
        <v>4397.3385880266615</v>
      </c>
      <c r="BA38" s="1">
        <f ca="1">IFERROR(IF(Loan_Not_Paid*Values_Entered,Monthly_Payment,""), "")</f>
        <v>4397.3385880266615</v>
      </c>
      <c r="BB38" s="1">
        <f ca="1">IFERROR(IF(Loan_Not_Paid*Values_Entered,Monthly_Payment,""), "")</f>
        <v>4397.3385880266615</v>
      </c>
      <c r="BC38" s="1">
        <f ca="1">IFERROR(IF(Loan_Not_Paid*Values_Entered,Monthly_Payment,""), "")</f>
        <v>4397.3385880266615</v>
      </c>
      <c r="BD38" s="1">
        <f ca="1">IFERROR(IF(Loan_Not_Paid*Values_Entered,Monthly_Payment,""), "")</f>
        <v>4397.3385880266615</v>
      </c>
      <c r="BE38" s="1">
        <f ca="1">IFERROR(IF(Loan_Not_Paid*Values_Entered,Monthly_Payment,""), "")</f>
        <v>4397.3385880266615</v>
      </c>
      <c r="BF38" s="1">
        <f ca="1">IFERROR(IF(Loan_Not_Paid*Values_Entered,Monthly_Payment,""), "")</f>
        <v>4397.3385880266615</v>
      </c>
      <c r="BG38" s="1">
        <f ca="1">IFERROR(IF(Loan_Not_Paid*Values_Entered,Monthly_Payment,""), "")</f>
        <v>4397.3385880266615</v>
      </c>
      <c r="BH38" s="1">
        <f ca="1">IFERROR(IF(Loan_Not_Paid*Values_Entered,Monthly_Payment,""), "")</f>
        <v>4397.3385880266615</v>
      </c>
      <c r="BI38" s="1">
        <f ca="1">IFERROR(IF(Loan_Not_Paid*Values_Entered,Monthly_Payment,""), "")</f>
        <v>4397.3385880266615</v>
      </c>
      <c r="BJ38" s="1">
        <f ca="1">IFERROR(IF(Loan_Not_Paid*Values_Entered,Monthly_Payment,""), "")</f>
        <v>4397.3385880266615</v>
      </c>
      <c r="BK38" s="1">
        <f ca="1">IFERROR(IF(Loan_Not_Paid*Values_Entered,Monthly_Payment,""), "")</f>
        <v>4397.3385880266615</v>
      </c>
      <c r="BL38" s="1">
        <f ca="1">IFERROR(IF(Loan_Not_Paid*Values_Entered,Monthly_Payment,""), "")</f>
        <v>4397.3385880266615</v>
      </c>
      <c r="BM38" s="1">
        <f ca="1">IFERROR(IF(Loan_Not_Paid*Values_Entered,Monthly_Payment,""), "")</f>
        <v>4397.3385880266615</v>
      </c>
      <c r="BN38" s="1">
        <f ca="1">IFERROR(IF(Loan_Not_Paid*Values_Entered,Monthly_Payment,""), "")</f>
        <v>4397.3385880266615</v>
      </c>
      <c r="BO38" s="1">
        <f ca="1">IFERROR(IF(Loan_Not_Paid*Values_Entered,Monthly_Payment,""), "")</f>
        <v>4397.3385880266615</v>
      </c>
      <c r="BP38" s="1">
        <f ca="1">IFERROR(IF(Loan_Not_Paid*Values_Entered,Monthly_Payment,""), "")</f>
        <v>4397.3385880266615</v>
      </c>
      <c r="BQ38" s="1">
        <f ca="1">IFERROR(IF(Loan_Not_Paid*Values_Entered,Monthly_Payment,""), "")</f>
        <v>4397.3385880266615</v>
      </c>
      <c r="BR38" s="1">
        <f ca="1">IFERROR(IF(Loan_Not_Paid*Values_Entered,Monthly_Payment,""), "")</f>
        <v>4397.3385880266615</v>
      </c>
      <c r="BS38" s="1">
        <f ca="1">IFERROR(IF(Loan_Not_Paid*Values_Entered,Monthly_Payment,""), "")</f>
        <v>4397.3385880266615</v>
      </c>
      <c r="BT38" s="1">
        <f ca="1">IFERROR(IF(Loan_Not_Paid*Values_Entered,Monthly_Payment,""), "")</f>
        <v>4397.3385880266615</v>
      </c>
      <c r="BU38" s="1">
        <f ca="1">IFERROR(IF(Loan_Not_Paid*Values_Entered,Monthly_Payment,""), "")</f>
        <v>4397.3385880266615</v>
      </c>
      <c r="BV38" s="1">
        <f ca="1">IFERROR(IF(Loan_Not_Paid*Values_Entered,Monthly_Payment,""), "")</f>
        <v>4397.3385880266615</v>
      </c>
      <c r="BW38" s="1">
        <f ca="1">IFERROR(IF(Loan_Not_Paid*Values_Entered,Monthly_Payment,""), "")</f>
        <v>4397.3385880266615</v>
      </c>
      <c r="BX38" s="1">
        <f ca="1">IFERROR(IF(Loan_Not_Paid*Values_Entered,Monthly_Payment,""), "")</f>
        <v>4397.3385880266615</v>
      </c>
      <c r="BY38" s="1">
        <f ca="1">IFERROR(IF(Loan_Not_Paid*Values_Entered,Monthly_Payment,""), "")</f>
        <v>4397.3385880266615</v>
      </c>
      <c r="BZ38" s="1">
        <f ca="1">IFERROR(IF(Loan_Not_Paid*Values_Entered,Monthly_Payment,""), "")</f>
        <v>4397.3385880266615</v>
      </c>
      <c r="CA38" s="1">
        <f ca="1">IFERROR(IF(Loan_Not_Paid*Values_Entered,Monthly_Payment,""), "")</f>
        <v>4397.3385880266615</v>
      </c>
      <c r="CB38" s="1">
        <f ca="1">IFERROR(IF(Loan_Not_Paid*Values_Entered,Monthly_Payment,""), "")</f>
        <v>4397.3385880266615</v>
      </c>
    </row>
    <row r="39" spans="1:80" x14ac:dyDescent="0.3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1">
        <f ca="1">IFERROR(IF(Loan_Not_Paid*Values_Entered,Monthly_Payment,""), "")</f>
        <v>4397.3385880266615</v>
      </c>
      <c r="U39" s="1">
        <f ca="1">IFERROR(IF(Loan_Not_Paid*Values_Entered,Monthly_Payment,""), "")</f>
        <v>4397.3385880266615</v>
      </c>
      <c r="V39" s="1">
        <f ca="1">IFERROR(IF(Loan_Not_Paid*Values_Entered,Monthly_Payment,""), "")</f>
        <v>4397.3385880266615</v>
      </c>
      <c r="W39" s="1">
        <f ca="1">IFERROR(IF(Loan_Not_Paid*Values_Entered,Monthly_Payment,""), "")</f>
        <v>4397.3385880266615</v>
      </c>
      <c r="X39" s="1">
        <f ca="1">IFERROR(IF(Loan_Not_Paid*Values_Entered,Monthly_Payment,""), "")</f>
        <v>4397.3385880266615</v>
      </c>
      <c r="Y39" s="1">
        <f ca="1">IFERROR(IF(Loan_Not_Paid*Values_Entered,Monthly_Payment,""), "")</f>
        <v>4397.3385880266615</v>
      </c>
      <c r="Z39" s="1">
        <f ca="1">IFERROR(IF(Loan_Not_Paid*Values_Entered,Monthly_Payment,""), "")</f>
        <v>4397.3385880266615</v>
      </c>
      <c r="AA39" s="1">
        <f ca="1">IFERROR(IF(Loan_Not_Paid*Values_Entered,Monthly_Payment,""), "")</f>
        <v>4397.3385880266615</v>
      </c>
      <c r="AB39" s="1">
        <f ca="1">IFERROR(IF(Loan_Not_Paid*Values_Entered,Monthly_Payment,""), "")</f>
        <v>4397.3385880266615</v>
      </c>
      <c r="AC39" s="1">
        <f ca="1">IFERROR(IF(Loan_Not_Paid*Values_Entered,Monthly_Payment,""), "")</f>
        <v>4397.3385880266615</v>
      </c>
      <c r="AD39" s="1">
        <f ca="1">IFERROR(IF(Loan_Not_Paid*Values_Entered,Monthly_Payment,""), "")</f>
        <v>4397.3385880266615</v>
      </c>
      <c r="AE39" s="1">
        <f ca="1">IFERROR(IF(Loan_Not_Paid*Values_Entered,Monthly_Payment,""), "")</f>
        <v>4397.3385880266615</v>
      </c>
      <c r="AF39" s="1">
        <f ca="1">IFERROR(IF(Loan_Not_Paid*Values_Entered,Monthly_Payment,""), "")</f>
        <v>4397.3385880266615</v>
      </c>
      <c r="AG39" s="1">
        <f ca="1">IFERROR(IF(Loan_Not_Paid*Values_Entered,Monthly_Payment,""), "")</f>
        <v>4397.3385880266615</v>
      </c>
      <c r="AH39" s="1">
        <f ca="1">IFERROR(IF(Loan_Not_Paid*Values_Entered,Monthly_Payment,""), "")</f>
        <v>4397.3385880266615</v>
      </c>
      <c r="AI39" s="1">
        <f ca="1">IFERROR(IF(Loan_Not_Paid*Values_Entered,Monthly_Payment,""), "")</f>
        <v>4397.3385880266615</v>
      </c>
      <c r="AJ39" s="1">
        <f ca="1">IFERROR(IF(Loan_Not_Paid*Values_Entered,Monthly_Payment,""), "")</f>
        <v>4397.3385880266615</v>
      </c>
      <c r="AK39" s="1">
        <f ca="1">IFERROR(IF(Loan_Not_Paid*Values_Entered,Monthly_Payment,""), "")</f>
        <v>4397.3385880266615</v>
      </c>
      <c r="AL39" s="1">
        <f ca="1">IFERROR(IF(Loan_Not_Paid*Values_Entered,Monthly_Payment,""), "")</f>
        <v>4397.3385880266615</v>
      </c>
      <c r="AM39" s="1">
        <f ca="1">IFERROR(IF(Loan_Not_Paid*Values_Entered,Monthly_Payment,""), "")</f>
        <v>4397.3385880266615</v>
      </c>
      <c r="AN39" s="1">
        <f ca="1">IFERROR(IF(Loan_Not_Paid*Values_Entered,Monthly_Payment,""), "")</f>
        <v>4397.3385880266615</v>
      </c>
      <c r="AO39" s="1">
        <f ca="1">IFERROR(IF(Loan_Not_Paid*Values_Entered,Monthly_Payment,""), "")</f>
        <v>4397.3385880266615</v>
      </c>
      <c r="AP39" s="1">
        <f ca="1">IFERROR(IF(Loan_Not_Paid*Values_Entered,Monthly_Payment,""), "")</f>
        <v>4397.3385880266615</v>
      </c>
      <c r="AQ39" s="1">
        <f ca="1">IFERROR(IF(Loan_Not_Paid*Values_Entered,Monthly_Payment,""), "")</f>
        <v>4397.3385880266615</v>
      </c>
      <c r="AR39" s="1">
        <f ca="1">IFERROR(IF(Loan_Not_Paid*Values_Entered,Monthly_Payment,""), "")</f>
        <v>4397.3385880266615</v>
      </c>
      <c r="AS39" s="1">
        <f ca="1">IFERROR(IF(Loan_Not_Paid*Values_Entered,Monthly_Payment,""), "")</f>
        <v>4397.3385880266615</v>
      </c>
      <c r="AT39" s="1">
        <f ca="1">IFERROR(IF(Loan_Not_Paid*Values_Entered,Monthly_Payment,""), "")</f>
        <v>4397.3385880266615</v>
      </c>
      <c r="AU39" s="1">
        <f ca="1">IFERROR(IF(Loan_Not_Paid*Values_Entered,Monthly_Payment,""), "")</f>
        <v>4397.3385880266615</v>
      </c>
      <c r="AV39" s="1">
        <f ca="1">IFERROR(IF(Loan_Not_Paid*Values_Entered,Monthly_Payment,""), "")</f>
        <v>4397.3385880266615</v>
      </c>
      <c r="AW39" s="1">
        <f ca="1">IFERROR(IF(Loan_Not_Paid*Values_Entered,Monthly_Payment,""), "")</f>
        <v>4397.3385880266615</v>
      </c>
      <c r="AX39" s="1">
        <f ca="1">IFERROR(IF(Loan_Not_Paid*Values_Entered,Monthly_Payment,""), "")</f>
        <v>4397.3385880266615</v>
      </c>
      <c r="AY39" s="1">
        <f ca="1">IFERROR(IF(Loan_Not_Paid*Values_Entered,Monthly_Payment,""), "")</f>
        <v>4397.3385880266615</v>
      </c>
      <c r="AZ39" s="1">
        <f ca="1">IFERROR(IF(Loan_Not_Paid*Values_Entered,Monthly_Payment,""), "")</f>
        <v>4397.3385880266615</v>
      </c>
      <c r="BA39" s="1">
        <f ca="1">IFERROR(IF(Loan_Not_Paid*Values_Entered,Monthly_Payment,""), "")</f>
        <v>4397.3385880266615</v>
      </c>
      <c r="BB39" s="1">
        <f ca="1">IFERROR(IF(Loan_Not_Paid*Values_Entered,Monthly_Payment,""), "")</f>
        <v>4397.3385880266615</v>
      </c>
      <c r="BC39" s="1">
        <f ca="1">IFERROR(IF(Loan_Not_Paid*Values_Entered,Monthly_Payment,""), "")</f>
        <v>4397.3385880266615</v>
      </c>
      <c r="BD39" s="1">
        <f ca="1">IFERROR(IF(Loan_Not_Paid*Values_Entered,Monthly_Payment,""), "")</f>
        <v>4397.3385880266615</v>
      </c>
      <c r="BE39" s="1">
        <f ca="1">IFERROR(IF(Loan_Not_Paid*Values_Entered,Monthly_Payment,""), "")</f>
        <v>4397.3385880266615</v>
      </c>
      <c r="BF39" s="1">
        <f ca="1">IFERROR(IF(Loan_Not_Paid*Values_Entered,Monthly_Payment,""), "")</f>
        <v>4397.3385880266615</v>
      </c>
      <c r="BG39" s="1">
        <f ca="1">IFERROR(IF(Loan_Not_Paid*Values_Entered,Monthly_Payment,""), "")</f>
        <v>4397.3385880266615</v>
      </c>
      <c r="BH39" s="1">
        <f ca="1">IFERROR(IF(Loan_Not_Paid*Values_Entered,Monthly_Payment,""), "")</f>
        <v>4397.3385880266615</v>
      </c>
      <c r="BI39" s="1">
        <f ca="1">IFERROR(IF(Loan_Not_Paid*Values_Entered,Monthly_Payment,""), "")</f>
        <v>4397.3385880266615</v>
      </c>
      <c r="BJ39" s="1">
        <f ca="1">IFERROR(IF(Loan_Not_Paid*Values_Entered,Monthly_Payment,""), "")</f>
        <v>4397.3385880266615</v>
      </c>
      <c r="BK39" s="1">
        <f ca="1">IFERROR(IF(Loan_Not_Paid*Values_Entered,Monthly_Payment,""), "")</f>
        <v>4397.3385880266615</v>
      </c>
      <c r="BL39" s="1">
        <f ca="1">IFERROR(IF(Loan_Not_Paid*Values_Entered,Monthly_Payment,""), "")</f>
        <v>4397.3385880266615</v>
      </c>
      <c r="BM39" s="1">
        <f ca="1">IFERROR(IF(Loan_Not_Paid*Values_Entered,Monthly_Payment,""), "")</f>
        <v>4397.3385880266615</v>
      </c>
      <c r="BN39" s="1">
        <f ca="1">IFERROR(IF(Loan_Not_Paid*Values_Entered,Monthly_Payment,""), "")</f>
        <v>4397.3385880266615</v>
      </c>
      <c r="BO39" s="1">
        <f ca="1">IFERROR(IF(Loan_Not_Paid*Values_Entered,Monthly_Payment,""), "")</f>
        <v>4397.3385880266615</v>
      </c>
      <c r="BP39" s="1">
        <f ca="1">IFERROR(IF(Loan_Not_Paid*Values_Entered,Monthly_Payment,""), "")</f>
        <v>4397.3385880266615</v>
      </c>
      <c r="BQ39" s="1">
        <f ca="1">IFERROR(IF(Loan_Not_Paid*Values_Entered,Monthly_Payment,""), "")</f>
        <v>4397.3385880266615</v>
      </c>
      <c r="BR39" s="1">
        <f ca="1">IFERROR(IF(Loan_Not_Paid*Values_Entered,Monthly_Payment,""), "")</f>
        <v>4397.3385880266615</v>
      </c>
      <c r="BS39" s="1">
        <f ca="1">IFERROR(IF(Loan_Not_Paid*Values_Entered,Monthly_Payment,""), "")</f>
        <v>4397.3385880266615</v>
      </c>
      <c r="BT39" s="1">
        <f ca="1">IFERROR(IF(Loan_Not_Paid*Values_Entered,Monthly_Payment,""), "")</f>
        <v>4397.3385880266615</v>
      </c>
      <c r="BU39" s="1">
        <f ca="1">IFERROR(IF(Loan_Not_Paid*Values_Entered,Monthly_Payment,""), "")</f>
        <v>4397.3385880266615</v>
      </c>
      <c r="BV39" s="1">
        <f ca="1">IFERROR(IF(Loan_Not_Paid*Values_Entered,Monthly_Payment,""), "")</f>
        <v>4397.3385880266615</v>
      </c>
      <c r="BW39" s="1">
        <f ca="1">IFERROR(IF(Loan_Not_Paid*Values_Entered,Monthly_Payment,""), "")</f>
        <v>4397.3385880266615</v>
      </c>
      <c r="BX39" s="1">
        <f ca="1">IFERROR(IF(Loan_Not_Paid*Values_Entered,Monthly_Payment,""), "")</f>
        <v>4397.3385880266615</v>
      </c>
      <c r="BY39" s="1">
        <f ca="1">IFERROR(IF(Loan_Not_Paid*Values_Entered,Monthly_Payment,""), "")</f>
        <v>4397.3385880266615</v>
      </c>
      <c r="BZ39" s="1">
        <f ca="1">IFERROR(IF(Loan_Not_Paid*Values_Entered,Monthly_Payment,""), "")</f>
        <v>4397.3385880266615</v>
      </c>
      <c r="CA39" s="1">
        <f ca="1">IFERROR(IF(Loan_Not_Paid*Values_Entered,Monthly_Payment,""), "")</f>
        <v>4397.3385880266615</v>
      </c>
      <c r="CB39" s="1">
        <f ca="1">IFERROR(IF(Loan_Not_Paid*Values_Entered,Monthly_Payment,""), "")</f>
        <v>4397.3385880266615</v>
      </c>
    </row>
    <row r="40" spans="1:80" x14ac:dyDescent="0.3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">
        <f ca="1">IFERROR(IF(Loan_Not_Paid*Values_Entered,Monthly_Payment,""), "")</f>
        <v>4397.3385880266615</v>
      </c>
      <c r="U40" s="1">
        <f ca="1">IFERROR(IF(Loan_Not_Paid*Values_Entered,Monthly_Payment,""), "")</f>
        <v>4397.3385880266615</v>
      </c>
      <c r="V40" s="1">
        <f ca="1">IFERROR(IF(Loan_Not_Paid*Values_Entered,Monthly_Payment,""), "")</f>
        <v>4397.3385880266615</v>
      </c>
      <c r="W40" s="1">
        <f ca="1">IFERROR(IF(Loan_Not_Paid*Values_Entered,Monthly_Payment,""), "")</f>
        <v>4397.3385880266615</v>
      </c>
      <c r="X40" s="1">
        <f ca="1">IFERROR(IF(Loan_Not_Paid*Values_Entered,Monthly_Payment,""), "")</f>
        <v>4397.3385880266615</v>
      </c>
      <c r="Y40" s="1">
        <f ca="1">IFERROR(IF(Loan_Not_Paid*Values_Entered,Monthly_Payment,""), "")</f>
        <v>4397.3385880266615</v>
      </c>
      <c r="Z40" s="1">
        <f ca="1">IFERROR(IF(Loan_Not_Paid*Values_Entered,Monthly_Payment,""), "")</f>
        <v>4397.3385880266615</v>
      </c>
      <c r="AA40" s="1">
        <f ca="1">IFERROR(IF(Loan_Not_Paid*Values_Entered,Monthly_Payment,""), "")</f>
        <v>4397.3385880266615</v>
      </c>
      <c r="AB40" s="1">
        <f ca="1">IFERROR(IF(Loan_Not_Paid*Values_Entered,Monthly_Payment,""), "")</f>
        <v>4397.3385880266615</v>
      </c>
      <c r="AC40" s="1">
        <f ca="1">IFERROR(IF(Loan_Not_Paid*Values_Entered,Monthly_Payment,""), "")</f>
        <v>4397.3385880266615</v>
      </c>
      <c r="AD40" s="1">
        <f ca="1">IFERROR(IF(Loan_Not_Paid*Values_Entered,Monthly_Payment,""), "")</f>
        <v>4397.3385880266615</v>
      </c>
      <c r="AE40" s="1">
        <f ca="1">IFERROR(IF(Loan_Not_Paid*Values_Entered,Monthly_Payment,""), "")</f>
        <v>4397.3385880266615</v>
      </c>
      <c r="AF40" s="1">
        <f ca="1">IFERROR(IF(Loan_Not_Paid*Values_Entered,Monthly_Payment,""), "")</f>
        <v>4397.3385880266615</v>
      </c>
      <c r="AG40" s="1">
        <f ca="1">IFERROR(IF(Loan_Not_Paid*Values_Entered,Monthly_Payment,""), "")</f>
        <v>4397.3385880266615</v>
      </c>
      <c r="AH40" s="1">
        <f ca="1">IFERROR(IF(Loan_Not_Paid*Values_Entered,Monthly_Payment,""), "")</f>
        <v>4397.3385880266615</v>
      </c>
      <c r="AI40" s="1">
        <f ca="1">IFERROR(IF(Loan_Not_Paid*Values_Entered,Monthly_Payment,""), "")</f>
        <v>4397.3385880266615</v>
      </c>
      <c r="AJ40" s="1">
        <f ca="1">IFERROR(IF(Loan_Not_Paid*Values_Entered,Monthly_Payment,""), "")</f>
        <v>4397.3385880266615</v>
      </c>
      <c r="AK40" s="1">
        <f ca="1">IFERROR(IF(Loan_Not_Paid*Values_Entered,Monthly_Payment,""), "")</f>
        <v>4397.3385880266615</v>
      </c>
      <c r="AL40" s="1">
        <f ca="1">IFERROR(IF(Loan_Not_Paid*Values_Entered,Monthly_Payment,""), "")</f>
        <v>4397.3385880266615</v>
      </c>
      <c r="AM40" s="1">
        <f ca="1">IFERROR(IF(Loan_Not_Paid*Values_Entered,Monthly_Payment,""), "")</f>
        <v>4397.3385880266615</v>
      </c>
      <c r="AN40" s="1">
        <f ca="1">IFERROR(IF(Loan_Not_Paid*Values_Entered,Monthly_Payment,""), "")</f>
        <v>4397.3385880266615</v>
      </c>
      <c r="AO40" s="1">
        <f ca="1">IFERROR(IF(Loan_Not_Paid*Values_Entered,Monthly_Payment,""), "")</f>
        <v>4397.3385880266615</v>
      </c>
      <c r="AP40" s="1">
        <f ca="1">IFERROR(IF(Loan_Not_Paid*Values_Entered,Monthly_Payment,""), "")</f>
        <v>4397.3385880266615</v>
      </c>
      <c r="AQ40" s="1">
        <f ca="1">IFERROR(IF(Loan_Not_Paid*Values_Entered,Monthly_Payment,""), "")</f>
        <v>4397.3385880266615</v>
      </c>
      <c r="AR40" s="1">
        <f ca="1">IFERROR(IF(Loan_Not_Paid*Values_Entered,Monthly_Payment,""), "")</f>
        <v>4397.3385880266615</v>
      </c>
      <c r="AS40" s="1">
        <f ca="1">IFERROR(IF(Loan_Not_Paid*Values_Entered,Monthly_Payment,""), "")</f>
        <v>4397.3385880266615</v>
      </c>
      <c r="AT40" s="1">
        <f ca="1">IFERROR(IF(Loan_Not_Paid*Values_Entered,Monthly_Payment,""), "")</f>
        <v>4397.3385880266615</v>
      </c>
      <c r="AU40" s="1">
        <f ca="1">IFERROR(IF(Loan_Not_Paid*Values_Entered,Monthly_Payment,""), "")</f>
        <v>4397.3385880266615</v>
      </c>
      <c r="AV40" s="1">
        <f ca="1">IFERROR(IF(Loan_Not_Paid*Values_Entered,Monthly_Payment,""), "")</f>
        <v>4397.3385880266615</v>
      </c>
      <c r="AW40" s="1">
        <f ca="1">IFERROR(IF(Loan_Not_Paid*Values_Entered,Monthly_Payment,""), "")</f>
        <v>4397.3385880266615</v>
      </c>
      <c r="AX40" s="1">
        <f ca="1">IFERROR(IF(Loan_Not_Paid*Values_Entered,Monthly_Payment,""), "")</f>
        <v>4397.3385880266615</v>
      </c>
      <c r="AY40" s="1">
        <f ca="1">IFERROR(IF(Loan_Not_Paid*Values_Entered,Monthly_Payment,""), "")</f>
        <v>4397.3385880266615</v>
      </c>
      <c r="AZ40" s="1">
        <f ca="1">IFERROR(IF(Loan_Not_Paid*Values_Entered,Monthly_Payment,""), "")</f>
        <v>4397.3385880266615</v>
      </c>
      <c r="BA40" s="1">
        <f ca="1">IFERROR(IF(Loan_Not_Paid*Values_Entered,Monthly_Payment,""), "")</f>
        <v>4397.3385880266615</v>
      </c>
      <c r="BB40" s="1">
        <f ca="1">IFERROR(IF(Loan_Not_Paid*Values_Entered,Monthly_Payment,""), "")</f>
        <v>4397.3385880266615</v>
      </c>
      <c r="BC40" s="1">
        <f ca="1">IFERROR(IF(Loan_Not_Paid*Values_Entered,Monthly_Payment,""), "")</f>
        <v>4397.3385880266615</v>
      </c>
      <c r="BD40" s="1">
        <f ca="1">IFERROR(IF(Loan_Not_Paid*Values_Entered,Monthly_Payment,""), "")</f>
        <v>4397.3385880266615</v>
      </c>
      <c r="BE40" s="1">
        <f ca="1">IFERROR(IF(Loan_Not_Paid*Values_Entered,Monthly_Payment,""), "")</f>
        <v>4397.3385880266615</v>
      </c>
      <c r="BF40" s="1">
        <f ca="1">IFERROR(IF(Loan_Not_Paid*Values_Entered,Monthly_Payment,""), "")</f>
        <v>4397.3385880266615</v>
      </c>
      <c r="BG40" s="1">
        <f ca="1">IFERROR(IF(Loan_Not_Paid*Values_Entered,Monthly_Payment,""), "")</f>
        <v>4397.3385880266615</v>
      </c>
      <c r="BH40" s="1">
        <f ca="1">IFERROR(IF(Loan_Not_Paid*Values_Entered,Monthly_Payment,""), "")</f>
        <v>4397.3385880266615</v>
      </c>
      <c r="BI40" s="1">
        <f ca="1">IFERROR(IF(Loan_Not_Paid*Values_Entered,Monthly_Payment,""), "")</f>
        <v>4397.3385880266615</v>
      </c>
      <c r="BJ40" s="1">
        <f ca="1">IFERROR(IF(Loan_Not_Paid*Values_Entered,Monthly_Payment,""), "")</f>
        <v>4397.3385880266615</v>
      </c>
      <c r="BK40" s="1">
        <f ca="1">IFERROR(IF(Loan_Not_Paid*Values_Entered,Monthly_Payment,""), "")</f>
        <v>4397.3385880266615</v>
      </c>
      <c r="BL40" s="1">
        <f ca="1">IFERROR(IF(Loan_Not_Paid*Values_Entered,Monthly_Payment,""), "")</f>
        <v>4397.3385880266615</v>
      </c>
      <c r="BM40" s="1">
        <f ca="1">IFERROR(IF(Loan_Not_Paid*Values_Entered,Monthly_Payment,""), "")</f>
        <v>4397.3385880266615</v>
      </c>
      <c r="BN40" s="1">
        <f ca="1">IFERROR(IF(Loan_Not_Paid*Values_Entered,Monthly_Payment,""), "")</f>
        <v>4397.3385880266615</v>
      </c>
      <c r="BO40" s="1">
        <f ca="1">IFERROR(IF(Loan_Not_Paid*Values_Entered,Monthly_Payment,""), "")</f>
        <v>4397.3385880266615</v>
      </c>
      <c r="BP40" s="1">
        <f ca="1">IFERROR(IF(Loan_Not_Paid*Values_Entered,Monthly_Payment,""), "")</f>
        <v>4397.3385880266615</v>
      </c>
      <c r="BQ40" s="1">
        <f ca="1">IFERROR(IF(Loan_Not_Paid*Values_Entered,Monthly_Payment,""), "")</f>
        <v>4397.3385880266615</v>
      </c>
      <c r="BR40" s="1">
        <f ca="1">IFERROR(IF(Loan_Not_Paid*Values_Entered,Monthly_Payment,""), "")</f>
        <v>4397.3385880266615</v>
      </c>
      <c r="BS40" s="1">
        <f ca="1">IFERROR(IF(Loan_Not_Paid*Values_Entered,Monthly_Payment,""), "")</f>
        <v>4397.3385880266615</v>
      </c>
      <c r="BT40" s="1">
        <f ca="1">IFERROR(IF(Loan_Not_Paid*Values_Entered,Monthly_Payment,""), "")</f>
        <v>4397.3385880266615</v>
      </c>
      <c r="BU40" s="1">
        <f ca="1">IFERROR(IF(Loan_Not_Paid*Values_Entered,Monthly_Payment,""), "")</f>
        <v>4397.3385880266615</v>
      </c>
      <c r="BV40" s="1">
        <f ca="1">IFERROR(IF(Loan_Not_Paid*Values_Entered,Monthly_Payment,""), "")</f>
        <v>4397.3385880266615</v>
      </c>
      <c r="BW40" s="1">
        <f ca="1">IFERROR(IF(Loan_Not_Paid*Values_Entered,Monthly_Payment,""), "")</f>
        <v>4397.3385880266615</v>
      </c>
      <c r="BX40" s="1">
        <f ca="1">IFERROR(IF(Loan_Not_Paid*Values_Entered,Monthly_Payment,""), "")</f>
        <v>4397.3385880266615</v>
      </c>
      <c r="BY40" s="1">
        <f ca="1">IFERROR(IF(Loan_Not_Paid*Values_Entered,Monthly_Payment,""), "")</f>
        <v>4397.3385880266615</v>
      </c>
      <c r="BZ40" s="1">
        <f ca="1">IFERROR(IF(Loan_Not_Paid*Values_Entered,Monthly_Payment,""), "")</f>
        <v>4397.3385880266615</v>
      </c>
      <c r="CA40" s="1">
        <f ca="1">IFERROR(IF(Loan_Not_Paid*Values_Entered,Monthly_Payment,""), "")</f>
        <v>4397.3385880266615</v>
      </c>
      <c r="CB40" s="1">
        <f ca="1">IFERROR(IF(Loan_Not_Paid*Values_Entered,Monthly_Payment,""), "")</f>
        <v>4397.3385880266615</v>
      </c>
    </row>
    <row r="41" spans="1:80" x14ac:dyDescent="0.3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1">
        <f ca="1">IFERROR(IF(Loan_Not_Paid*Values_Entered,Monthly_Payment,""), "")</f>
        <v>4397.3385880266615</v>
      </c>
      <c r="U41" s="1">
        <f ca="1">IFERROR(IF(Loan_Not_Paid*Values_Entered,Monthly_Payment,""), "")</f>
        <v>4397.3385880266615</v>
      </c>
      <c r="V41" s="1">
        <f ca="1">IFERROR(IF(Loan_Not_Paid*Values_Entered,Monthly_Payment,""), "")</f>
        <v>4397.3385880266615</v>
      </c>
      <c r="W41" s="1">
        <f ca="1">IFERROR(IF(Loan_Not_Paid*Values_Entered,Monthly_Payment,""), "")</f>
        <v>4397.3385880266615</v>
      </c>
      <c r="X41" s="1">
        <f ca="1">IFERROR(IF(Loan_Not_Paid*Values_Entered,Monthly_Payment,""), "")</f>
        <v>4397.3385880266615</v>
      </c>
      <c r="Y41" s="1">
        <f ca="1">IFERROR(IF(Loan_Not_Paid*Values_Entered,Monthly_Payment,""), "")</f>
        <v>4397.3385880266615</v>
      </c>
      <c r="Z41" s="1">
        <f ca="1">IFERROR(IF(Loan_Not_Paid*Values_Entered,Monthly_Payment,""), "")</f>
        <v>4397.3385880266615</v>
      </c>
      <c r="AA41" s="1">
        <f ca="1">IFERROR(IF(Loan_Not_Paid*Values_Entered,Monthly_Payment,""), "")</f>
        <v>4397.3385880266615</v>
      </c>
      <c r="AB41" s="1">
        <f ca="1">IFERROR(IF(Loan_Not_Paid*Values_Entered,Monthly_Payment,""), "")</f>
        <v>4397.3385880266615</v>
      </c>
      <c r="AC41" s="1">
        <f ca="1">IFERROR(IF(Loan_Not_Paid*Values_Entered,Monthly_Payment,""), "")</f>
        <v>4397.3385880266615</v>
      </c>
      <c r="AD41" s="1">
        <f ca="1">IFERROR(IF(Loan_Not_Paid*Values_Entered,Monthly_Payment,""), "")</f>
        <v>4397.3385880266615</v>
      </c>
      <c r="AE41" s="1">
        <f ca="1">IFERROR(IF(Loan_Not_Paid*Values_Entered,Monthly_Payment,""), "")</f>
        <v>4397.3385880266615</v>
      </c>
      <c r="AF41" s="1">
        <f ca="1">IFERROR(IF(Loan_Not_Paid*Values_Entered,Monthly_Payment,""), "")</f>
        <v>4397.3385880266615</v>
      </c>
      <c r="AG41" s="1">
        <f ca="1">IFERROR(IF(Loan_Not_Paid*Values_Entered,Monthly_Payment,""), "")</f>
        <v>4397.3385880266615</v>
      </c>
      <c r="AH41" s="1">
        <f ca="1">IFERROR(IF(Loan_Not_Paid*Values_Entered,Monthly_Payment,""), "")</f>
        <v>4397.3385880266615</v>
      </c>
      <c r="AI41" s="1">
        <f ca="1">IFERROR(IF(Loan_Not_Paid*Values_Entered,Monthly_Payment,""), "")</f>
        <v>4397.3385880266615</v>
      </c>
      <c r="AJ41" s="1">
        <f ca="1">IFERROR(IF(Loan_Not_Paid*Values_Entered,Monthly_Payment,""), "")</f>
        <v>4397.3385880266615</v>
      </c>
      <c r="AK41" s="1">
        <f ca="1">IFERROR(IF(Loan_Not_Paid*Values_Entered,Monthly_Payment,""), "")</f>
        <v>4397.3385880266615</v>
      </c>
      <c r="AL41" s="1">
        <f ca="1">IFERROR(IF(Loan_Not_Paid*Values_Entered,Monthly_Payment,""), "")</f>
        <v>4397.3385880266615</v>
      </c>
      <c r="AM41" s="1">
        <f ca="1">IFERROR(IF(Loan_Not_Paid*Values_Entered,Monthly_Payment,""), "")</f>
        <v>4397.3385880266615</v>
      </c>
      <c r="AN41" s="1">
        <f ca="1">IFERROR(IF(Loan_Not_Paid*Values_Entered,Monthly_Payment,""), "")</f>
        <v>4397.3385880266615</v>
      </c>
      <c r="AO41" s="1">
        <f ca="1">IFERROR(IF(Loan_Not_Paid*Values_Entered,Monthly_Payment,""), "")</f>
        <v>4397.3385880266615</v>
      </c>
      <c r="AP41" s="1">
        <f ca="1">IFERROR(IF(Loan_Not_Paid*Values_Entered,Monthly_Payment,""), "")</f>
        <v>4397.3385880266615</v>
      </c>
      <c r="AQ41" s="1">
        <f ca="1">IFERROR(IF(Loan_Not_Paid*Values_Entered,Monthly_Payment,""), "")</f>
        <v>4397.3385880266615</v>
      </c>
      <c r="AR41" s="1">
        <f ca="1">IFERROR(IF(Loan_Not_Paid*Values_Entered,Monthly_Payment,""), "")</f>
        <v>4397.3385880266615</v>
      </c>
      <c r="AS41" s="1">
        <f ca="1">IFERROR(IF(Loan_Not_Paid*Values_Entered,Monthly_Payment,""), "")</f>
        <v>4397.3385880266615</v>
      </c>
      <c r="AT41" s="1">
        <f ca="1">IFERROR(IF(Loan_Not_Paid*Values_Entered,Monthly_Payment,""), "")</f>
        <v>4397.3385880266615</v>
      </c>
      <c r="AU41" s="1">
        <f ca="1">IFERROR(IF(Loan_Not_Paid*Values_Entered,Monthly_Payment,""), "")</f>
        <v>4397.3385880266615</v>
      </c>
      <c r="AV41" s="1">
        <f ca="1">IFERROR(IF(Loan_Not_Paid*Values_Entered,Monthly_Payment,""), "")</f>
        <v>4397.3385880266615</v>
      </c>
      <c r="AW41" s="1">
        <f ca="1">IFERROR(IF(Loan_Not_Paid*Values_Entered,Monthly_Payment,""), "")</f>
        <v>4397.3385880266615</v>
      </c>
      <c r="AX41" s="1">
        <f ca="1">IFERROR(IF(Loan_Not_Paid*Values_Entered,Monthly_Payment,""), "")</f>
        <v>4397.3385880266615</v>
      </c>
      <c r="AY41" s="1">
        <f ca="1">IFERROR(IF(Loan_Not_Paid*Values_Entered,Monthly_Payment,""), "")</f>
        <v>4397.3385880266615</v>
      </c>
      <c r="AZ41" s="1">
        <f ca="1">IFERROR(IF(Loan_Not_Paid*Values_Entered,Monthly_Payment,""), "")</f>
        <v>4397.3385880266615</v>
      </c>
      <c r="BA41" s="1">
        <f ca="1">IFERROR(IF(Loan_Not_Paid*Values_Entered,Monthly_Payment,""), "")</f>
        <v>4397.3385880266615</v>
      </c>
      <c r="BB41" s="1">
        <f ca="1">IFERROR(IF(Loan_Not_Paid*Values_Entered,Monthly_Payment,""), "")</f>
        <v>4397.3385880266615</v>
      </c>
      <c r="BC41" s="1">
        <f ca="1">IFERROR(IF(Loan_Not_Paid*Values_Entered,Monthly_Payment,""), "")</f>
        <v>4397.3385880266615</v>
      </c>
      <c r="BD41" s="1">
        <f ca="1">IFERROR(IF(Loan_Not_Paid*Values_Entered,Monthly_Payment,""), "")</f>
        <v>4397.3385880266615</v>
      </c>
      <c r="BE41" s="1">
        <f ca="1">IFERROR(IF(Loan_Not_Paid*Values_Entered,Monthly_Payment,""), "")</f>
        <v>4397.3385880266615</v>
      </c>
      <c r="BF41" s="1">
        <f ca="1">IFERROR(IF(Loan_Not_Paid*Values_Entered,Monthly_Payment,""), "")</f>
        <v>4397.3385880266615</v>
      </c>
      <c r="BG41" s="1">
        <f ca="1">IFERROR(IF(Loan_Not_Paid*Values_Entered,Monthly_Payment,""), "")</f>
        <v>4397.3385880266615</v>
      </c>
      <c r="BH41" s="1">
        <f ca="1">IFERROR(IF(Loan_Not_Paid*Values_Entered,Monthly_Payment,""), "")</f>
        <v>4397.3385880266615</v>
      </c>
      <c r="BI41" s="1">
        <f ca="1">IFERROR(IF(Loan_Not_Paid*Values_Entered,Monthly_Payment,""), "")</f>
        <v>4397.3385880266615</v>
      </c>
      <c r="BJ41" s="1">
        <f ca="1">IFERROR(IF(Loan_Not_Paid*Values_Entered,Monthly_Payment,""), "")</f>
        <v>4397.3385880266615</v>
      </c>
      <c r="BK41" s="1">
        <f ca="1">IFERROR(IF(Loan_Not_Paid*Values_Entered,Monthly_Payment,""), "")</f>
        <v>4397.3385880266615</v>
      </c>
      <c r="BL41" s="1">
        <f ca="1">IFERROR(IF(Loan_Not_Paid*Values_Entered,Monthly_Payment,""), "")</f>
        <v>4397.3385880266615</v>
      </c>
      <c r="BM41" s="1">
        <f ca="1">IFERROR(IF(Loan_Not_Paid*Values_Entered,Monthly_Payment,""), "")</f>
        <v>4397.3385880266615</v>
      </c>
      <c r="BN41" s="1">
        <f ca="1">IFERROR(IF(Loan_Not_Paid*Values_Entered,Monthly_Payment,""), "")</f>
        <v>4397.3385880266615</v>
      </c>
      <c r="BO41" s="1">
        <f ca="1">IFERROR(IF(Loan_Not_Paid*Values_Entered,Monthly_Payment,""), "")</f>
        <v>4397.3385880266615</v>
      </c>
      <c r="BP41" s="1">
        <f ca="1">IFERROR(IF(Loan_Not_Paid*Values_Entered,Monthly_Payment,""), "")</f>
        <v>4397.3385880266615</v>
      </c>
      <c r="BQ41" s="1">
        <f ca="1">IFERROR(IF(Loan_Not_Paid*Values_Entered,Monthly_Payment,""), "")</f>
        <v>4397.3385880266615</v>
      </c>
      <c r="BR41" s="1">
        <f ca="1">IFERROR(IF(Loan_Not_Paid*Values_Entered,Monthly_Payment,""), "")</f>
        <v>4397.3385880266615</v>
      </c>
      <c r="BS41" s="1">
        <f ca="1">IFERROR(IF(Loan_Not_Paid*Values_Entered,Monthly_Payment,""), "")</f>
        <v>4397.3385880266615</v>
      </c>
      <c r="BT41" s="1">
        <f ca="1">IFERROR(IF(Loan_Not_Paid*Values_Entered,Monthly_Payment,""), "")</f>
        <v>4397.3385880266615</v>
      </c>
      <c r="BU41" s="1">
        <f ca="1">IFERROR(IF(Loan_Not_Paid*Values_Entered,Monthly_Payment,""), "")</f>
        <v>4397.3385880266615</v>
      </c>
      <c r="BV41" s="1">
        <f ca="1">IFERROR(IF(Loan_Not_Paid*Values_Entered,Monthly_Payment,""), "")</f>
        <v>4397.3385880266615</v>
      </c>
      <c r="BW41" s="1">
        <f ca="1">IFERROR(IF(Loan_Not_Paid*Values_Entered,Monthly_Payment,""), "")</f>
        <v>4397.3385880266615</v>
      </c>
      <c r="BX41" s="1">
        <f ca="1">IFERROR(IF(Loan_Not_Paid*Values_Entered,Monthly_Payment,""), "")</f>
        <v>4397.3385880266615</v>
      </c>
      <c r="BY41" s="1">
        <f ca="1">IFERROR(IF(Loan_Not_Paid*Values_Entered,Monthly_Payment,""), "")</f>
        <v>4397.3385880266615</v>
      </c>
      <c r="BZ41" s="1">
        <f ca="1">IFERROR(IF(Loan_Not_Paid*Values_Entered,Monthly_Payment,""), "")</f>
        <v>4397.3385880266615</v>
      </c>
      <c r="CA41" s="1">
        <f ca="1">IFERROR(IF(Loan_Not_Paid*Values_Entered,Monthly_Payment,""), "")</f>
        <v>4397.3385880266615</v>
      </c>
      <c r="CB41" s="1">
        <f ca="1">IFERROR(IF(Loan_Not_Paid*Values_Entered,Monthly_Payment,""), "")</f>
        <v>4397.3385880266615</v>
      </c>
    </row>
    <row r="42" spans="1:80" x14ac:dyDescent="0.3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1">
        <f ca="1">IFERROR(IF(Loan_Not_Paid*Values_Entered,Monthly_Payment,""), "")</f>
        <v>4397.3385880266615</v>
      </c>
      <c r="U42" s="1">
        <f ca="1">IFERROR(IF(Loan_Not_Paid*Values_Entered,Monthly_Payment,""), "")</f>
        <v>4397.3385880266615</v>
      </c>
      <c r="V42" s="1">
        <f ca="1">IFERROR(IF(Loan_Not_Paid*Values_Entered,Monthly_Payment,""), "")</f>
        <v>4397.3385880266615</v>
      </c>
      <c r="W42" s="1">
        <f ca="1">IFERROR(IF(Loan_Not_Paid*Values_Entered,Monthly_Payment,""), "")</f>
        <v>4397.3385880266615</v>
      </c>
      <c r="X42" s="1">
        <f ca="1">IFERROR(IF(Loan_Not_Paid*Values_Entered,Monthly_Payment,""), "")</f>
        <v>4397.3385880266615</v>
      </c>
      <c r="Y42" s="1">
        <f ca="1">IFERROR(IF(Loan_Not_Paid*Values_Entered,Monthly_Payment,""), "")</f>
        <v>4397.3385880266615</v>
      </c>
      <c r="Z42" s="1">
        <f ca="1">IFERROR(IF(Loan_Not_Paid*Values_Entered,Monthly_Payment,""), "")</f>
        <v>4397.3385880266615</v>
      </c>
      <c r="AA42" s="1">
        <f ca="1">IFERROR(IF(Loan_Not_Paid*Values_Entered,Monthly_Payment,""), "")</f>
        <v>4397.3385880266615</v>
      </c>
      <c r="AB42" s="1">
        <f ca="1">IFERROR(IF(Loan_Not_Paid*Values_Entered,Monthly_Payment,""), "")</f>
        <v>4397.3385880266615</v>
      </c>
      <c r="AC42" s="1">
        <f ca="1">IFERROR(IF(Loan_Not_Paid*Values_Entered,Monthly_Payment,""), "")</f>
        <v>4397.3385880266615</v>
      </c>
      <c r="AD42" s="1">
        <f ca="1">IFERROR(IF(Loan_Not_Paid*Values_Entered,Monthly_Payment,""), "")</f>
        <v>4397.3385880266615</v>
      </c>
      <c r="AE42" s="1">
        <f ca="1">IFERROR(IF(Loan_Not_Paid*Values_Entered,Monthly_Payment,""), "")</f>
        <v>4397.3385880266615</v>
      </c>
      <c r="AF42" s="1">
        <f ca="1">IFERROR(IF(Loan_Not_Paid*Values_Entered,Monthly_Payment,""), "")</f>
        <v>4397.3385880266615</v>
      </c>
      <c r="AG42" s="1">
        <f ca="1">IFERROR(IF(Loan_Not_Paid*Values_Entered,Monthly_Payment,""), "")</f>
        <v>4397.3385880266615</v>
      </c>
      <c r="AH42" s="1">
        <f ca="1">IFERROR(IF(Loan_Not_Paid*Values_Entered,Monthly_Payment,""), "")</f>
        <v>4397.3385880266615</v>
      </c>
      <c r="AI42" s="1">
        <f ca="1">IFERROR(IF(Loan_Not_Paid*Values_Entered,Monthly_Payment,""), "")</f>
        <v>4397.3385880266615</v>
      </c>
      <c r="AJ42" s="1">
        <f ca="1">IFERROR(IF(Loan_Not_Paid*Values_Entered,Monthly_Payment,""), "")</f>
        <v>4397.3385880266615</v>
      </c>
      <c r="AK42" s="1">
        <f ca="1">IFERROR(IF(Loan_Not_Paid*Values_Entered,Monthly_Payment,""), "")</f>
        <v>4397.3385880266615</v>
      </c>
      <c r="AL42" s="1">
        <f ca="1">IFERROR(IF(Loan_Not_Paid*Values_Entered,Monthly_Payment,""), "")</f>
        <v>4397.3385880266615</v>
      </c>
      <c r="AM42" s="1">
        <f ca="1">IFERROR(IF(Loan_Not_Paid*Values_Entered,Monthly_Payment,""), "")</f>
        <v>4397.3385880266615</v>
      </c>
      <c r="AN42" s="1">
        <f ca="1">IFERROR(IF(Loan_Not_Paid*Values_Entered,Monthly_Payment,""), "")</f>
        <v>4397.3385880266615</v>
      </c>
      <c r="AO42" s="1">
        <f ca="1">IFERROR(IF(Loan_Not_Paid*Values_Entered,Monthly_Payment,""), "")</f>
        <v>4397.3385880266615</v>
      </c>
      <c r="AP42" s="1">
        <f ca="1">IFERROR(IF(Loan_Not_Paid*Values_Entered,Monthly_Payment,""), "")</f>
        <v>4397.3385880266615</v>
      </c>
      <c r="AQ42" s="1">
        <f ca="1">IFERROR(IF(Loan_Not_Paid*Values_Entered,Monthly_Payment,""), "")</f>
        <v>4397.3385880266615</v>
      </c>
      <c r="AR42" s="1">
        <f ca="1">IFERROR(IF(Loan_Not_Paid*Values_Entered,Monthly_Payment,""), "")</f>
        <v>4397.3385880266615</v>
      </c>
      <c r="AS42" s="1">
        <f ca="1">IFERROR(IF(Loan_Not_Paid*Values_Entered,Monthly_Payment,""), "")</f>
        <v>4397.3385880266615</v>
      </c>
      <c r="AT42" s="1">
        <f ca="1">IFERROR(IF(Loan_Not_Paid*Values_Entered,Monthly_Payment,""), "")</f>
        <v>4397.3385880266615</v>
      </c>
      <c r="AU42" s="1">
        <f ca="1">IFERROR(IF(Loan_Not_Paid*Values_Entered,Monthly_Payment,""), "")</f>
        <v>4397.3385880266615</v>
      </c>
      <c r="AV42" s="1">
        <f ca="1">IFERROR(IF(Loan_Not_Paid*Values_Entered,Monthly_Payment,""), "")</f>
        <v>4397.3385880266615</v>
      </c>
      <c r="AW42" s="1">
        <f ca="1">IFERROR(IF(Loan_Not_Paid*Values_Entered,Monthly_Payment,""), "")</f>
        <v>4397.3385880266615</v>
      </c>
      <c r="AX42" s="1">
        <f ca="1">IFERROR(IF(Loan_Not_Paid*Values_Entered,Monthly_Payment,""), "")</f>
        <v>4397.3385880266615</v>
      </c>
      <c r="AY42" s="1">
        <f ca="1">IFERROR(IF(Loan_Not_Paid*Values_Entered,Monthly_Payment,""), "")</f>
        <v>4397.3385880266615</v>
      </c>
      <c r="AZ42" s="1">
        <f ca="1">IFERROR(IF(Loan_Not_Paid*Values_Entered,Monthly_Payment,""), "")</f>
        <v>4397.3385880266615</v>
      </c>
      <c r="BA42" s="1">
        <f ca="1">IFERROR(IF(Loan_Not_Paid*Values_Entered,Monthly_Payment,""), "")</f>
        <v>4397.3385880266615</v>
      </c>
      <c r="BB42" s="1">
        <f ca="1">IFERROR(IF(Loan_Not_Paid*Values_Entered,Monthly_Payment,""), "")</f>
        <v>4397.3385880266615</v>
      </c>
      <c r="BC42" s="1">
        <f ca="1">IFERROR(IF(Loan_Not_Paid*Values_Entered,Monthly_Payment,""), "")</f>
        <v>4397.3385880266615</v>
      </c>
      <c r="BD42" s="1">
        <f ca="1">IFERROR(IF(Loan_Not_Paid*Values_Entered,Monthly_Payment,""), "")</f>
        <v>4397.3385880266615</v>
      </c>
      <c r="BE42" s="1">
        <f ca="1">IFERROR(IF(Loan_Not_Paid*Values_Entered,Monthly_Payment,""), "")</f>
        <v>4397.3385880266615</v>
      </c>
      <c r="BF42" s="1">
        <f ca="1">IFERROR(IF(Loan_Not_Paid*Values_Entered,Monthly_Payment,""), "")</f>
        <v>4397.3385880266615</v>
      </c>
      <c r="BG42" s="1">
        <f ca="1">IFERROR(IF(Loan_Not_Paid*Values_Entered,Monthly_Payment,""), "")</f>
        <v>4397.3385880266615</v>
      </c>
      <c r="BH42" s="1">
        <f ca="1">IFERROR(IF(Loan_Not_Paid*Values_Entered,Monthly_Payment,""), "")</f>
        <v>4397.3385880266615</v>
      </c>
      <c r="BI42" s="1">
        <f ca="1">IFERROR(IF(Loan_Not_Paid*Values_Entered,Monthly_Payment,""), "")</f>
        <v>4397.3385880266615</v>
      </c>
      <c r="BJ42" s="1">
        <f ca="1">IFERROR(IF(Loan_Not_Paid*Values_Entered,Monthly_Payment,""), "")</f>
        <v>4397.3385880266615</v>
      </c>
      <c r="BK42" s="1">
        <f ca="1">IFERROR(IF(Loan_Not_Paid*Values_Entered,Monthly_Payment,""), "")</f>
        <v>4397.3385880266615</v>
      </c>
      <c r="BL42" s="1">
        <f ca="1">IFERROR(IF(Loan_Not_Paid*Values_Entered,Monthly_Payment,""), "")</f>
        <v>4397.3385880266615</v>
      </c>
      <c r="BM42" s="1">
        <f ca="1">IFERROR(IF(Loan_Not_Paid*Values_Entered,Monthly_Payment,""), "")</f>
        <v>4397.3385880266615</v>
      </c>
      <c r="BN42" s="1">
        <f ca="1">IFERROR(IF(Loan_Not_Paid*Values_Entered,Monthly_Payment,""), "")</f>
        <v>4397.3385880266615</v>
      </c>
      <c r="BO42" s="1">
        <f ca="1">IFERROR(IF(Loan_Not_Paid*Values_Entered,Monthly_Payment,""), "")</f>
        <v>4397.3385880266615</v>
      </c>
      <c r="BP42" s="1">
        <f ca="1">IFERROR(IF(Loan_Not_Paid*Values_Entered,Monthly_Payment,""), "")</f>
        <v>4397.3385880266615</v>
      </c>
      <c r="BQ42" s="1">
        <f ca="1">IFERROR(IF(Loan_Not_Paid*Values_Entered,Monthly_Payment,""), "")</f>
        <v>4397.3385880266615</v>
      </c>
      <c r="BR42" s="1">
        <f ca="1">IFERROR(IF(Loan_Not_Paid*Values_Entered,Monthly_Payment,""), "")</f>
        <v>4397.3385880266615</v>
      </c>
      <c r="BS42" s="1">
        <f ca="1">IFERROR(IF(Loan_Not_Paid*Values_Entered,Monthly_Payment,""), "")</f>
        <v>4397.3385880266615</v>
      </c>
      <c r="BT42" s="1">
        <f ca="1">IFERROR(IF(Loan_Not_Paid*Values_Entered,Monthly_Payment,""), "")</f>
        <v>4397.3385880266615</v>
      </c>
      <c r="BU42" s="1">
        <f ca="1">IFERROR(IF(Loan_Not_Paid*Values_Entered,Monthly_Payment,""), "")</f>
        <v>4397.3385880266615</v>
      </c>
      <c r="BV42" s="1">
        <f ca="1">IFERROR(IF(Loan_Not_Paid*Values_Entered,Monthly_Payment,""), "")</f>
        <v>4397.3385880266615</v>
      </c>
      <c r="BW42" s="1">
        <f ca="1">IFERROR(IF(Loan_Not_Paid*Values_Entered,Monthly_Payment,""), "")</f>
        <v>4397.3385880266615</v>
      </c>
      <c r="BX42" s="1">
        <f ca="1">IFERROR(IF(Loan_Not_Paid*Values_Entered,Monthly_Payment,""), "")</f>
        <v>4397.3385880266615</v>
      </c>
      <c r="BY42" s="1">
        <f ca="1">IFERROR(IF(Loan_Not_Paid*Values_Entered,Monthly_Payment,""), "")</f>
        <v>4397.3385880266615</v>
      </c>
      <c r="BZ42" s="1">
        <f ca="1">IFERROR(IF(Loan_Not_Paid*Values_Entered,Monthly_Payment,""), "")</f>
        <v>4397.3385880266615</v>
      </c>
      <c r="CA42" s="1">
        <f ca="1">IFERROR(IF(Loan_Not_Paid*Values_Entered,Monthly_Payment,""), "")</f>
        <v>4397.3385880266615</v>
      </c>
      <c r="CB42" s="1">
        <f ca="1">IFERROR(IF(Loan_Not_Paid*Values_Entered,Monthly_Payment,""), "")</f>
        <v>4397.3385880266615</v>
      </c>
    </row>
    <row r="43" spans="1:80" x14ac:dyDescent="0.3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1">
        <f ca="1">IFERROR(IF(Loan_Not_Paid*Values_Entered,Monthly_Payment,""), "")</f>
        <v>4397.3385880266615</v>
      </c>
      <c r="U43" s="1">
        <f ca="1">IFERROR(IF(Loan_Not_Paid*Values_Entered,Monthly_Payment,""), "")</f>
        <v>4397.3385880266615</v>
      </c>
      <c r="V43" s="1">
        <f ca="1">IFERROR(IF(Loan_Not_Paid*Values_Entered,Monthly_Payment,""), "")</f>
        <v>4397.3385880266615</v>
      </c>
      <c r="W43" s="1">
        <f ca="1">IFERROR(IF(Loan_Not_Paid*Values_Entered,Monthly_Payment,""), "")</f>
        <v>4397.3385880266615</v>
      </c>
      <c r="X43" s="1">
        <f ca="1">IFERROR(IF(Loan_Not_Paid*Values_Entered,Monthly_Payment,""), "")</f>
        <v>4397.3385880266615</v>
      </c>
      <c r="Y43" s="1">
        <f ca="1">IFERROR(IF(Loan_Not_Paid*Values_Entered,Monthly_Payment,""), "")</f>
        <v>4397.3385880266615</v>
      </c>
      <c r="Z43" s="1">
        <f ca="1">IFERROR(IF(Loan_Not_Paid*Values_Entered,Monthly_Payment,""), "")</f>
        <v>4397.3385880266615</v>
      </c>
      <c r="AA43" s="1">
        <f ca="1">IFERROR(IF(Loan_Not_Paid*Values_Entered,Monthly_Payment,""), "")</f>
        <v>4397.3385880266615</v>
      </c>
      <c r="AB43" s="1">
        <f ca="1">IFERROR(IF(Loan_Not_Paid*Values_Entered,Monthly_Payment,""), "")</f>
        <v>4397.3385880266615</v>
      </c>
      <c r="AC43" s="1">
        <f ca="1">IFERROR(IF(Loan_Not_Paid*Values_Entered,Monthly_Payment,""), "")</f>
        <v>4397.3385880266615</v>
      </c>
      <c r="AD43" s="1">
        <f ca="1">IFERROR(IF(Loan_Not_Paid*Values_Entered,Monthly_Payment,""), "")</f>
        <v>4397.3385880266615</v>
      </c>
      <c r="AE43" s="1">
        <f ca="1">IFERROR(IF(Loan_Not_Paid*Values_Entered,Monthly_Payment,""), "")</f>
        <v>4397.3385880266615</v>
      </c>
      <c r="AF43" s="1">
        <f ca="1">IFERROR(IF(Loan_Not_Paid*Values_Entered,Monthly_Payment,""), "")</f>
        <v>4397.3385880266615</v>
      </c>
      <c r="AG43" s="1">
        <f ca="1">IFERROR(IF(Loan_Not_Paid*Values_Entered,Monthly_Payment,""), "")</f>
        <v>4397.3385880266615</v>
      </c>
      <c r="AH43" s="1">
        <f ca="1">IFERROR(IF(Loan_Not_Paid*Values_Entered,Monthly_Payment,""), "")</f>
        <v>4397.3385880266615</v>
      </c>
      <c r="AI43" s="1">
        <f ca="1">IFERROR(IF(Loan_Not_Paid*Values_Entered,Monthly_Payment,""), "")</f>
        <v>4397.3385880266615</v>
      </c>
      <c r="AJ43" s="1">
        <f ca="1">IFERROR(IF(Loan_Not_Paid*Values_Entered,Monthly_Payment,""), "")</f>
        <v>4397.3385880266615</v>
      </c>
      <c r="AK43" s="1">
        <f ca="1">IFERROR(IF(Loan_Not_Paid*Values_Entered,Monthly_Payment,""), "")</f>
        <v>4397.3385880266615</v>
      </c>
      <c r="AL43" s="1">
        <f ca="1">IFERROR(IF(Loan_Not_Paid*Values_Entered,Monthly_Payment,""), "")</f>
        <v>4397.3385880266615</v>
      </c>
      <c r="AM43" s="1">
        <f ca="1">IFERROR(IF(Loan_Not_Paid*Values_Entered,Monthly_Payment,""), "")</f>
        <v>4397.3385880266615</v>
      </c>
      <c r="AN43" s="1">
        <f ca="1">IFERROR(IF(Loan_Not_Paid*Values_Entered,Monthly_Payment,""), "")</f>
        <v>4397.3385880266615</v>
      </c>
      <c r="AO43" s="1">
        <f ca="1">IFERROR(IF(Loan_Not_Paid*Values_Entered,Monthly_Payment,""), "")</f>
        <v>4397.3385880266615</v>
      </c>
      <c r="AP43" s="1">
        <f ca="1">IFERROR(IF(Loan_Not_Paid*Values_Entered,Monthly_Payment,""), "")</f>
        <v>4397.3385880266615</v>
      </c>
      <c r="AQ43" s="1">
        <f ca="1">IFERROR(IF(Loan_Not_Paid*Values_Entered,Monthly_Payment,""), "")</f>
        <v>4397.3385880266615</v>
      </c>
      <c r="AR43" s="1">
        <f ca="1">IFERROR(IF(Loan_Not_Paid*Values_Entered,Monthly_Payment,""), "")</f>
        <v>4397.3385880266615</v>
      </c>
      <c r="AS43" s="1">
        <f ca="1">IFERROR(IF(Loan_Not_Paid*Values_Entered,Monthly_Payment,""), "")</f>
        <v>4397.3385880266615</v>
      </c>
      <c r="AT43" s="1">
        <f ca="1">IFERROR(IF(Loan_Not_Paid*Values_Entered,Monthly_Payment,""), "")</f>
        <v>4397.3385880266615</v>
      </c>
      <c r="AU43" s="1">
        <f ca="1">IFERROR(IF(Loan_Not_Paid*Values_Entered,Monthly_Payment,""), "")</f>
        <v>4397.3385880266615</v>
      </c>
      <c r="AV43" s="1">
        <f ca="1">IFERROR(IF(Loan_Not_Paid*Values_Entered,Monthly_Payment,""), "")</f>
        <v>4397.3385880266615</v>
      </c>
      <c r="AW43" s="1">
        <f ca="1">IFERROR(IF(Loan_Not_Paid*Values_Entered,Monthly_Payment,""), "")</f>
        <v>4397.3385880266615</v>
      </c>
      <c r="AX43" s="1">
        <f ca="1">IFERROR(IF(Loan_Not_Paid*Values_Entered,Monthly_Payment,""), "")</f>
        <v>4397.3385880266615</v>
      </c>
      <c r="AY43" s="1">
        <f ca="1">IFERROR(IF(Loan_Not_Paid*Values_Entered,Monthly_Payment,""), "")</f>
        <v>4397.3385880266615</v>
      </c>
      <c r="AZ43" s="1">
        <f ca="1">IFERROR(IF(Loan_Not_Paid*Values_Entered,Monthly_Payment,""), "")</f>
        <v>4397.3385880266615</v>
      </c>
      <c r="BA43" s="1">
        <f ca="1">IFERROR(IF(Loan_Not_Paid*Values_Entered,Monthly_Payment,""), "")</f>
        <v>4397.3385880266615</v>
      </c>
      <c r="BB43" s="1">
        <f ca="1">IFERROR(IF(Loan_Not_Paid*Values_Entered,Monthly_Payment,""), "")</f>
        <v>4397.3385880266615</v>
      </c>
      <c r="BC43" s="1">
        <f ca="1">IFERROR(IF(Loan_Not_Paid*Values_Entered,Monthly_Payment,""), "")</f>
        <v>4397.3385880266615</v>
      </c>
      <c r="BD43" s="1">
        <f ca="1">IFERROR(IF(Loan_Not_Paid*Values_Entered,Monthly_Payment,""), "")</f>
        <v>4397.3385880266615</v>
      </c>
      <c r="BE43" s="1">
        <f ca="1">IFERROR(IF(Loan_Not_Paid*Values_Entered,Monthly_Payment,""), "")</f>
        <v>4397.3385880266615</v>
      </c>
      <c r="BF43" s="1">
        <f ca="1">IFERROR(IF(Loan_Not_Paid*Values_Entered,Monthly_Payment,""), "")</f>
        <v>4397.3385880266615</v>
      </c>
      <c r="BG43" s="1">
        <f ca="1">IFERROR(IF(Loan_Not_Paid*Values_Entered,Monthly_Payment,""), "")</f>
        <v>4397.3385880266615</v>
      </c>
      <c r="BH43" s="1">
        <f ca="1">IFERROR(IF(Loan_Not_Paid*Values_Entered,Monthly_Payment,""), "")</f>
        <v>4397.3385880266615</v>
      </c>
      <c r="BI43" s="1">
        <f ca="1">IFERROR(IF(Loan_Not_Paid*Values_Entered,Monthly_Payment,""), "")</f>
        <v>4397.3385880266615</v>
      </c>
      <c r="BJ43" s="1">
        <f ca="1">IFERROR(IF(Loan_Not_Paid*Values_Entered,Monthly_Payment,""), "")</f>
        <v>4397.3385880266615</v>
      </c>
      <c r="BK43" s="1">
        <f ca="1">IFERROR(IF(Loan_Not_Paid*Values_Entered,Monthly_Payment,""), "")</f>
        <v>4397.3385880266615</v>
      </c>
      <c r="BL43" s="1">
        <f ca="1">IFERROR(IF(Loan_Not_Paid*Values_Entered,Monthly_Payment,""), "")</f>
        <v>4397.3385880266615</v>
      </c>
      <c r="BM43" s="1">
        <f ca="1">IFERROR(IF(Loan_Not_Paid*Values_Entered,Monthly_Payment,""), "")</f>
        <v>4397.3385880266615</v>
      </c>
      <c r="BN43" s="1">
        <f ca="1">IFERROR(IF(Loan_Not_Paid*Values_Entered,Monthly_Payment,""), "")</f>
        <v>4397.3385880266615</v>
      </c>
      <c r="BO43" s="1">
        <f ca="1">IFERROR(IF(Loan_Not_Paid*Values_Entered,Monthly_Payment,""), "")</f>
        <v>4397.3385880266615</v>
      </c>
      <c r="BP43" s="1">
        <f ca="1">IFERROR(IF(Loan_Not_Paid*Values_Entered,Monthly_Payment,""), "")</f>
        <v>4397.3385880266615</v>
      </c>
      <c r="BQ43" s="1">
        <f ca="1">IFERROR(IF(Loan_Not_Paid*Values_Entered,Monthly_Payment,""), "")</f>
        <v>4397.3385880266615</v>
      </c>
      <c r="BR43" s="1">
        <f ca="1">IFERROR(IF(Loan_Not_Paid*Values_Entered,Monthly_Payment,""), "")</f>
        <v>4397.3385880266615</v>
      </c>
      <c r="BS43" s="1">
        <f ca="1">IFERROR(IF(Loan_Not_Paid*Values_Entered,Monthly_Payment,""), "")</f>
        <v>4397.3385880266615</v>
      </c>
      <c r="BT43" s="1">
        <f ca="1">IFERROR(IF(Loan_Not_Paid*Values_Entered,Monthly_Payment,""), "")</f>
        <v>4397.3385880266615</v>
      </c>
      <c r="BU43" s="1">
        <f ca="1">IFERROR(IF(Loan_Not_Paid*Values_Entered,Monthly_Payment,""), "")</f>
        <v>4397.3385880266615</v>
      </c>
      <c r="BV43" s="1">
        <f ca="1">IFERROR(IF(Loan_Not_Paid*Values_Entered,Monthly_Payment,""), "")</f>
        <v>4397.3385880266615</v>
      </c>
      <c r="BW43" s="1">
        <f ca="1">IFERROR(IF(Loan_Not_Paid*Values_Entered,Monthly_Payment,""), "")</f>
        <v>4397.3385880266615</v>
      </c>
      <c r="BX43" s="1">
        <f ca="1">IFERROR(IF(Loan_Not_Paid*Values_Entered,Monthly_Payment,""), "")</f>
        <v>4397.3385880266615</v>
      </c>
      <c r="BY43" s="1">
        <f ca="1">IFERROR(IF(Loan_Not_Paid*Values_Entered,Monthly_Payment,""), "")</f>
        <v>4397.3385880266615</v>
      </c>
      <c r="BZ43" s="1">
        <f ca="1">IFERROR(IF(Loan_Not_Paid*Values_Entered,Monthly_Payment,""), "")</f>
        <v>4397.3385880266615</v>
      </c>
      <c r="CA43" s="1">
        <f ca="1">IFERROR(IF(Loan_Not_Paid*Values_Entered,Monthly_Payment,""), "")</f>
        <v>4397.3385880266615</v>
      </c>
      <c r="CB43" s="1">
        <f ca="1">IFERROR(IF(Loan_Not_Paid*Values_Entered,Monthly_Payment,""), "")</f>
        <v>4397.3385880266615</v>
      </c>
    </row>
    <row r="44" spans="1:80" x14ac:dyDescent="0.3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">
        <f ca="1">IFERROR(IF(Loan_Not_Paid*Values_Entered,Monthly_Payment,""), "")</f>
        <v>4397.3385880266615</v>
      </c>
      <c r="U44" s="1">
        <f ca="1">IFERROR(IF(Loan_Not_Paid*Values_Entered,Monthly_Payment,""), "")</f>
        <v>4397.3385880266615</v>
      </c>
      <c r="V44" s="1">
        <f ca="1">IFERROR(IF(Loan_Not_Paid*Values_Entered,Monthly_Payment,""), "")</f>
        <v>4397.3385880266615</v>
      </c>
      <c r="W44" s="1">
        <f ca="1">IFERROR(IF(Loan_Not_Paid*Values_Entered,Monthly_Payment,""), "")</f>
        <v>4397.3385880266615</v>
      </c>
      <c r="X44" s="1">
        <f ca="1">IFERROR(IF(Loan_Not_Paid*Values_Entered,Monthly_Payment,""), "")</f>
        <v>4397.3385880266615</v>
      </c>
      <c r="Y44" s="1">
        <f ca="1">IFERROR(IF(Loan_Not_Paid*Values_Entered,Monthly_Payment,""), "")</f>
        <v>4397.3385880266615</v>
      </c>
      <c r="Z44" s="1">
        <f ca="1">IFERROR(IF(Loan_Not_Paid*Values_Entered,Monthly_Payment,""), "")</f>
        <v>4397.3385880266615</v>
      </c>
      <c r="AA44" s="1">
        <f ca="1">IFERROR(IF(Loan_Not_Paid*Values_Entered,Monthly_Payment,""), "")</f>
        <v>4397.3385880266615</v>
      </c>
      <c r="AB44" s="1">
        <f ca="1">IFERROR(IF(Loan_Not_Paid*Values_Entered,Monthly_Payment,""), "")</f>
        <v>4397.3385880266615</v>
      </c>
      <c r="AC44" s="1">
        <f ca="1">IFERROR(IF(Loan_Not_Paid*Values_Entered,Monthly_Payment,""), "")</f>
        <v>4397.3385880266615</v>
      </c>
      <c r="AD44" s="1">
        <f ca="1">IFERROR(IF(Loan_Not_Paid*Values_Entered,Monthly_Payment,""), "")</f>
        <v>4397.3385880266615</v>
      </c>
      <c r="AE44" s="1">
        <f ca="1">IFERROR(IF(Loan_Not_Paid*Values_Entered,Monthly_Payment,""), "")</f>
        <v>4397.3385880266615</v>
      </c>
      <c r="AF44" s="1">
        <f ca="1">IFERROR(IF(Loan_Not_Paid*Values_Entered,Monthly_Payment,""), "")</f>
        <v>4397.3385880266615</v>
      </c>
      <c r="AG44" s="1">
        <f ca="1">IFERROR(IF(Loan_Not_Paid*Values_Entered,Monthly_Payment,""), "")</f>
        <v>4397.3385880266615</v>
      </c>
      <c r="AH44" s="1">
        <f ca="1">IFERROR(IF(Loan_Not_Paid*Values_Entered,Monthly_Payment,""), "")</f>
        <v>4397.3385880266615</v>
      </c>
      <c r="AI44" s="1">
        <f ca="1">IFERROR(IF(Loan_Not_Paid*Values_Entered,Monthly_Payment,""), "")</f>
        <v>4397.3385880266615</v>
      </c>
      <c r="AJ44" s="1">
        <f ca="1">IFERROR(IF(Loan_Not_Paid*Values_Entered,Monthly_Payment,""), "")</f>
        <v>4397.3385880266615</v>
      </c>
      <c r="AK44" s="1">
        <f ca="1">IFERROR(IF(Loan_Not_Paid*Values_Entered,Monthly_Payment,""), "")</f>
        <v>4397.3385880266615</v>
      </c>
      <c r="AL44" s="1">
        <f ca="1">IFERROR(IF(Loan_Not_Paid*Values_Entered,Monthly_Payment,""), "")</f>
        <v>4397.3385880266615</v>
      </c>
      <c r="AM44" s="1">
        <f ca="1">IFERROR(IF(Loan_Not_Paid*Values_Entered,Monthly_Payment,""), "")</f>
        <v>4397.3385880266615</v>
      </c>
      <c r="AN44" s="1">
        <f ca="1">IFERROR(IF(Loan_Not_Paid*Values_Entered,Monthly_Payment,""), "")</f>
        <v>4397.3385880266615</v>
      </c>
      <c r="AO44" s="1">
        <f ca="1">IFERROR(IF(Loan_Not_Paid*Values_Entered,Monthly_Payment,""), "")</f>
        <v>4397.3385880266615</v>
      </c>
      <c r="AP44" s="1">
        <f ca="1">IFERROR(IF(Loan_Not_Paid*Values_Entered,Monthly_Payment,""), "")</f>
        <v>4397.3385880266615</v>
      </c>
      <c r="AQ44" s="1">
        <f ca="1">IFERROR(IF(Loan_Not_Paid*Values_Entered,Monthly_Payment,""), "")</f>
        <v>4397.3385880266615</v>
      </c>
      <c r="AR44" s="1">
        <f ca="1">IFERROR(IF(Loan_Not_Paid*Values_Entered,Monthly_Payment,""), "")</f>
        <v>4397.3385880266615</v>
      </c>
      <c r="AS44" s="1">
        <f ca="1">IFERROR(IF(Loan_Not_Paid*Values_Entered,Monthly_Payment,""), "")</f>
        <v>4397.3385880266615</v>
      </c>
      <c r="AT44" s="1">
        <f ca="1">IFERROR(IF(Loan_Not_Paid*Values_Entered,Monthly_Payment,""), "")</f>
        <v>4397.3385880266615</v>
      </c>
      <c r="AU44" s="1">
        <f ca="1">IFERROR(IF(Loan_Not_Paid*Values_Entered,Monthly_Payment,""), "")</f>
        <v>4397.3385880266615</v>
      </c>
      <c r="AV44" s="1">
        <f ca="1">IFERROR(IF(Loan_Not_Paid*Values_Entered,Monthly_Payment,""), "")</f>
        <v>4397.3385880266615</v>
      </c>
      <c r="AW44" s="1">
        <f ca="1">IFERROR(IF(Loan_Not_Paid*Values_Entered,Monthly_Payment,""), "")</f>
        <v>4397.3385880266615</v>
      </c>
      <c r="AX44" s="1">
        <f ca="1">IFERROR(IF(Loan_Not_Paid*Values_Entered,Monthly_Payment,""), "")</f>
        <v>4397.3385880266615</v>
      </c>
      <c r="AY44" s="1">
        <f ca="1">IFERROR(IF(Loan_Not_Paid*Values_Entered,Monthly_Payment,""), "")</f>
        <v>4397.3385880266615</v>
      </c>
      <c r="AZ44" s="1">
        <f ca="1">IFERROR(IF(Loan_Not_Paid*Values_Entered,Monthly_Payment,""), "")</f>
        <v>4397.3385880266615</v>
      </c>
      <c r="BA44" s="1">
        <f ca="1">IFERROR(IF(Loan_Not_Paid*Values_Entered,Monthly_Payment,""), "")</f>
        <v>4397.3385880266615</v>
      </c>
      <c r="BB44" s="1">
        <f ca="1">IFERROR(IF(Loan_Not_Paid*Values_Entered,Monthly_Payment,""), "")</f>
        <v>4397.3385880266615</v>
      </c>
      <c r="BC44" s="1">
        <f ca="1">IFERROR(IF(Loan_Not_Paid*Values_Entered,Monthly_Payment,""), "")</f>
        <v>4397.3385880266615</v>
      </c>
      <c r="BD44" s="1">
        <f ca="1">IFERROR(IF(Loan_Not_Paid*Values_Entered,Monthly_Payment,""), "")</f>
        <v>4397.3385880266615</v>
      </c>
      <c r="BE44" s="1">
        <f ca="1">IFERROR(IF(Loan_Not_Paid*Values_Entered,Monthly_Payment,""), "")</f>
        <v>4397.3385880266615</v>
      </c>
      <c r="BF44" s="1">
        <f ca="1">IFERROR(IF(Loan_Not_Paid*Values_Entered,Monthly_Payment,""), "")</f>
        <v>4397.3385880266615</v>
      </c>
      <c r="BG44" s="1">
        <f ca="1">IFERROR(IF(Loan_Not_Paid*Values_Entered,Monthly_Payment,""), "")</f>
        <v>4397.3385880266615</v>
      </c>
      <c r="BH44" s="1">
        <f ca="1">IFERROR(IF(Loan_Not_Paid*Values_Entered,Monthly_Payment,""), "")</f>
        <v>4397.3385880266615</v>
      </c>
      <c r="BI44" s="1">
        <f ca="1">IFERROR(IF(Loan_Not_Paid*Values_Entered,Monthly_Payment,""), "")</f>
        <v>4397.3385880266615</v>
      </c>
      <c r="BJ44" s="1">
        <f ca="1">IFERROR(IF(Loan_Not_Paid*Values_Entered,Monthly_Payment,""), "")</f>
        <v>4397.3385880266615</v>
      </c>
      <c r="BK44" s="1">
        <f ca="1">IFERROR(IF(Loan_Not_Paid*Values_Entered,Monthly_Payment,""), "")</f>
        <v>4397.3385880266615</v>
      </c>
      <c r="BL44" s="1">
        <f ca="1">IFERROR(IF(Loan_Not_Paid*Values_Entered,Monthly_Payment,""), "")</f>
        <v>4397.3385880266615</v>
      </c>
      <c r="BM44" s="1">
        <f ca="1">IFERROR(IF(Loan_Not_Paid*Values_Entered,Monthly_Payment,""), "")</f>
        <v>4397.3385880266615</v>
      </c>
      <c r="BN44" s="1">
        <f ca="1">IFERROR(IF(Loan_Not_Paid*Values_Entered,Monthly_Payment,""), "")</f>
        <v>4397.3385880266615</v>
      </c>
      <c r="BO44" s="1">
        <f ca="1">IFERROR(IF(Loan_Not_Paid*Values_Entered,Monthly_Payment,""), "")</f>
        <v>4397.3385880266615</v>
      </c>
      <c r="BP44" s="1">
        <f ca="1">IFERROR(IF(Loan_Not_Paid*Values_Entered,Monthly_Payment,""), "")</f>
        <v>4397.3385880266615</v>
      </c>
      <c r="BQ44" s="1">
        <f ca="1">IFERROR(IF(Loan_Not_Paid*Values_Entered,Monthly_Payment,""), "")</f>
        <v>4397.3385880266615</v>
      </c>
      <c r="BR44" s="1">
        <f ca="1">IFERROR(IF(Loan_Not_Paid*Values_Entered,Monthly_Payment,""), "")</f>
        <v>4397.3385880266615</v>
      </c>
      <c r="BS44" s="1">
        <f ca="1">IFERROR(IF(Loan_Not_Paid*Values_Entered,Monthly_Payment,""), "")</f>
        <v>4397.3385880266615</v>
      </c>
      <c r="BT44" s="1">
        <f ca="1">IFERROR(IF(Loan_Not_Paid*Values_Entered,Monthly_Payment,""), "")</f>
        <v>4397.3385880266615</v>
      </c>
      <c r="BU44" s="1">
        <f ca="1">IFERROR(IF(Loan_Not_Paid*Values_Entered,Monthly_Payment,""), "")</f>
        <v>4397.3385880266615</v>
      </c>
      <c r="BV44" s="1">
        <f ca="1">IFERROR(IF(Loan_Not_Paid*Values_Entered,Monthly_Payment,""), "")</f>
        <v>4397.3385880266615</v>
      </c>
      <c r="BW44" s="1">
        <f ca="1">IFERROR(IF(Loan_Not_Paid*Values_Entered,Monthly_Payment,""), "")</f>
        <v>4397.3385880266615</v>
      </c>
      <c r="BX44" s="1">
        <f ca="1">IFERROR(IF(Loan_Not_Paid*Values_Entered,Monthly_Payment,""), "")</f>
        <v>4397.3385880266615</v>
      </c>
      <c r="BY44" s="1">
        <f ca="1">IFERROR(IF(Loan_Not_Paid*Values_Entered,Monthly_Payment,""), "")</f>
        <v>4397.3385880266615</v>
      </c>
      <c r="BZ44" s="1">
        <f ca="1">IFERROR(IF(Loan_Not_Paid*Values_Entered,Monthly_Payment,""), "")</f>
        <v>4397.3385880266615</v>
      </c>
      <c r="CA44" s="1">
        <f ca="1">IFERROR(IF(Loan_Not_Paid*Values_Entered,Monthly_Payment,""), "")</f>
        <v>4397.3385880266615</v>
      </c>
      <c r="CB44" s="1">
        <f ca="1">IFERROR(IF(Loan_Not_Paid*Values_Entered,Monthly_Payment,""), "")</f>
        <v>4397.3385880266615</v>
      </c>
    </row>
    <row r="45" spans="1:80" x14ac:dyDescent="0.3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1">
        <f ca="1">IFERROR(IF(Loan_Not_Paid*Values_Entered,Monthly_Payment,""), "")</f>
        <v>4397.3385880266615</v>
      </c>
      <c r="U45" s="1">
        <f ca="1">IFERROR(IF(Loan_Not_Paid*Values_Entered,Monthly_Payment,""), "")</f>
        <v>4397.3385880266615</v>
      </c>
      <c r="V45" s="1">
        <f ca="1">IFERROR(IF(Loan_Not_Paid*Values_Entered,Monthly_Payment,""), "")</f>
        <v>4397.3385880266615</v>
      </c>
      <c r="W45" s="1">
        <f ca="1">IFERROR(IF(Loan_Not_Paid*Values_Entered,Monthly_Payment,""), "")</f>
        <v>4397.3385880266615</v>
      </c>
      <c r="X45" s="1">
        <f ca="1">IFERROR(IF(Loan_Not_Paid*Values_Entered,Monthly_Payment,""), "")</f>
        <v>4397.3385880266615</v>
      </c>
      <c r="Y45" s="1">
        <f ca="1">IFERROR(IF(Loan_Not_Paid*Values_Entered,Monthly_Payment,""), "")</f>
        <v>4397.3385880266615</v>
      </c>
      <c r="Z45" s="1">
        <f ca="1">IFERROR(IF(Loan_Not_Paid*Values_Entered,Monthly_Payment,""), "")</f>
        <v>4397.3385880266615</v>
      </c>
      <c r="AA45" s="1">
        <f ca="1">IFERROR(IF(Loan_Not_Paid*Values_Entered,Monthly_Payment,""), "")</f>
        <v>4397.3385880266615</v>
      </c>
      <c r="AB45" s="1">
        <f ca="1">IFERROR(IF(Loan_Not_Paid*Values_Entered,Monthly_Payment,""), "")</f>
        <v>4397.3385880266615</v>
      </c>
      <c r="AC45" s="1">
        <f ca="1">IFERROR(IF(Loan_Not_Paid*Values_Entered,Monthly_Payment,""), "")</f>
        <v>4397.3385880266615</v>
      </c>
      <c r="AD45" s="1">
        <f ca="1">IFERROR(IF(Loan_Not_Paid*Values_Entered,Monthly_Payment,""), "")</f>
        <v>4397.3385880266615</v>
      </c>
      <c r="AE45" s="1">
        <f ca="1">IFERROR(IF(Loan_Not_Paid*Values_Entered,Monthly_Payment,""), "")</f>
        <v>4397.3385880266615</v>
      </c>
      <c r="AF45" s="1">
        <f ca="1">IFERROR(IF(Loan_Not_Paid*Values_Entered,Monthly_Payment,""), "")</f>
        <v>4397.3385880266615</v>
      </c>
      <c r="AG45" s="1">
        <f ca="1">IFERROR(IF(Loan_Not_Paid*Values_Entered,Monthly_Payment,""), "")</f>
        <v>4397.3385880266615</v>
      </c>
      <c r="AH45" s="1">
        <f ca="1">IFERROR(IF(Loan_Not_Paid*Values_Entered,Monthly_Payment,""), "")</f>
        <v>4397.3385880266615</v>
      </c>
      <c r="AI45" s="1">
        <f ca="1">IFERROR(IF(Loan_Not_Paid*Values_Entered,Monthly_Payment,""), "")</f>
        <v>4397.3385880266615</v>
      </c>
      <c r="AJ45" s="1">
        <f ca="1">IFERROR(IF(Loan_Not_Paid*Values_Entered,Monthly_Payment,""), "")</f>
        <v>4397.3385880266615</v>
      </c>
      <c r="AK45" s="1">
        <f ca="1">IFERROR(IF(Loan_Not_Paid*Values_Entered,Monthly_Payment,""), "")</f>
        <v>4397.3385880266615</v>
      </c>
      <c r="AL45" s="1">
        <f ca="1">IFERROR(IF(Loan_Not_Paid*Values_Entered,Monthly_Payment,""), "")</f>
        <v>4397.3385880266615</v>
      </c>
      <c r="AM45" s="1">
        <f ca="1">IFERROR(IF(Loan_Not_Paid*Values_Entered,Monthly_Payment,""), "")</f>
        <v>4397.3385880266615</v>
      </c>
      <c r="AN45" s="1">
        <f ca="1">IFERROR(IF(Loan_Not_Paid*Values_Entered,Monthly_Payment,""), "")</f>
        <v>4397.3385880266615</v>
      </c>
      <c r="AO45" s="1">
        <f ca="1">IFERROR(IF(Loan_Not_Paid*Values_Entered,Monthly_Payment,""), "")</f>
        <v>4397.3385880266615</v>
      </c>
      <c r="AP45" s="1">
        <f ca="1">IFERROR(IF(Loan_Not_Paid*Values_Entered,Monthly_Payment,""), "")</f>
        <v>4397.3385880266615</v>
      </c>
      <c r="AQ45" s="1">
        <f ca="1">IFERROR(IF(Loan_Not_Paid*Values_Entered,Monthly_Payment,""), "")</f>
        <v>4397.3385880266615</v>
      </c>
      <c r="AR45" s="1">
        <f ca="1">IFERROR(IF(Loan_Not_Paid*Values_Entered,Monthly_Payment,""), "")</f>
        <v>4397.3385880266615</v>
      </c>
      <c r="AS45" s="1">
        <f ca="1">IFERROR(IF(Loan_Not_Paid*Values_Entered,Monthly_Payment,""), "")</f>
        <v>4397.3385880266615</v>
      </c>
      <c r="AT45" s="1">
        <f ca="1">IFERROR(IF(Loan_Not_Paid*Values_Entered,Monthly_Payment,""), "")</f>
        <v>4397.3385880266615</v>
      </c>
      <c r="AU45" s="1">
        <f ca="1">IFERROR(IF(Loan_Not_Paid*Values_Entered,Monthly_Payment,""), "")</f>
        <v>4397.3385880266615</v>
      </c>
      <c r="AV45" s="1">
        <f ca="1">IFERROR(IF(Loan_Not_Paid*Values_Entered,Monthly_Payment,""), "")</f>
        <v>4397.3385880266615</v>
      </c>
      <c r="AW45" s="1">
        <f ca="1">IFERROR(IF(Loan_Not_Paid*Values_Entered,Monthly_Payment,""), "")</f>
        <v>4397.3385880266615</v>
      </c>
      <c r="AX45" s="1">
        <f ca="1">IFERROR(IF(Loan_Not_Paid*Values_Entered,Monthly_Payment,""), "")</f>
        <v>4397.3385880266615</v>
      </c>
      <c r="AY45" s="1">
        <f ca="1">IFERROR(IF(Loan_Not_Paid*Values_Entered,Monthly_Payment,""), "")</f>
        <v>4397.3385880266615</v>
      </c>
      <c r="AZ45" s="1">
        <f ca="1">IFERROR(IF(Loan_Not_Paid*Values_Entered,Monthly_Payment,""), "")</f>
        <v>4397.3385880266615</v>
      </c>
      <c r="BA45" s="1">
        <f ca="1">IFERROR(IF(Loan_Not_Paid*Values_Entered,Monthly_Payment,""), "")</f>
        <v>4397.3385880266615</v>
      </c>
      <c r="BB45" s="1">
        <f ca="1">IFERROR(IF(Loan_Not_Paid*Values_Entered,Monthly_Payment,""), "")</f>
        <v>4397.3385880266615</v>
      </c>
      <c r="BC45" s="1">
        <f ca="1">IFERROR(IF(Loan_Not_Paid*Values_Entered,Monthly_Payment,""), "")</f>
        <v>4397.3385880266615</v>
      </c>
      <c r="BD45" s="1">
        <f ca="1">IFERROR(IF(Loan_Not_Paid*Values_Entered,Monthly_Payment,""), "")</f>
        <v>4397.3385880266615</v>
      </c>
      <c r="BE45" s="1">
        <f ca="1">IFERROR(IF(Loan_Not_Paid*Values_Entered,Monthly_Payment,""), "")</f>
        <v>4397.3385880266615</v>
      </c>
      <c r="BF45" s="1">
        <f ca="1">IFERROR(IF(Loan_Not_Paid*Values_Entered,Monthly_Payment,""), "")</f>
        <v>4397.3385880266615</v>
      </c>
      <c r="BG45" s="1">
        <f ca="1">IFERROR(IF(Loan_Not_Paid*Values_Entered,Monthly_Payment,""), "")</f>
        <v>4397.3385880266615</v>
      </c>
      <c r="BH45" s="1">
        <f ca="1">IFERROR(IF(Loan_Not_Paid*Values_Entered,Monthly_Payment,""), "")</f>
        <v>4397.3385880266615</v>
      </c>
      <c r="BI45" s="1">
        <f ca="1">IFERROR(IF(Loan_Not_Paid*Values_Entered,Monthly_Payment,""), "")</f>
        <v>4397.3385880266615</v>
      </c>
      <c r="BJ45" s="1">
        <f ca="1">IFERROR(IF(Loan_Not_Paid*Values_Entered,Monthly_Payment,""), "")</f>
        <v>4397.3385880266615</v>
      </c>
      <c r="BK45" s="1">
        <f ca="1">IFERROR(IF(Loan_Not_Paid*Values_Entered,Monthly_Payment,""), "")</f>
        <v>4397.3385880266615</v>
      </c>
      <c r="BL45" s="1">
        <f ca="1">IFERROR(IF(Loan_Not_Paid*Values_Entered,Monthly_Payment,""), "")</f>
        <v>4397.3385880266615</v>
      </c>
      <c r="BM45" s="1">
        <f ca="1">IFERROR(IF(Loan_Not_Paid*Values_Entered,Monthly_Payment,""), "")</f>
        <v>4397.3385880266615</v>
      </c>
      <c r="BN45" s="1">
        <f ca="1">IFERROR(IF(Loan_Not_Paid*Values_Entered,Monthly_Payment,""), "")</f>
        <v>4397.3385880266615</v>
      </c>
      <c r="BO45" s="1">
        <f ca="1">IFERROR(IF(Loan_Not_Paid*Values_Entered,Monthly_Payment,""), "")</f>
        <v>4397.3385880266615</v>
      </c>
      <c r="BP45" s="1">
        <f ca="1">IFERROR(IF(Loan_Not_Paid*Values_Entered,Monthly_Payment,""), "")</f>
        <v>4397.3385880266615</v>
      </c>
      <c r="BQ45" s="1">
        <f ca="1">IFERROR(IF(Loan_Not_Paid*Values_Entered,Monthly_Payment,""), "")</f>
        <v>4397.3385880266615</v>
      </c>
      <c r="BR45" s="1">
        <f ca="1">IFERROR(IF(Loan_Not_Paid*Values_Entered,Monthly_Payment,""), "")</f>
        <v>4397.3385880266615</v>
      </c>
      <c r="BS45" s="1">
        <f ca="1">IFERROR(IF(Loan_Not_Paid*Values_Entered,Monthly_Payment,""), "")</f>
        <v>4397.3385880266615</v>
      </c>
      <c r="BT45" s="1">
        <f ca="1">IFERROR(IF(Loan_Not_Paid*Values_Entered,Monthly_Payment,""), "")</f>
        <v>4397.3385880266615</v>
      </c>
      <c r="BU45" s="1">
        <f ca="1">IFERROR(IF(Loan_Not_Paid*Values_Entered,Monthly_Payment,""), "")</f>
        <v>4397.3385880266615</v>
      </c>
      <c r="BV45" s="1">
        <f ca="1">IFERROR(IF(Loan_Not_Paid*Values_Entered,Monthly_Payment,""), "")</f>
        <v>4397.3385880266615</v>
      </c>
      <c r="BW45" s="1">
        <f ca="1">IFERROR(IF(Loan_Not_Paid*Values_Entered,Monthly_Payment,""), "")</f>
        <v>4397.3385880266615</v>
      </c>
      <c r="BX45" s="1">
        <f ca="1">IFERROR(IF(Loan_Not_Paid*Values_Entered,Monthly_Payment,""), "")</f>
        <v>4397.3385880266615</v>
      </c>
      <c r="BY45" s="1">
        <f ca="1">IFERROR(IF(Loan_Not_Paid*Values_Entered,Monthly_Payment,""), "")</f>
        <v>4397.3385880266615</v>
      </c>
      <c r="BZ45" s="1">
        <f ca="1">IFERROR(IF(Loan_Not_Paid*Values_Entered,Monthly_Payment,""), "")</f>
        <v>4397.3385880266615</v>
      </c>
      <c r="CA45" s="1">
        <f ca="1">IFERROR(IF(Loan_Not_Paid*Values_Entered,Monthly_Payment,""), "")</f>
        <v>4397.3385880266615</v>
      </c>
      <c r="CB45" s="1">
        <f ca="1">IFERROR(IF(Loan_Not_Paid*Values_Entered,Monthly_Payment,""), "")</f>
        <v>4397.3385880266615</v>
      </c>
    </row>
    <row r="46" spans="1:80" x14ac:dyDescent="0.3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1">
        <f ca="1">IFERROR(IF(Loan_Not_Paid*Values_Entered,Monthly_Payment,""), "")</f>
        <v>4397.3385880266615</v>
      </c>
      <c r="U46" s="1">
        <f ca="1">IFERROR(IF(Loan_Not_Paid*Values_Entered,Monthly_Payment,""), "")</f>
        <v>4397.3385880266615</v>
      </c>
      <c r="V46" s="1">
        <f ca="1">IFERROR(IF(Loan_Not_Paid*Values_Entered,Monthly_Payment,""), "")</f>
        <v>4397.3385880266615</v>
      </c>
      <c r="W46" s="1">
        <f ca="1">IFERROR(IF(Loan_Not_Paid*Values_Entered,Monthly_Payment,""), "")</f>
        <v>4397.3385880266615</v>
      </c>
      <c r="X46" s="1">
        <f ca="1">IFERROR(IF(Loan_Not_Paid*Values_Entered,Monthly_Payment,""), "")</f>
        <v>4397.3385880266615</v>
      </c>
      <c r="Y46" s="1">
        <f ca="1">IFERROR(IF(Loan_Not_Paid*Values_Entered,Monthly_Payment,""), "")</f>
        <v>4397.3385880266615</v>
      </c>
      <c r="Z46" s="1">
        <f ca="1">IFERROR(IF(Loan_Not_Paid*Values_Entered,Monthly_Payment,""), "")</f>
        <v>4397.3385880266615</v>
      </c>
      <c r="AA46" s="1">
        <f ca="1">IFERROR(IF(Loan_Not_Paid*Values_Entered,Monthly_Payment,""), "")</f>
        <v>4397.3385880266615</v>
      </c>
      <c r="AB46" s="1">
        <f ca="1">IFERROR(IF(Loan_Not_Paid*Values_Entered,Monthly_Payment,""), "")</f>
        <v>4397.3385880266615</v>
      </c>
      <c r="AC46" s="1">
        <f ca="1">IFERROR(IF(Loan_Not_Paid*Values_Entered,Monthly_Payment,""), "")</f>
        <v>4397.3385880266615</v>
      </c>
      <c r="AD46" s="1">
        <f ca="1">IFERROR(IF(Loan_Not_Paid*Values_Entered,Monthly_Payment,""), "")</f>
        <v>4397.3385880266615</v>
      </c>
      <c r="AE46" s="1">
        <f ca="1">IFERROR(IF(Loan_Not_Paid*Values_Entered,Monthly_Payment,""), "")</f>
        <v>4397.3385880266615</v>
      </c>
      <c r="AF46" s="1">
        <f ca="1">IFERROR(IF(Loan_Not_Paid*Values_Entered,Monthly_Payment,""), "")</f>
        <v>4397.3385880266615</v>
      </c>
      <c r="AG46" s="1">
        <f ca="1">IFERROR(IF(Loan_Not_Paid*Values_Entered,Monthly_Payment,""), "")</f>
        <v>4397.3385880266615</v>
      </c>
      <c r="AH46" s="1">
        <f ca="1">IFERROR(IF(Loan_Not_Paid*Values_Entered,Monthly_Payment,""), "")</f>
        <v>4397.3385880266615</v>
      </c>
      <c r="AI46" s="1">
        <f ca="1">IFERROR(IF(Loan_Not_Paid*Values_Entered,Monthly_Payment,""), "")</f>
        <v>4397.3385880266615</v>
      </c>
      <c r="AJ46" s="1">
        <f ca="1">IFERROR(IF(Loan_Not_Paid*Values_Entered,Monthly_Payment,""), "")</f>
        <v>4397.3385880266615</v>
      </c>
      <c r="AK46" s="1">
        <f ca="1">IFERROR(IF(Loan_Not_Paid*Values_Entered,Monthly_Payment,""), "")</f>
        <v>4397.3385880266615</v>
      </c>
      <c r="AL46" s="1">
        <f ca="1">IFERROR(IF(Loan_Not_Paid*Values_Entered,Monthly_Payment,""), "")</f>
        <v>4397.3385880266615</v>
      </c>
      <c r="AM46" s="1">
        <f ca="1">IFERROR(IF(Loan_Not_Paid*Values_Entered,Monthly_Payment,""), "")</f>
        <v>4397.3385880266615</v>
      </c>
      <c r="AN46" s="1">
        <f ca="1">IFERROR(IF(Loan_Not_Paid*Values_Entered,Monthly_Payment,""), "")</f>
        <v>4397.3385880266615</v>
      </c>
      <c r="AO46" s="1">
        <f ca="1">IFERROR(IF(Loan_Not_Paid*Values_Entered,Monthly_Payment,""), "")</f>
        <v>4397.3385880266615</v>
      </c>
      <c r="AP46" s="1">
        <f ca="1">IFERROR(IF(Loan_Not_Paid*Values_Entered,Monthly_Payment,""), "")</f>
        <v>4397.3385880266615</v>
      </c>
      <c r="AQ46" s="1">
        <f ca="1">IFERROR(IF(Loan_Not_Paid*Values_Entered,Monthly_Payment,""), "")</f>
        <v>4397.3385880266615</v>
      </c>
      <c r="AR46" s="1">
        <f ca="1">IFERROR(IF(Loan_Not_Paid*Values_Entered,Monthly_Payment,""), "")</f>
        <v>4397.3385880266615</v>
      </c>
      <c r="AS46" s="1">
        <f ca="1">IFERROR(IF(Loan_Not_Paid*Values_Entered,Monthly_Payment,""), "")</f>
        <v>4397.3385880266615</v>
      </c>
      <c r="AT46" s="1">
        <f ca="1">IFERROR(IF(Loan_Not_Paid*Values_Entered,Monthly_Payment,""), "")</f>
        <v>4397.3385880266615</v>
      </c>
      <c r="AU46" s="1">
        <f ca="1">IFERROR(IF(Loan_Not_Paid*Values_Entered,Monthly_Payment,""), "")</f>
        <v>4397.3385880266615</v>
      </c>
      <c r="AV46" s="1">
        <f ca="1">IFERROR(IF(Loan_Not_Paid*Values_Entered,Monthly_Payment,""), "")</f>
        <v>4397.3385880266615</v>
      </c>
      <c r="AW46" s="1">
        <f ca="1">IFERROR(IF(Loan_Not_Paid*Values_Entered,Monthly_Payment,""), "")</f>
        <v>4397.3385880266615</v>
      </c>
      <c r="AX46" s="1">
        <f ca="1">IFERROR(IF(Loan_Not_Paid*Values_Entered,Monthly_Payment,""), "")</f>
        <v>4397.3385880266615</v>
      </c>
      <c r="AY46" s="1">
        <f ca="1">IFERROR(IF(Loan_Not_Paid*Values_Entered,Monthly_Payment,""), "")</f>
        <v>4397.3385880266615</v>
      </c>
      <c r="AZ46" s="1">
        <f ca="1">IFERROR(IF(Loan_Not_Paid*Values_Entered,Monthly_Payment,""), "")</f>
        <v>4397.3385880266615</v>
      </c>
      <c r="BA46" s="1">
        <f ca="1">IFERROR(IF(Loan_Not_Paid*Values_Entered,Monthly_Payment,""), "")</f>
        <v>4397.3385880266615</v>
      </c>
      <c r="BB46" s="1">
        <f ca="1">IFERROR(IF(Loan_Not_Paid*Values_Entered,Monthly_Payment,""), "")</f>
        <v>4397.3385880266615</v>
      </c>
      <c r="BC46" s="1">
        <f ca="1">IFERROR(IF(Loan_Not_Paid*Values_Entered,Monthly_Payment,""), "")</f>
        <v>4397.3385880266615</v>
      </c>
      <c r="BD46" s="1">
        <f ca="1">IFERROR(IF(Loan_Not_Paid*Values_Entered,Monthly_Payment,""), "")</f>
        <v>4397.3385880266615</v>
      </c>
      <c r="BE46" s="1">
        <f ca="1">IFERROR(IF(Loan_Not_Paid*Values_Entered,Monthly_Payment,""), "")</f>
        <v>4397.3385880266615</v>
      </c>
      <c r="BF46" s="1">
        <f ca="1">IFERROR(IF(Loan_Not_Paid*Values_Entered,Monthly_Payment,""), "")</f>
        <v>4397.3385880266615</v>
      </c>
      <c r="BG46" s="1">
        <f ca="1">IFERROR(IF(Loan_Not_Paid*Values_Entered,Monthly_Payment,""), "")</f>
        <v>4397.3385880266615</v>
      </c>
      <c r="BH46" s="1">
        <f ca="1">IFERROR(IF(Loan_Not_Paid*Values_Entered,Monthly_Payment,""), "")</f>
        <v>4397.3385880266615</v>
      </c>
      <c r="BI46" s="1">
        <f ca="1">IFERROR(IF(Loan_Not_Paid*Values_Entered,Monthly_Payment,""), "")</f>
        <v>4397.3385880266615</v>
      </c>
      <c r="BJ46" s="1">
        <f ca="1">IFERROR(IF(Loan_Not_Paid*Values_Entered,Monthly_Payment,""), "")</f>
        <v>4397.3385880266615</v>
      </c>
      <c r="BK46" s="1">
        <f ca="1">IFERROR(IF(Loan_Not_Paid*Values_Entered,Monthly_Payment,""), "")</f>
        <v>4397.3385880266615</v>
      </c>
      <c r="BL46" s="1">
        <f ca="1">IFERROR(IF(Loan_Not_Paid*Values_Entered,Monthly_Payment,""), "")</f>
        <v>4397.3385880266615</v>
      </c>
      <c r="BM46" s="1">
        <f ca="1">IFERROR(IF(Loan_Not_Paid*Values_Entered,Monthly_Payment,""), "")</f>
        <v>4397.3385880266615</v>
      </c>
      <c r="BN46" s="1">
        <f ca="1">IFERROR(IF(Loan_Not_Paid*Values_Entered,Monthly_Payment,""), "")</f>
        <v>4397.3385880266615</v>
      </c>
      <c r="BO46" s="1">
        <f ca="1">IFERROR(IF(Loan_Not_Paid*Values_Entered,Monthly_Payment,""), "")</f>
        <v>4397.3385880266615</v>
      </c>
      <c r="BP46" s="1">
        <f ca="1">IFERROR(IF(Loan_Not_Paid*Values_Entered,Monthly_Payment,""), "")</f>
        <v>4397.3385880266615</v>
      </c>
      <c r="BQ46" s="1">
        <f ca="1">IFERROR(IF(Loan_Not_Paid*Values_Entered,Monthly_Payment,""), "")</f>
        <v>4397.3385880266615</v>
      </c>
      <c r="BR46" s="1">
        <f ca="1">IFERROR(IF(Loan_Not_Paid*Values_Entered,Monthly_Payment,""), "")</f>
        <v>4397.3385880266615</v>
      </c>
      <c r="BS46" s="1">
        <f ca="1">IFERROR(IF(Loan_Not_Paid*Values_Entered,Monthly_Payment,""), "")</f>
        <v>4397.3385880266615</v>
      </c>
      <c r="BT46" s="1">
        <f ca="1">IFERROR(IF(Loan_Not_Paid*Values_Entered,Monthly_Payment,""), "")</f>
        <v>4397.3385880266615</v>
      </c>
      <c r="BU46" s="1">
        <f ca="1">IFERROR(IF(Loan_Not_Paid*Values_Entered,Monthly_Payment,""), "")</f>
        <v>4397.3385880266615</v>
      </c>
      <c r="BV46" s="1">
        <f ca="1">IFERROR(IF(Loan_Not_Paid*Values_Entered,Monthly_Payment,""), "")</f>
        <v>4397.3385880266615</v>
      </c>
      <c r="BW46" s="1">
        <f ca="1">IFERROR(IF(Loan_Not_Paid*Values_Entered,Monthly_Payment,""), "")</f>
        <v>4397.3385880266615</v>
      </c>
      <c r="BX46" s="1">
        <f ca="1">IFERROR(IF(Loan_Not_Paid*Values_Entered,Monthly_Payment,""), "")</f>
        <v>4397.3385880266615</v>
      </c>
      <c r="BY46" s="1">
        <f ca="1">IFERROR(IF(Loan_Not_Paid*Values_Entered,Monthly_Payment,""), "")</f>
        <v>4397.3385880266615</v>
      </c>
      <c r="BZ46" s="1">
        <f ca="1">IFERROR(IF(Loan_Not_Paid*Values_Entered,Monthly_Payment,""), "")</f>
        <v>4397.3385880266615</v>
      </c>
      <c r="CA46" s="1">
        <f ca="1">IFERROR(IF(Loan_Not_Paid*Values_Entered,Monthly_Payment,""), "")</f>
        <v>4397.3385880266615</v>
      </c>
      <c r="CB46" s="1">
        <f ca="1">IFERROR(IF(Loan_Not_Paid*Values_Entered,Monthly_Payment,""), "")</f>
        <v>4397.3385880266615</v>
      </c>
    </row>
    <row r="47" spans="1:80" x14ac:dyDescent="0.3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1">
        <f ca="1">IFERROR(IF(Loan_Not_Paid*Values_Entered,Monthly_Payment,""), "")</f>
        <v>4397.3385880266615</v>
      </c>
      <c r="U47" s="1">
        <f ca="1">IFERROR(IF(Loan_Not_Paid*Values_Entered,Monthly_Payment,""), "")</f>
        <v>4397.3385880266615</v>
      </c>
      <c r="V47" s="1">
        <f ca="1">IFERROR(IF(Loan_Not_Paid*Values_Entered,Monthly_Payment,""), "")</f>
        <v>4397.3385880266615</v>
      </c>
      <c r="W47" s="1">
        <f ca="1">IFERROR(IF(Loan_Not_Paid*Values_Entered,Monthly_Payment,""), "")</f>
        <v>4397.3385880266615</v>
      </c>
      <c r="X47" s="1">
        <f ca="1">IFERROR(IF(Loan_Not_Paid*Values_Entered,Monthly_Payment,""), "")</f>
        <v>4397.3385880266615</v>
      </c>
      <c r="Y47" s="1">
        <f ca="1">IFERROR(IF(Loan_Not_Paid*Values_Entered,Monthly_Payment,""), "")</f>
        <v>4397.3385880266615</v>
      </c>
      <c r="Z47" s="1">
        <f ca="1">IFERROR(IF(Loan_Not_Paid*Values_Entered,Monthly_Payment,""), "")</f>
        <v>4397.3385880266615</v>
      </c>
      <c r="AA47" s="1">
        <f ca="1">IFERROR(IF(Loan_Not_Paid*Values_Entered,Monthly_Payment,""), "")</f>
        <v>4397.3385880266615</v>
      </c>
      <c r="AB47" s="1">
        <f ca="1">IFERROR(IF(Loan_Not_Paid*Values_Entered,Monthly_Payment,""), "")</f>
        <v>4397.3385880266615</v>
      </c>
      <c r="AC47" s="1">
        <f ca="1">IFERROR(IF(Loan_Not_Paid*Values_Entered,Monthly_Payment,""), "")</f>
        <v>4397.3385880266615</v>
      </c>
      <c r="AD47" s="1">
        <f ca="1">IFERROR(IF(Loan_Not_Paid*Values_Entered,Monthly_Payment,""), "")</f>
        <v>4397.3385880266615</v>
      </c>
      <c r="AE47" s="1">
        <f ca="1">IFERROR(IF(Loan_Not_Paid*Values_Entered,Monthly_Payment,""), "")</f>
        <v>4397.3385880266615</v>
      </c>
      <c r="AF47" s="1">
        <f ca="1">IFERROR(IF(Loan_Not_Paid*Values_Entered,Monthly_Payment,""), "")</f>
        <v>4397.3385880266615</v>
      </c>
      <c r="AG47" s="1">
        <f ca="1">IFERROR(IF(Loan_Not_Paid*Values_Entered,Monthly_Payment,""), "")</f>
        <v>4397.3385880266615</v>
      </c>
      <c r="AH47" s="1">
        <f ca="1">IFERROR(IF(Loan_Not_Paid*Values_Entered,Monthly_Payment,""), "")</f>
        <v>4397.3385880266615</v>
      </c>
      <c r="AI47" s="1">
        <f ca="1">IFERROR(IF(Loan_Not_Paid*Values_Entered,Monthly_Payment,""), "")</f>
        <v>4397.3385880266615</v>
      </c>
      <c r="AJ47" s="1">
        <f ca="1">IFERROR(IF(Loan_Not_Paid*Values_Entered,Monthly_Payment,""), "")</f>
        <v>4397.3385880266615</v>
      </c>
      <c r="AK47" s="1">
        <f ca="1">IFERROR(IF(Loan_Not_Paid*Values_Entered,Monthly_Payment,""), "")</f>
        <v>4397.3385880266615</v>
      </c>
      <c r="AL47" s="1">
        <f ca="1">IFERROR(IF(Loan_Not_Paid*Values_Entered,Monthly_Payment,""), "")</f>
        <v>4397.3385880266615</v>
      </c>
      <c r="AM47" s="1">
        <f ca="1">IFERROR(IF(Loan_Not_Paid*Values_Entered,Monthly_Payment,""), "")</f>
        <v>4397.3385880266615</v>
      </c>
      <c r="AN47" s="1">
        <f ca="1">IFERROR(IF(Loan_Not_Paid*Values_Entered,Monthly_Payment,""), "")</f>
        <v>4397.3385880266615</v>
      </c>
      <c r="AO47" s="1">
        <f ca="1">IFERROR(IF(Loan_Not_Paid*Values_Entered,Monthly_Payment,""), "")</f>
        <v>4397.3385880266615</v>
      </c>
      <c r="AP47" s="1">
        <f ca="1">IFERROR(IF(Loan_Not_Paid*Values_Entered,Monthly_Payment,""), "")</f>
        <v>4397.3385880266615</v>
      </c>
      <c r="AQ47" s="1">
        <f ca="1">IFERROR(IF(Loan_Not_Paid*Values_Entered,Monthly_Payment,""), "")</f>
        <v>4397.3385880266615</v>
      </c>
      <c r="AR47" s="1">
        <f ca="1">IFERROR(IF(Loan_Not_Paid*Values_Entered,Monthly_Payment,""), "")</f>
        <v>4397.3385880266615</v>
      </c>
      <c r="AS47" s="1">
        <f ca="1">IFERROR(IF(Loan_Not_Paid*Values_Entered,Monthly_Payment,""), "")</f>
        <v>4397.3385880266615</v>
      </c>
      <c r="AT47" s="1">
        <f ca="1">IFERROR(IF(Loan_Not_Paid*Values_Entered,Monthly_Payment,""), "")</f>
        <v>4397.3385880266615</v>
      </c>
      <c r="AU47" s="1">
        <f ca="1">IFERROR(IF(Loan_Not_Paid*Values_Entered,Monthly_Payment,""), "")</f>
        <v>4397.3385880266615</v>
      </c>
      <c r="AV47" s="1">
        <f ca="1">IFERROR(IF(Loan_Not_Paid*Values_Entered,Monthly_Payment,""), "")</f>
        <v>4397.3385880266615</v>
      </c>
      <c r="AW47" s="1">
        <f ca="1">IFERROR(IF(Loan_Not_Paid*Values_Entered,Monthly_Payment,""), "")</f>
        <v>4397.3385880266615</v>
      </c>
      <c r="AX47" s="1">
        <f ca="1">IFERROR(IF(Loan_Not_Paid*Values_Entered,Monthly_Payment,""), "")</f>
        <v>4397.3385880266615</v>
      </c>
      <c r="AY47" s="1">
        <f ca="1">IFERROR(IF(Loan_Not_Paid*Values_Entered,Monthly_Payment,""), "")</f>
        <v>4397.3385880266615</v>
      </c>
      <c r="AZ47" s="1">
        <f ca="1">IFERROR(IF(Loan_Not_Paid*Values_Entered,Monthly_Payment,""), "")</f>
        <v>4397.3385880266615</v>
      </c>
      <c r="BA47" s="1">
        <f ca="1">IFERROR(IF(Loan_Not_Paid*Values_Entered,Monthly_Payment,""), "")</f>
        <v>4397.3385880266615</v>
      </c>
      <c r="BB47" s="1">
        <f ca="1">IFERROR(IF(Loan_Not_Paid*Values_Entered,Monthly_Payment,""), "")</f>
        <v>4397.3385880266615</v>
      </c>
      <c r="BC47" s="1">
        <f ca="1">IFERROR(IF(Loan_Not_Paid*Values_Entered,Monthly_Payment,""), "")</f>
        <v>4397.3385880266615</v>
      </c>
      <c r="BD47" s="1">
        <f ca="1">IFERROR(IF(Loan_Not_Paid*Values_Entered,Monthly_Payment,""), "")</f>
        <v>4397.3385880266615</v>
      </c>
      <c r="BE47" s="1">
        <f ca="1">IFERROR(IF(Loan_Not_Paid*Values_Entered,Monthly_Payment,""), "")</f>
        <v>4397.3385880266615</v>
      </c>
      <c r="BF47" s="1">
        <f ca="1">IFERROR(IF(Loan_Not_Paid*Values_Entered,Monthly_Payment,""), "")</f>
        <v>4397.3385880266615</v>
      </c>
      <c r="BG47" s="1">
        <f ca="1">IFERROR(IF(Loan_Not_Paid*Values_Entered,Monthly_Payment,""), "")</f>
        <v>4397.3385880266615</v>
      </c>
      <c r="BH47" s="1">
        <f ca="1">IFERROR(IF(Loan_Not_Paid*Values_Entered,Monthly_Payment,""), "")</f>
        <v>4397.3385880266615</v>
      </c>
      <c r="BI47" s="1">
        <f ca="1">IFERROR(IF(Loan_Not_Paid*Values_Entered,Monthly_Payment,""), "")</f>
        <v>4397.3385880266615</v>
      </c>
      <c r="BJ47" s="1">
        <f ca="1">IFERROR(IF(Loan_Not_Paid*Values_Entered,Monthly_Payment,""), "")</f>
        <v>4397.3385880266615</v>
      </c>
      <c r="BK47" s="1">
        <f ca="1">IFERROR(IF(Loan_Not_Paid*Values_Entered,Monthly_Payment,""), "")</f>
        <v>4397.3385880266615</v>
      </c>
      <c r="BL47" s="1">
        <f ca="1">IFERROR(IF(Loan_Not_Paid*Values_Entered,Monthly_Payment,""), "")</f>
        <v>4397.3385880266615</v>
      </c>
      <c r="BM47" s="1">
        <f ca="1">IFERROR(IF(Loan_Not_Paid*Values_Entered,Monthly_Payment,""), "")</f>
        <v>4397.3385880266615</v>
      </c>
      <c r="BN47" s="1">
        <f ca="1">IFERROR(IF(Loan_Not_Paid*Values_Entered,Monthly_Payment,""), "")</f>
        <v>4397.3385880266615</v>
      </c>
      <c r="BO47" s="1">
        <f ca="1">IFERROR(IF(Loan_Not_Paid*Values_Entered,Monthly_Payment,""), "")</f>
        <v>4397.3385880266615</v>
      </c>
      <c r="BP47" s="1">
        <f ca="1">IFERROR(IF(Loan_Not_Paid*Values_Entered,Monthly_Payment,""), "")</f>
        <v>4397.3385880266615</v>
      </c>
      <c r="BQ47" s="1">
        <f ca="1">IFERROR(IF(Loan_Not_Paid*Values_Entered,Monthly_Payment,""), "")</f>
        <v>4397.3385880266615</v>
      </c>
      <c r="BR47" s="1">
        <f ca="1">IFERROR(IF(Loan_Not_Paid*Values_Entered,Monthly_Payment,""), "")</f>
        <v>4397.3385880266615</v>
      </c>
      <c r="BS47" s="1">
        <f ca="1">IFERROR(IF(Loan_Not_Paid*Values_Entered,Monthly_Payment,""), "")</f>
        <v>4397.3385880266615</v>
      </c>
      <c r="BT47" s="1">
        <f ca="1">IFERROR(IF(Loan_Not_Paid*Values_Entered,Monthly_Payment,""), "")</f>
        <v>4397.3385880266615</v>
      </c>
      <c r="BU47" s="1">
        <f ca="1">IFERROR(IF(Loan_Not_Paid*Values_Entered,Monthly_Payment,""), "")</f>
        <v>4397.3385880266615</v>
      </c>
      <c r="BV47" s="1">
        <f ca="1">IFERROR(IF(Loan_Not_Paid*Values_Entered,Monthly_Payment,""), "")</f>
        <v>4397.3385880266615</v>
      </c>
      <c r="BW47" s="1">
        <f ca="1">IFERROR(IF(Loan_Not_Paid*Values_Entered,Monthly_Payment,""), "")</f>
        <v>4397.3385880266615</v>
      </c>
      <c r="BX47" s="1">
        <f ca="1">IFERROR(IF(Loan_Not_Paid*Values_Entered,Monthly_Payment,""), "")</f>
        <v>4397.3385880266615</v>
      </c>
      <c r="BY47" s="1">
        <f ca="1">IFERROR(IF(Loan_Not_Paid*Values_Entered,Monthly_Payment,""), "")</f>
        <v>4397.3385880266615</v>
      </c>
      <c r="BZ47" s="1">
        <f ca="1">IFERROR(IF(Loan_Not_Paid*Values_Entered,Monthly_Payment,""), "")</f>
        <v>4397.3385880266615</v>
      </c>
      <c r="CA47" s="1">
        <f ca="1">IFERROR(IF(Loan_Not_Paid*Values_Entered,Monthly_Payment,""), "")</f>
        <v>4397.3385880266615</v>
      </c>
      <c r="CB47" s="1">
        <f ca="1">IFERROR(IF(Loan_Not_Paid*Values_Entered,Monthly_Payment,""), "")</f>
        <v>4397.3385880266615</v>
      </c>
    </row>
    <row r="48" spans="1:80" x14ac:dyDescent="0.3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1">
        <f ca="1">IFERROR(IF(Loan_Not_Paid*Values_Entered,Monthly_Payment,""), "")</f>
        <v>4397.3385880266615</v>
      </c>
      <c r="U48" s="1">
        <f ca="1">IFERROR(IF(Loan_Not_Paid*Values_Entered,Monthly_Payment,""), "")</f>
        <v>4397.3385880266615</v>
      </c>
      <c r="V48" s="1">
        <f ca="1">IFERROR(IF(Loan_Not_Paid*Values_Entered,Monthly_Payment,""), "")</f>
        <v>4397.3385880266615</v>
      </c>
      <c r="W48" s="1">
        <f ca="1">IFERROR(IF(Loan_Not_Paid*Values_Entered,Monthly_Payment,""), "")</f>
        <v>4397.3385880266615</v>
      </c>
      <c r="X48" s="1">
        <f ca="1">IFERROR(IF(Loan_Not_Paid*Values_Entered,Monthly_Payment,""), "")</f>
        <v>4397.3385880266615</v>
      </c>
      <c r="Y48" s="1">
        <f ca="1">IFERROR(IF(Loan_Not_Paid*Values_Entered,Monthly_Payment,""), "")</f>
        <v>4397.3385880266615</v>
      </c>
      <c r="Z48" s="1">
        <f ca="1">IFERROR(IF(Loan_Not_Paid*Values_Entered,Monthly_Payment,""), "")</f>
        <v>4397.3385880266615</v>
      </c>
      <c r="AA48" s="1">
        <f ca="1">IFERROR(IF(Loan_Not_Paid*Values_Entered,Monthly_Payment,""), "")</f>
        <v>4397.3385880266615</v>
      </c>
      <c r="AB48" s="1">
        <f ca="1">IFERROR(IF(Loan_Not_Paid*Values_Entered,Monthly_Payment,""), "")</f>
        <v>4397.3385880266615</v>
      </c>
      <c r="AC48" s="1">
        <f ca="1">IFERROR(IF(Loan_Not_Paid*Values_Entered,Monthly_Payment,""), "")</f>
        <v>4397.3385880266615</v>
      </c>
      <c r="AD48" s="1">
        <f ca="1">IFERROR(IF(Loan_Not_Paid*Values_Entered,Monthly_Payment,""), "")</f>
        <v>4397.3385880266615</v>
      </c>
      <c r="AE48" s="1">
        <f ca="1">IFERROR(IF(Loan_Not_Paid*Values_Entered,Monthly_Payment,""), "")</f>
        <v>4397.3385880266615</v>
      </c>
      <c r="AF48" s="1">
        <f ca="1">IFERROR(IF(Loan_Not_Paid*Values_Entered,Monthly_Payment,""), "")</f>
        <v>4397.3385880266615</v>
      </c>
      <c r="AG48" s="1">
        <f ca="1">IFERROR(IF(Loan_Not_Paid*Values_Entered,Monthly_Payment,""), "")</f>
        <v>4397.3385880266615</v>
      </c>
      <c r="AH48" s="1">
        <f ca="1">IFERROR(IF(Loan_Not_Paid*Values_Entered,Monthly_Payment,""), "")</f>
        <v>4397.3385880266615</v>
      </c>
      <c r="AI48" s="1">
        <f ca="1">IFERROR(IF(Loan_Not_Paid*Values_Entered,Monthly_Payment,""), "")</f>
        <v>4397.3385880266615</v>
      </c>
      <c r="AJ48" s="1">
        <f ca="1">IFERROR(IF(Loan_Not_Paid*Values_Entered,Monthly_Payment,""), "")</f>
        <v>4397.3385880266615</v>
      </c>
      <c r="AK48" s="1">
        <f ca="1">IFERROR(IF(Loan_Not_Paid*Values_Entered,Monthly_Payment,""), "")</f>
        <v>4397.3385880266615</v>
      </c>
      <c r="AL48" s="1">
        <f ca="1">IFERROR(IF(Loan_Not_Paid*Values_Entered,Monthly_Payment,""), "")</f>
        <v>4397.3385880266615</v>
      </c>
      <c r="AM48" s="1">
        <f ca="1">IFERROR(IF(Loan_Not_Paid*Values_Entered,Monthly_Payment,""), "")</f>
        <v>4397.3385880266615</v>
      </c>
      <c r="AN48" s="1">
        <f ca="1">IFERROR(IF(Loan_Not_Paid*Values_Entered,Monthly_Payment,""), "")</f>
        <v>4397.3385880266615</v>
      </c>
      <c r="AO48" s="1">
        <f ca="1">IFERROR(IF(Loan_Not_Paid*Values_Entered,Monthly_Payment,""), "")</f>
        <v>4397.3385880266615</v>
      </c>
      <c r="AP48" s="1">
        <f ca="1">IFERROR(IF(Loan_Not_Paid*Values_Entered,Monthly_Payment,""), "")</f>
        <v>4397.3385880266615</v>
      </c>
      <c r="AQ48" s="1">
        <f ca="1">IFERROR(IF(Loan_Not_Paid*Values_Entered,Monthly_Payment,""), "")</f>
        <v>4397.3385880266615</v>
      </c>
      <c r="AR48" s="1">
        <f ca="1">IFERROR(IF(Loan_Not_Paid*Values_Entered,Monthly_Payment,""), "")</f>
        <v>4397.3385880266615</v>
      </c>
      <c r="AS48" s="1">
        <f ca="1">IFERROR(IF(Loan_Not_Paid*Values_Entered,Monthly_Payment,""), "")</f>
        <v>4397.3385880266615</v>
      </c>
      <c r="AT48" s="1">
        <f ca="1">IFERROR(IF(Loan_Not_Paid*Values_Entered,Monthly_Payment,""), "")</f>
        <v>4397.3385880266615</v>
      </c>
      <c r="AU48" s="1">
        <f ca="1">IFERROR(IF(Loan_Not_Paid*Values_Entered,Monthly_Payment,""), "")</f>
        <v>4397.3385880266615</v>
      </c>
      <c r="AV48" s="1">
        <f ca="1">IFERROR(IF(Loan_Not_Paid*Values_Entered,Monthly_Payment,""), "")</f>
        <v>4397.3385880266615</v>
      </c>
      <c r="AW48" s="1">
        <f ca="1">IFERROR(IF(Loan_Not_Paid*Values_Entered,Monthly_Payment,""), "")</f>
        <v>4397.3385880266615</v>
      </c>
      <c r="AX48" s="1">
        <f ca="1">IFERROR(IF(Loan_Not_Paid*Values_Entered,Monthly_Payment,""), "")</f>
        <v>4397.3385880266615</v>
      </c>
      <c r="AY48" s="1">
        <f ca="1">IFERROR(IF(Loan_Not_Paid*Values_Entered,Monthly_Payment,""), "")</f>
        <v>4397.3385880266615</v>
      </c>
      <c r="AZ48" s="1">
        <f ca="1">IFERROR(IF(Loan_Not_Paid*Values_Entered,Monthly_Payment,""), "")</f>
        <v>4397.3385880266615</v>
      </c>
      <c r="BA48" s="1">
        <f ca="1">IFERROR(IF(Loan_Not_Paid*Values_Entered,Monthly_Payment,""), "")</f>
        <v>4397.3385880266615</v>
      </c>
      <c r="BB48" s="1">
        <f ca="1">IFERROR(IF(Loan_Not_Paid*Values_Entered,Monthly_Payment,""), "")</f>
        <v>4397.3385880266615</v>
      </c>
      <c r="BC48" s="1">
        <f ca="1">IFERROR(IF(Loan_Not_Paid*Values_Entered,Monthly_Payment,""), "")</f>
        <v>4397.3385880266615</v>
      </c>
      <c r="BD48" s="1">
        <f ca="1">IFERROR(IF(Loan_Not_Paid*Values_Entered,Monthly_Payment,""), "")</f>
        <v>4397.3385880266615</v>
      </c>
      <c r="BE48" s="1">
        <f ca="1">IFERROR(IF(Loan_Not_Paid*Values_Entered,Monthly_Payment,""), "")</f>
        <v>4397.3385880266615</v>
      </c>
      <c r="BF48" s="1">
        <f ca="1">IFERROR(IF(Loan_Not_Paid*Values_Entered,Monthly_Payment,""), "")</f>
        <v>4397.3385880266615</v>
      </c>
      <c r="BG48" s="1">
        <f ca="1">IFERROR(IF(Loan_Not_Paid*Values_Entered,Monthly_Payment,""), "")</f>
        <v>4397.3385880266615</v>
      </c>
      <c r="BH48" s="1">
        <f ca="1">IFERROR(IF(Loan_Not_Paid*Values_Entered,Monthly_Payment,""), "")</f>
        <v>4397.3385880266615</v>
      </c>
      <c r="BI48" s="1">
        <f ca="1">IFERROR(IF(Loan_Not_Paid*Values_Entered,Monthly_Payment,""), "")</f>
        <v>4397.3385880266615</v>
      </c>
      <c r="BJ48" s="1">
        <f ca="1">IFERROR(IF(Loan_Not_Paid*Values_Entered,Monthly_Payment,""), "")</f>
        <v>4397.3385880266615</v>
      </c>
      <c r="BK48" s="1">
        <f ca="1">IFERROR(IF(Loan_Not_Paid*Values_Entered,Monthly_Payment,""), "")</f>
        <v>4397.3385880266615</v>
      </c>
      <c r="BL48" s="1">
        <f ca="1">IFERROR(IF(Loan_Not_Paid*Values_Entered,Monthly_Payment,""), "")</f>
        <v>4397.3385880266615</v>
      </c>
      <c r="BM48" s="1">
        <f ca="1">IFERROR(IF(Loan_Not_Paid*Values_Entered,Monthly_Payment,""), "")</f>
        <v>4397.3385880266615</v>
      </c>
      <c r="BN48" s="1">
        <f ca="1">IFERROR(IF(Loan_Not_Paid*Values_Entered,Monthly_Payment,""), "")</f>
        <v>4397.3385880266615</v>
      </c>
      <c r="BO48" s="1">
        <f ca="1">IFERROR(IF(Loan_Not_Paid*Values_Entered,Monthly_Payment,""), "")</f>
        <v>4397.3385880266615</v>
      </c>
      <c r="BP48" s="1">
        <f ca="1">IFERROR(IF(Loan_Not_Paid*Values_Entered,Monthly_Payment,""), "")</f>
        <v>4397.3385880266615</v>
      </c>
      <c r="BQ48" s="1">
        <f ca="1">IFERROR(IF(Loan_Not_Paid*Values_Entered,Monthly_Payment,""), "")</f>
        <v>4397.3385880266615</v>
      </c>
      <c r="BR48" s="1">
        <f ca="1">IFERROR(IF(Loan_Not_Paid*Values_Entered,Monthly_Payment,""), "")</f>
        <v>4397.3385880266615</v>
      </c>
      <c r="BS48" s="1">
        <f ca="1">IFERROR(IF(Loan_Not_Paid*Values_Entered,Monthly_Payment,""), "")</f>
        <v>4397.3385880266615</v>
      </c>
      <c r="BT48" s="1">
        <f ca="1">IFERROR(IF(Loan_Not_Paid*Values_Entered,Monthly_Payment,""), "")</f>
        <v>4397.3385880266615</v>
      </c>
      <c r="BU48" s="1">
        <f ca="1">IFERROR(IF(Loan_Not_Paid*Values_Entered,Monthly_Payment,""), "")</f>
        <v>4397.3385880266615</v>
      </c>
      <c r="BV48" s="1">
        <f ca="1">IFERROR(IF(Loan_Not_Paid*Values_Entered,Monthly_Payment,""), "")</f>
        <v>4397.3385880266615</v>
      </c>
      <c r="BW48" s="1">
        <f ca="1">IFERROR(IF(Loan_Not_Paid*Values_Entered,Monthly_Payment,""), "")</f>
        <v>4397.3385880266615</v>
      </c>
      <c r="BX48" s="1">
        <f ca="1">IFERROR(IF(Loan_Not_Paid*Values_Entered,Monthly_Payment,""), "")</f>
        <v>4397.3385880266615</v>
      </c>
      <c r="BY48" s="1">
        <f ca="1">IFERROR(IF(Loan_Not_Paid*Values_Entered,Monthly_Payment,""), "")</f>
        <v>4397.3385880266615</v>
      </c>
      <c r="BZ48" s="1">
        <f ca="1">IFERROR(IF(Loan_Not_Paid*Values_Entered,Monthly_Payment,""), "")</f>
        <v>4397.3385880266615</v>
      </c>
      <c r="CA48" s="1">
        <f ca="1">IFERROR(IF(Loan_Not_Paid*Values_Entered,Monthly_Payment,""), "")</f>
        <v>4397.3385880266615</v>
      </c>
      <c r="CB48" s="1">
        <f ca="1">IFERROR(IF(Loan_Not_Paid*Values_Entered,Monthly_Payment,""), "")</f>
        <v>4397.3385880266615</v>
      </c>
    </row>
    <row r="49" spans="1:80" x14ac:dyDescent="0.3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1">
        <f ca="1">IFERROR(IF(Loan_Not_Paid*Values_Entered,Monthly_Payment,""), "")</f>
        <v>4397.3385880266615</v>
      </c>
      <c r="U49" s="1">
        <f ca="1">IFERROR(IF(Loan_Not_Paid*Values_Entered,Monthly_Payment,""), "")</f>
        <v>4397.3385880266615</v>
      </c>
      <c r="V49" s="1">
        <f ca="1">IFERROR(IF(Loan_Not_Paid*Values_Entered,Monthly_Payment,""), "")</f>
        <v>4397.3385880266615</v>
      </c>
      <c r="W49" s="1">
        <f ca="1">IFERROR(IF(Loan_Not_Paid*Values_Entered,Monthly_Payment,""), "")</f>
        <v>4397.3385880266615</v>
      </c>
      <c r="X49" s="1">
        <f ca="1">IFERROR(IF(Loan_Not_Paid*Values_Entered,Monthly_Payment,""), "")</f>
        <v>4397.3385880266615</v>
      </c>
      <c r="Y49" s="1">
        <f ca="1">IFERROR(IF(Loan_Not_Paid*Values_Entered,Monthly_Payment,""), "")</f>
        <v>4397.3385880266615</v>
      </c>
      <c r="Z49" s="1">
        <f ca="1">IFERROR(IF(Loan_Not_Paid*Values_Entered,Monthly_Payment,""), "")</f>
        <v>4397.3385880266615</v>
      </c>
      <c r="AA49" s="1">
        <f ca="1">IFERROR(IF(Loan_Not_Paid*Values_Entered,Monthly_Payment,""), "")</f>
        <v>4397.3385880266615</v>
      </c>
      <c r="AB49" s="1">
        <f ca="1">IFERROR(IF(Loan_Not_Paid*Values_Entered,Monthly_Payment,""), "")</f>
        <v>4397.3385880266615</v>
      </c>
      <c r="AC49" s="1">
        <f ca="1">IFERROR(IF(Loan_Not_Paid*Values_Entered,Monthly_Payment,""), "")</f>
        <v>4397.3385880266615</v>
      </c>
      <c r="AD49" s="1">
        <f ca="1">IFERROR(IF(Loan_Not_Paid*Values_Entered,Monthly_Payment,""), "")</f>
        <v>4397.3385880266615</v>
      </c>
      <c r="AE49" s="1">
        <f ca="1">IFERROR(IF(Loan_Not_Paid*Values_Entered,Monthly_Payment,""), "")</f>
        <v>4397.3385880266615</v>
      </c>
      <c r="AF49" s="1">
        <f ca="1">IFERROR(IF(Loan_Not_Paid*Values_Entered,Monthly_Payment,""), "")</f>
        <v>4397.3385880266615</v>
      </c>
      <c r="AG49" s="1">
        <f ca="1">IFERROR(IF(Loan_Not_Paid*Values_Entered,Monthly_Payment,""), "")</f>
        <v>4397.3385880266615</v>
      </c>
      <c r="AH49" s="1">
        <f ca="1">IFERROR(IF(Loan_Not_Paid*Values_Entered,Monthly_Payment,""), "")</f>
        <v>4397.3385880266615</v>
      </c>
      <c r="AI49" s="1">
        <f ca="1">IFERROR(IF(Loan_Not_Paid*Values_Entered,Monthly_Payment,""), "")</f>
        <v>4397.3385880266615</v>
      </c>
      <c r="AJ49" s="1">
        <f ca="1">IFERROR(IF(Loan_Not_Paid*Values_Entered,Monthly_Payment,""), "")</f>
        <v>4397.3385880266615</v>
      </c>
      <c r="AK49" s="1">
        <f ca="1">IFERROR(IF(Loan_Not_Paid*Values_Entered,Monthly_Payment,""), "")</f>
        <v>4397.3385880266615</v>
      </c>
      <c r="AL49" s="1">
        <f ca="1">IFERROR(IF(Loan_Not_Paid*Values_Entered,Monthly_Payment,""), "")</f>
        <v>4397.3385880266615</v>
      </c>
      <c r="AM49" s="1">
        <f ca="1">IFERROR(IF(Loan_Not_Paid*Values_Entered,Monthly_Payment,""), "")</f>
        <v>4397.3385880266615</v>
      </c>
      <c r="AN49" s="1">
        <f ca="1">IFERROR(IF(Loan_Not_Paid*Values_Entered,Monthly_Payment,""), "")</f>
        <v>4397.3385880266615</v>
      </c>
      <c r="AO49" s="1">
        <f ca="1">IFERROR(IF(Loan_Not_Paid*Values_Entered,Monthly_Payment,""), "")</f>
        <v>4397.3385880266615</v>
      </c>
      <c r="AP49" s="1">
        <f ca="1">IFERROR(IF(Loan_Not_Paid*Values_Entered,Monthly_Payment,""), "")</f>
        <v>4397.3385880266615</v>
      </c>
      <c r="AQ49" s="1">
        <f ca="1">IFERROR(IF(Loan_Not_Paid*Values_Entered,Monthly_Payment,""), "")</f>
        <v>4397.3385880266615</v>
      </c>
      <c r="AR49" s="1">
        <f ca="1">IFERROR(IF(Loan_Not_Paid*Values_Entered,Monthly_Payment,""), "")</f>
        <v>4397.3385880266615</v>
      </c>
      <c r="AS49" s="1">
        <f ca="1">IFERROR(IF(Loan_Not_Paid*Values_Entered,Monthly_Payment,""), "")</f>
        <v>4397.3385880266615</v>
      </c>
      <c r="AT49" s="1">
        <f ca="1">IFERROR(IF(Loan_Not_Paid*Values_Entered,Monthly_Payment,""), "")</f>
        <v>4397.3385880266615</v>
      </c>
      <c r="AU49" s="1">
        <f ca="1">IFERROR(IF(Loan_Not_Paid*Values_Entered,Monthly_Payment,""), "")</f>
        <v>4397.3385880266615</v>
      </c>
      <c r="AV49" s="1">
        <f ca="1">IFERROR(IF(Loan_Not_Paid*Values_Entered,Monthly_Payment,""), "")</f>
        <v>4397.3385880266615</v>
      </c>
      <c r="AW49" s="1">
        <f ca="1">IFERROR(IF(Loan_Not_Paid*Values_Entered,Monthly_Payment,""), "")</f>
        <v>4397.3385880266615</v>
      </c>
      <c r="AX49" s="1">
        <f ca="1">IFERROR(IF(Loan_Not_Paid*Values_Entered,Monthly_Payment,""), "")</f>
        <v>4397.3385880266615</v>
      </c>
      <c r="AY49" s="1">
        <f ca="1">IFERROR(IF(Loan_Not_Paid*Values_Entered,Monthly_Payment,""), "")</f>
        <v>4397.3385880266615</v>
      </c>
      <c r="AZ49" s="1">
        <f ca="1">IFERROR(IF(Loan_Not_Paid*Values_Entered,Monthly_Payment,""), "")</f>
        <v>4397.3385880266615</v>
      </c>
      <c r="BA49" s="1">
        <f ca="1">IFERROR(IF(Loan_Not_Paid*Values_Entered,Monthly_Payment,""), "")</f>
        <v>4397.3385880266615</v>
      </c>
      <c r="BB49" s="1">
        <f ca="1">IFERROR(IF(Loan_Not_Paid*Values_Entered,Monthly_Payment,""), "")</f>
        <v>4397.3385880266615</v>
      </c>
      <c r="BC49" s="1">
        <f ca="1">IFERROR(IF(Loan_Not_Paid*Values_Entered,Monthly_Payment,""), "")</f>
        <v>4397.3385880266615</v>
      </c>
      <c r="BD49" s="1">
        <f ca="1">IFERROR(IF(Loan_Not_Paid*Values_Entered,Monthly_Payment,""), "")</f>
        <v>4397.3385880266615</v>
      </c>
      <c r="BE49" s="1">
        <f ca="1">IFERROR(IF(Loan_Not_Paid*Values_Entered,Monthly_Payment,""), "")</f>
        <v>4397.3385880266615</v>
      </c>
      <c r="BF49" s="1">
        <f ca="1">IFERROR(IF(Loan_Not_Paid*Values_Entered,Monthly_Payment,""), "")</f>
        <v>4397.3385880266615</v>
      </c>
      <c r="BG49" s="1">
        <f ca="1">IFERROR(IF(Loan_Not_Paid*Values_Entered,Monthly_Payment,""), "")</f>
        <v>4397.3385880266615</v>
      </c>
      <c r="BH49" s="1">
        <f ca="1">IFERROR(IF(Loan_Not_Paid*Values_Entered,Monthly_Payment,""), "")</f>
        <v>4397.3385880266615</v>
      </c>
      <c r="BI49" s="1">
        <f ca="1">IFERROR(IF(Loan_Not_Paid*Values_Entered,Monthly_Payment,""), "")</f>
        <v>4397.3385880266615</v>
      </c>
      <c r="BJ49" s="1">
        <f ca="1">IFERROR(IF(Loan_Not_Paid*Values_Entered,Monthly_Payment,""), "")</f>
        <v>4397.3385880266615</v>
      </c>
      <c r="BK49" s="1">
        <f ca="1">IFERROR(IF(Loan_Not_Paid*Values_Entered,Monthly_Payment,""), "")</f>
        <v>4397.3385880266615</v>
      </c>
      <c r="BL49" s="1">
        <f ca="1">IFERROR(IF(Loan_Not_Paid*Values_Entered,Monthly_Payment,""), "")</f>
        <v>4397.3385880266615</v>
      </c>
      <c r="BM49" s="1">
        <f ca="1">IFERROR(IF(Loan_Not_Paid*Values_Entered,Monthly_Payment,""), "")</f>
        <v>4397.3385880266615</v>
      </c>
      <c r="BN49" s="1">
        <f ca="1">IFERROR(IF(Loan_Not_Paid*Values_Entered,Monthly_Payment,""), "")</f>
        <v>4397.3385880266615</v>
      </c>
      <c r="BO49" s="1">
        <f ca="1">IFERROR(IF(Loan_Not_Paid*Values_Entered,Monthly_Payment,""), "")</f>
        <v>4397.3385880266615</v>
      </c>
      <c r="BP49" s="1">
        <f ca="1">IFERROR(IF(Loan_Not_Paid*Values_Entered,Monthly_Payment,""), "")</f>
        <v>4397.3385880266615</v>
      </c>
      <c r="BQ49" s="1">
        <f ca="1">IFERROR(IF(Loan_Not_Paid*Values_Entered,Monthly_Payment,""), "")</f>
        <v>4397.3385880266615</v>
      </c>
      <c r="BR49" s="1">
        <f ca="1">IFERROR(IF(Loan_Not_Paid*Values_Entered,Monthly_Payment,""), "")</f>
        <v>4397.3385880266615</v>
      </c>
      <c r="BS49" s="1">
        <f ca="1">IFERROR(IF(Loan_Not_Paid*Values_Entered,Monthly_Payment,""), "")</f>
        <v>4397.3385880266615</v>
      </c>
      <c r="BT49" s="1">
        <f ca="1">IFERROR(IF(Loan_Not_Paid*Values_Entered,Monthly_Payment,""), "")</f>
        <v>4397.3385880266615</v>
      </c>
      <c r="BU49" s="1">
        <f ca="1">IFERROR(IF(Loan_Not_Paid*Values_Entered,Monthly_Payment,""), "")</f>
        <v>4397.3385880266615</v>
      </c>
      <c r="BV49" s="1">
        <f ca="1">IFERROR(IF(Loan_Not_Paid*Values_Entered,Monthly_Payment,""), "")</f>
        <v>4397.3385880266615</v>
      </c>
      <c r="BW49" s="1">
        <f ca="1">IFERROR(IF(Loan_Not_Paid*Values_Entered,Monthly_Payment,""), "")</f>
        <v>4397.3385880266615</v>
      </c>
      <c r="BX49" s="1">
        <f ca="1">IFERROR(IF(Loan_Not_Paid*Values_Entered,Monthly_Payment,""), "")</f>
        <v>4397.3385880266615</v>
      </c>
      <c r="BY49" s="1">
        <f ca="1">IFERROR(IF(Loan_Not_Paid*Values_Entered,Monthly_Payment,""), "")</f>
        <v>4397.3385880266615</v>
      </c>
      <c r="BZ49" s="1">
        <f ca="1">IFERROR(IF(Loan_Not_Paid*Values_Entered,Monthly_Payment,""), "")</f>
        <v>4397.3385880266615</v>
      </c>
      <c r="CA49" s="1">
        <f ca="1">IFERROR(IF(Loan_Not_Paid*Values_Entered,Monthly_Payment,""), "")</f>
        <v>4397.3385880266615</v>
      </c>
      <c r="CB49" s="1">
        <f ca="1">IFERROR(IF(Loan_Not_Paid*Values_Entered,Monthly_Payment,""), "")</f>
        <v>4397.3385880266615</v>
      </c>
    </row>
    <row r="50" spans="1:80" x14ac:dyDescent="0.3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">
        <f ca="1">IFERROR(IF(Loan_Not_Paid*Values_Entered,Monthly_Payment,""), "")</f>
        <v>4397.3385880266615</v>
      </c>
      <c r="U50" s="1">
        <f ca="1">IFERROR(IF(Loan_Not_Paid*Values_Entered,Monthly_Payment,""), "")</f>
        <v>4397.3385880266615</v>
      </c>
      <c r="V50" s="1">
        <f ca="1">IFERROR(IF(Loan_Not_Paid*Values_Entered,Monthly_Payment,""), "")</f>
        <v>4397.3385880266615</v>
      </c>
      <c r="W50" s="1">
        <f ca="1">IFERROR(IF(Loan_Not_Paid*Values_Entered,Monthly_Payment,""), "")</f>
        <v>4397.3385880266615</v>
      </c>
      <c r="X50" s="1">
        <f ca="1">IFERROR(IF(Loan_Not_Paid*Values_Entered,Monthly_Payment,""), "")</f>
        <v>4397.3385880266615</v>
      </c>
      <c r="Y50" s="1">
        <f ca="1">IFERROR(IF(Loan_Not_Paid*Values_Entered,Monthly_Payment,""), "")</f>
        <v>4397.3385880266615</v>
      </c>
      <c r="Z50" s="1">
        <f ca="1">IFERROR(IF(Loan_Not_Paid*Values_Entered,Monthly_Payment,""), "")</f>
        <v>4397.3385880266615</v>
      </c>
      <c r="AA50" s="1">
        <f ca="1">IFERROR(IF(Loan_Not_Paid*Values_Entered,Monthly_Payment,""), "")</f>
        <v>4397.3385880266615</v>
      </c>
      <c r="AB50" s="1">
        <f ca="1">IFERROR(IF(Loan_Not_Paid*Values_Entered,Monthly_Payment,""), "")</f>
        <v>4397.3385880266615</v>
      </c>
      <c r="AC50" s="1">
        <f ca="1">IFERROR(IF(Loan_Not_Paid*Values_Entered,Monthly_Payment,""), "")</f>
        <v>4397.3385880266615</v>
      </c>
      <c r="AD50" s="1">
        <f ca="1">IFERROR(IF(Loan_Not_Paid*Values_Entered,Monthly_Payment,""), "")</f>
        <v>4397.3385880266615</v>
      </c>
      <c r="AE50" s="1">
        <f ca="1">IFERROR(IF(Loan_Not_Paid*Values_Entered,Monthly_Payment,""), "")</f>
        <v>4397.3385880266615</v>
      </c>
      <c r="AF50" s="1">
        <f ca="1">IFERROR(IF(Loan_Not_Paid*Values_Entered,Monthly_Payment,""), "")</f>
        <v>4397.3385880266615</v>
      </c>
      <c r="AG50" s="1">
        <f ca="1">IFERROR(IF(Loan_Not_Paid*Values_Entered,Monthly_Payment,""), "")</f>
        <v>4397.3385880266615</v>
      </c>
      <c r="AH50" s="1">
        <f ca="1">IFERROR(IF(Loan_Not_Paid*Values_Entered,Monthly_Payment,""), "")</f>
        <v>4397.3385880266615</v>
      </c>
      <c r="AI50" s="1">
        <f ca="1">IFERROR(IF(Loan_Not_Paid*Values_Entered,Monthly_Payment,""), "")</f>
        <v>4397.3385880266615</v>
      </c>
      <c r="AJ50" s="1">
        <f ca="1">IFERROR(IF(Loan_Not_Paid*Values_Entered,Monthly_Payment,""), "")</f>
        <v>4397.3385880266615</v>
      </c>
      <c r="AK50" s="1">
        <f ca="1">IFERROR(IF(Loan_Not_Paid*Values_Entered,Monthly_Payment,""), "")</f>
        <v>4397.3385880266615</v>
      </c>
      <c r="AL50" s="1">
        <f ca="1">IFERROR(IF(Loan_Not_Paid*Values_Entered,Monthly_Payment,""), "")</f>
        <v>4397.3385880266615</v>
      </c>
      <c r="AM50" s="1">
        <f ca="1">IFERROR(IF(Loan_Not_Paid*Values_Entered,Monthly_Payment,""), "")</f>
        <v>4397.3385880266615</v>
      </c>
      <c r="AN50" s="1">
        <f ca="1">IFERROR(IF(Loan_Not_Paid*Values_Entered,Monthly_Payment,""), "")</f>
        <v>4397.3385880266615</v>
      </c>
      <c r="AO50" s="1">
        <f ca="1">IFERROR(IF(Loan_Not_Paid*Values_Entered,Monthly_Payment,""), "")</f>
        <v>4397.3385880266615</v>
      </c>
      <c r="AP50" s="1">
        <f ca="1">IFERROR(IF(Loan_Not_Paid*Values_Entered,Monthly_Payment,""), "")</f>
        <v>4397.3385880266615</v>
      </c>
      <c r="AQ50" s="1">
        <f ca="1">IFERROR(IF(Loan_Not_Paid*Values_Entered,Monthly_Payment,""), "")</f>
        <v>4397.3385880266615</v>
      </c>
      <c r="AR50" s="1">
        <f ca="1">IFERROR(IF(Loan_Not_Paid*Values_Entered,Monthly_Payment,""), "")</f>
        <v>4397.3385880266615</v>
      </c>
      <c r="AS50" s="1">
        <f ca="1">IFERROR(IF(Loan_Not_Paid*Values_Entered,Monthly_Payment,""), "")</f>
        <v>4397.3385880266615</v>
      </c>
      <c r="AT50" s="1">
        <f ca="1">IFERROR(IF(Loan_Not_Paid*Values_Entered,Monthly_Payment,""), "")</f>
        <v>4397.3385880266615</v>
      </c>
      <c r="AU50" s="1">
        <f ca="1">IFERROR(IF(Loan_Not_Paid*Values_Entered,Monthly_Payment,""), "")</f>
        <v>4397.3385880266615</v>
      </c>
      <c r="AV50" s="1">
        <f ca="1">IFERROR(IF(Loan_Not_Paid*Values_Entered,Monthly_Payment,""), "")</f>
        <v>4397.3385880266615</v>
      </c>
      <c r="AW50" s="1">
        <f ca="1">IFERROR(IF(Loan_Not_Paid*Values_Entered,Monthly_Payment,""), "")</f>
        <v>4397.3385880266615</v>
      </c>
      <c r="AX50" s="1">
        <f ca="1">IFERROR(IF(Loan_Not_Paid*Values_Entered,Monthly_Payment,""), "")</f>
        <v>4397.3385880266615</v>
      </c>
      <c r="AY50" s="1">
        <f ca="1">IFERROR(IF(Loan_Not_Paid*Values_Entered,Monthly_Payment,""), "")</f>
        <v>4397.3385880266615</v>
      </c>
      <c r="AZ50" s="1">
        <f ca="1">IFERROR(IF(Loan_Not_Paid*Values_Entered,Monthly_Payment,""), "")</f>
        <v>4397.3385880266615</v>
      </c>
      <c r="BA50" s="1">
        <f ca="1">IFERROR(IF(Loan_Not_Paid*Values_Entered,Monthly_Payment,""), "")</f>
        <v>4397.3385880266615</v>
      </c>
      <c r="BB50" s="1">
        <f ca="1">IFERROR(IF(Loan_Not_Paid*Values_Entered,Monthly_Payment,""), "")</f>
        <v>4397.3385880266615</v>
      </c>
      <c r="BC50" s="1">
        <f ca="1">IFERROR(IF(Loan_Not_Paid*Values_Entered,Monthly_Payment,""), "")</f>
        <v>4397.3385880266615</v>
      </c>
      <c r="BD50" s="1">
        <f ca="1">IFERROR(IF(Loan_Not_Paid*Values_Entered,Monthly_Payment,""), "")</f>
        <v>4397.3385880266615</v>
      </c>
      <c r="BE50" s="1">
        <f ca="1">IFERROR(IF(Loan_Not_Paid*Values_Entered,Monthly_Payment,""), "")</f>
        <v>4397.3385880266615</v>
      </c>
      <c r="BF50" s="1">
        <f ca="1">IFERROR(IF(Loan_Not_Paid*Values_Entered,Monthly_Payment,""), "")</f>
        <v>4397.3385880266615</v>
      </c>
      <c r="BG50" s="1">
        <f ca="1">IFERROR(IF(Loan_Not_Paid*Values_Entered,Monthly_Payment,""), "")</f>
        <v>4397.3385880266615</v>
      </c>
      <c r="BH50" s="1">
        <f ca="1">IFERROR(IF(Loan_Not_Paid*Values_Entered,Monthly_Payment,""), "")</f>
        <v>4397.3385880266615</v>
      </c>
      <c r="BI50" s="1">
        <f ca="1">IFERROR(IF(Loan_Not_Paid*Values_Entered,Monthly_Payment,""), "")</f>
        <v>4397.3385880266615</v>
      </c>
      <c r="BJ50" s="1">
        <f ca="1">IFERROR(IF(Loan_Not_Paid*Values_Entered,Monthly_Payment,""), "")</f>
        <v>4397.3385880266615</v>
      </c>
      <c r="BK50" s="1">
        <f ca="1">IFERROR(IF(Loan_Not_Paid*Values_Entered,Monthly_Payment,""), "")</f>
        <v>4397.3385880266615</v>
      </c>
      <c r="BL50" s="1">
        <f ca="1">IFERROR(IF(Loan_Not_Paid*Values_Entered,Monthly_Payment,""), "")</f>
        <v>4397.3385880266615</v>
      </c>
      <c r="BM50" s="1">
        <f ca="1">IFERROR(IF(Loan_Not_Paid*Values_Entered,Monthly_Payment,""), "")</f>
        <v>4397.3385880266615</v>
      </c>
      <c r="BN50" s="1">
        <f ca="1">IFERROR(IF(Loan_Not_Paid*Values_Entered,Monthly_Payment,""), "")</f>
        <v>4397.3385880266615</v>
      </c>
      <c r="BO50" s="1">
        <f ca="1">IFERROR(IF(Loan_Not_Paid*Values_Entered,Monthly_Payment,""), "")</f>
        <v>4397.3385880266615</v>
      </c>
      <c r="BP50" s="1">
        <f ca="1">IFERROR(IF(Loan_Not_Paid*Values_Entered,Monthly_Payment,""), "")</f>
        <v>4397.3385880266615</v>
      </c>
      <c r="BQ50" s="1">
        <f ca="1">IFERROR(IF(Loan_Not_Paid*Values_Entered,Monthly_Payment,""), "")</f>
        <v>4397.3385880266615</v>
      </c>
      <c r="BR50" s="1">
        <f ca="1">IFERROR(IF(Loan_Not_Paid*Values_Entered,Monthly_Payment,""), "")</f>
        <v>4397.3385880266615</v>
      </c>
      <c r="BS50" s="1">
        <f ca="1">IFERROR(IF(Loan_Not_Paid*Values_Entered,Monthly_Payment,""), "")</f>
        <v>4397.3385880266615</v>
      </c>
      <c r="BT50" s="1">
        <f ca="1">IFERROR(IF(Loan_Not_Paid*Values_Entered,Monthly_Payment,""), "")</f>
        <v>4397.3385880266615</v>
      </c>
      <c r="BU50" s="1">
        <f ca="1">IFERROR(IF(Loan_Not_Paid*Values_Entered,Monthly_Payment,""), "")</f>
        <v>4397.3385880266615</v>
      </c>
      <c r="BV50" s="1">
        <f ca="1">IFERROR(IF(Loan_Not_Paid*Values_Entered,Monthly_Payment,""), "")</f>
        <v>4397.3385880266615</v>
      </c>
      <c r="BW50" s="1">
        <f ca="1">IFERROR(IF(Loan_Not_Paid*Values_Entered,Monthly_Payment,""), "")</f>
        <v>4397.3385880266615</v>
      </c>
      <c r="BX50" s="1">
        <f ca="1">IFERROR(IF(Loan_Not_Paid*Values_Entered,Monthly_Payment,""), "")</f>
        <v>4397.3385880266615</v>
      </c>
      <c r="BY50" s="1">
        <f ca="1">IFERROR(IF(Loan_Not_Paid*Values_Entered,Monthly_Payment,""), "")</f>
        <v>4397.3385880266615</v>
      </c>
      <c r="BZ50" s="1">
        <f ca="1">IFERROR(IF(Loan_Not_Paid*Values_Entered,Monthly_Payment,""), "")</f>
        <v>4397.3385880266615</v>
      </c>
      <c r="CA50" s="1">
        <f ca="1">IFERROR(IF(Loan_Not_Paid*Values_Entered,Monthly_Payment,""), "")</f>
        <v>4397.3385880266615</v>
      </c>
      <c r="CB50" s="1">
        <f ca="1">IFERROR(IF(Loan_Not_Paid*Values_Entered,Monthly_Payment,""), "")</f>
        <v>4397.3385880266615</v>
      </c>
    </row>
    <row r="51" spans="1:80" x14ac:dyDescent="0.3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1">
        <f ca="1">IFERROR(IF(Loan_Not_Paid*Values_Entered,Monthly_Payment,""), "")</f>
        <v>4397.3385880266615</v>
      </c>
      <c r="U51" s="1">
        <f ca="1">IFERROR(IF(Loan_Not_Paid*Values_Entered,Monthly_Payment,""), "")</f>
        <v>4397.3385880266615</v>
      </c>
      <c r="V51" s="1">
        <f ca="1">IFERROR(IF(Loan_Not_Paid*Values_Entered,Monthly_Payment,""), "")</f>
        <v>4397.3385880266615</v>
      </c>
      <c r="W51" s="1">
        <f ca="1">IFERROR(IF(Loan_Not_Paid*Values_Entered,Monthly_Payment,""), "")</f>
        <v>4397.3385880266615</v>
      </c>
      <c r="X51" s="1">
        <f ca="1">IFERROR(IF(Loan_Not_Paid*Values_Entered,Monthly_Payment,""), "")</f>
        <v>4397.3385880266615</v>
      </c>
      <c r="Y51" s="1">
        <f ca="1">IFERROR(IF(Loan_Not_Paid*Values_Entered,Monthly_Payment,""), "")</f>
        <v>4397.3385880266615</v>
      </c>
      <c r="Z51" s="1">
        <f ca="1">IFERROR(IF(Loan_Not_Paid*Values_Entered,Monthly_Payment,""), "")</f>
        <v>4397.3385880266615</v>
      </c>
      <c r="AA51" s="1">
        <f ca="1">IFERROR(IF(Loan_Not_Paid*Values_Entered,Monthly_Payment,""), "")</f>
        <v>4397.3385880266615</v>
      </c>
      <c r="AB51" s="1">
        <f ca="1">IFERROR(IF(Loan_Not_Paid*Values_Entered,Monthly_Payment,""), "")</f>
        <v>4397.3385880266615</v>
      </c>
      <c r="AC51" s="1">
        <f ca="1">IFERROR(IF(Loan_Not_Paid*Values_Entered,Monthly_Payment,""), "")</f>
        <v>4397.3385880266615</v>
      </c>
      <c r="AD51" s="1">
        <f ca="1">IFERROR(IF(Loan_Not_Paid*Values_Entered,Monthly_Payment,""), "")</f>
        <v>4397.3385880266615</v>
      </c>
      <c r="AE51" s="1">
        <f ca="1">IFERROR(IF(Loan_Not_Paid*Values_Entered,Monthly_Payment,""), "")</f>
        <v>4397.3385880266615</v>
      </c>
      <c r="AF51" s="1">
        <f ca="1">IFERROR(IF(Loan_Not_Paid*Values_Entered,Monthly_Payment,""), "")</f>
        <v>4397.3385880266615</v>
      </c>
      <c r="AG51" s="1">
        <f ca="1">IFERROR(IF(Loan_Not_Paid*Values_Entered,Monthly_Payment,""), "")</f>
        <v>4397.3385880266615</v>
      </c>
      <c r="AH51" s="1">
        <f ca="1">IFERROR(IF(Loan_Not_Paid*Values_Entered,Monthly_Payment,""), "")</f>
        <v>4397.3385880266615</v>
      </c>
      <c r="AI51" s="1">
        <f ca="1">IFERROR(IF(Loan_Not_Paid*Values_Entered,Monthly_Payment,""), "")</f>
        <v>4397.3385880266615</v>
      </c>
      <c r="AJ51" s="1">
        <f ca="1">IFERROR(IF(Loan_Not_Paid*Values_Entered,Monthly_Payment,""), "")</f>
        <v>4397.3385880266615</v>
      </c>
      <c r="AK51" s="1">
        <f ca="1">IFERROR(IF(Loan_Not_Paid*Values_Entered,Monthly_Payment,""), "")</f>
        <v>4397.3385880266615</v>
      </c>
      <c r="AL51" s="1">
        <f ca="1">IFERROR(IF(Loan_Not_Paid*Values_Entered,Monthly_Payment,""), "")</f>
        <v>4397.3385880266615</v>
      </c>
      <c r="AM51" s="1">
        <f ca="1">IFERROR(IF(Loan_Not_Paid*Values_Entered,Monthly_Payment,""), "")</f>
        <v>4397.3385880266615</v>
      </c>
      <c r="AN51" s="1">
        <f ca="1">IFERROR(IF(Loan_Not_Paid*Values_Entered,Monthly_Payment,""), "")</f>
        <v>4397.3385880266615</v>
      </c>
      <c r="AO51" s="1">
        <f ca="1">IFERROR(IF(Loan_Not_Paid*Values_Entered,Monthly_Payment,""), "")</f>
        <v>4397.3385880266615</v>
      </c>
      <c r="AP51" s="1">
        <f ca="1">IFERROR(IF(Loan_Not_Paid*Values_Entered,Monthly_Payment,""), "")</f>
        <v>4397.3385880266615</v>
      </c>
      <c r="AQ51" s="1">
        <f ca="1">IFERROR(IF(Loan_Not_Paid*Values_Entered,Monthly_Payment,""), "")</f>
        <v>4397.3385880266615</v>
      </c>
      <c r="AR51" s="1">
        <f ca="1">IFERROR(IF(Loan_Not_Paid*Values_Entered,Monthly_Payment,""), "")</f>
        <v>4397.3385880266615</v>
      </c>
      <c r="AS51" s="1">
        <f ca="1">IFERROR(IF(Loan_Not_Paid*Values_Entered,Monthly_Payment,""), "")</f>
        <v>4397.3385880266615</v>
      </c>
      <c r="AT51" s="1">
        <f ca="1">IFERROR(IF(Loan_Not_Paid*Values_Entered,Monthly_Payment,""), "")</f>
        <v>4397.3385880266615</v>
      </c>
      <c r="AU51" s="1">
        <f ca="1">IFERROR(IF(Loan_Not_Paid*Values_Entered,Monthly_Payment,""), "")</f>
        <v>4397.3385880266615</v>
      </c>
      <c r="AV51" s="1">
        <f ca="1">IFERROR(IF(Loan_Not_Paid*Values_Entered,Monthly_Payment,""), "")</f>
        <v>4397.3385880266615</v>
      </c>
      <c r="AW51" s="1">
        <f ca="1">IFERROR(IF(Loan_Not_Paid*Values_Entered,Monthly_Payment,""), "")</f>
        <v>4397.3385880266615</v>
      </c>
      <c r="AX51" s="1">
        <f ca="1">IFERROR(IF(Loan_Not_Paid*Values_Entered,Monthly_Payment,""), "")</f>
        <v>4397.3385880266615</v>
      </c>
      <c r="AY51" s="1">
        <f ca="1">IFERROR(IF(Loan_Not_Paid*Values_Entered,Monthly_Payment,""), "")</f>
        <v>4397.3385880266615</v>
      </c>
      <c r="AZ51" s="1">
        <f ca="1">IFERROR(IF(Loan_Not_Paid*Values_Entered,Monthly_Payment,""), "")</f>
        <v>4397.3385880266615</v>
      </c>
      <c r="BA51" s="1">
        <f ca="1">IFERROR(IF(Loan_Not_Paid*Values_Entered,Monthly_Payment,""), "")</f>
        <v>4397.3385880266615</v>
      </c>
      <c r="BB51" s="1">
        <f ca="1">IFERROR(IF(Loan_Not_Paid*Values_Entered,Monthly_Payment,""), "")</f>
        <v>4397.3385880266615</v>
      </c>
      <c r="BC51" s="1">
        <f ca="1">IFERROR(IF(Loan_Not_Paid*Values_Entered,Monthly_Payment,""), "")</f>
        <v>4397.3385880266615</v>
      </c>
      <c r="BD51" s="1">
        <f ca="1">IFERROR(IF(Loan_Not_Paid*Values_Entered,Monthly_Payment,""), "")</f>
        <v>4397.3385880266615</v>
      </c>
      <c r="BE51" s="1">
        <f ca="1">IFERROR(IF(Loan_Not_Paid*Values_Entered,Monthly_Payment,""), "")</f>
        <v>4397.3385880266615</v>
      </c>
      <c r="BF51" s="1">
        <f ca="1">IFERROR(IF(Loan_Not_Paid*Values_Entered,Monthly_Payment,""), "")</f>
        <v>4397.3385880266615</v>
      </c>
      <c r="BG51" s="1">
        <f ca="1">IFERROR(IF(Loan_Not_Paid*Values_Entered,Monthly_Payment,""), "")</f>
        <v>4397.3385880266615</v>
      </c>
      <c r="BH51" s="1">
        <f ca="1">IFERROR(IF(Loan_Not_Paid*Values_Entered,Monthly_Payment,""), "")</f>
        <v>4397.3385880266615</v>
      </c>
      <c r="BI51" s="1">
        <f ca="1">IFERROR(IF(Loan_Not_Paid*Values_Entered,Monthly_Payment,""), "")</f>
        <v>4397.3385880266615</v>
      </c>
      <c r="BJ51" s="1">
        <f ca="1">IFERROR(IF(Loan_Not_Paid*Values_Entered,Monthly_Payment,""), "")</f>
        <v>4397.3385880266615</v>
      </c>
      <c r="BK51" s="1">
        <f ca="1">IFERROR(IF(Loan_Not_Paid*Values_Entered,Monthly_Payment,""), "")</f>
        <v>4397.3385880266615</v>
      </c>
      <c r="BL51" s="1">
        <f ca="1">IFERROR(IF(Loan_Not_Paid*Values_Entered,Monthly_Payment,""), "")</f>
        <v>4397.3385880266615</v>
      </c>
      <c r="BM51" s="1">
        <f ca="1">IFERROR(IF(Loan_Not_Paid*Values_Entered,Monthly_Payment,""), "")</f>
        <v>4397.3385880266615</v>
      </c>
      <c r="BN51" s="1">
        <f ca="1">IFERROR(IF(Loan_Not_Paid*Values_Entered,Monthly_Payment,""), "")</f>
        <v>4397.3385880266615</v>
      </c>
      <c r="BO51" s="1">
        <f ca="1">IFERROR(IF(Loan_Not_Paid*Values_Entered,Monthly_Payment,""), "")</f>
        <v>4397.3385880266615</v>
      </c>
      <c r="BP51" s="1">
        <f ca="1">IFERROR(IF(Loan_Not_Paid*Values_Entered,Monthly_Payment,""), "")</f>
        <v>4397.3385880266615</v>
      </c>
      <c r="BQ51" s="1">
        <f ca="1">IFERROR(IF(Loan_Not_Paid*Values_Entered,Monthly_Payment,""), "")</f>
        <v>4397.3385880266615</v>
      </c>
      <c r="BR51" s="1">
        <f ca="1">IFERROR(IF(Loan_Not_Paid*Values_Entered,Monthly_Payment,""), "")</f>
        <v>4397.3385880266615</v>
      </c>
      <c r="BS51" s="1">
        <f ca="1">IFERROR(IF(Loan_Not_Paid*Values_Entered,Monthly_Payment,""), "")</f>
        <v>4397.3385880266615</v>
      </c>
      <c r="BT51" s="1">
        <f ca="1">IFERROR(IF(Loan_Not_Paid*Values_Entered,Monthly_Payment,""), "")</f>
        <v>4397.3385880266615</v>
      </c>
      <c r="BU51" s="1">
        <f ca="1">IFERROR(IF(Loan_Not_Paid*Values_Entered,Monthly_Payment,""), "")</f>
        <v>4397.3385880266615</v>
      </c>
      <c r="BV51" s="1">
        <f ca="1">IFERROR(IF(Loan_Not_Paid*Values_Entered,Monthly_Payment,""), "")</f>
        <v>4397.3385880266615</v>
      </c>
      <c r="BW51" s="1">
        <f ca="1">IFERROR(IF(Loan_Not_Paid*Values_Entered,Monthly_Payment,""), "")</f>
        <v>4397.3385880266615</v>
      </c>
      <c r="BX51" s="1">
        <f ca="1">IFERROR(IF(Loan_Not_Paid*Values_Entered,Monthly_Payment,""), "")</f>
        <v>4397.3385880266615</v>
      </c>
      <c r="BY51" s="1">
        <f ca="1">IFERROR(IF(Loan_Not_Paid*Values_Entered,Monthly_Payment,""), "")</f>
        <v>4397.3385880266615</v>
      </c>
      <c r="BZ51" s="1">
        <f ca="1">IFERROR(IF(Loan_Not_Paid*Values_Entered,Monthly_Payment,""), "")</f>
        <v>4397.3385880266615</v>
      </c>
      <c r="CA51" s="1">
        <f ca="1">IFERROR(IF(Loan_Not_Paid*Values_Entered,Monthly_Payment,""), "")</f>
        <v>4397.3385880266615</v>
      </c>
      <c r="CB51" s="1">
        <f ca="1">IFERROR(IF(Loan_Not_Paid*Values_Entered,Monthly_Payment,""), "")</f>
        <v>4397.3385880266615</v>
      </c>
    </row>
    <row r="53" spans="1:80" x14ac:dyDescent="0.35">
      <c r="T53" s="7"/>
    </row>
  </sheetData>
  <conditionalFormatting sqref="U2:CB51">
    <cfRule type="expression" dxfId="11" priority="3" stopIfTrue="1">
      <formula>NOT(Loan_Not_Paid)</formula>
    </cfRule>
    <cfRule type="expression" dxfId="10" priority="4" stopIfTrue="1">
      <formula>IF(ROW(U2)=Last_Row,TRUE,FALSE)</formula>
    </cfRule>
  </conditionalFormatting>
  <conditionalFormatting sqref="T2:T51">
    <cfRule type="expression" dxfId="9" priority="1" stopIfTrue="1">
      <formula>NOT(Loan_Not_Paid)</formula>
    </cfRule>
    <cfRule type="expression" dxfId="8" priority="2" stopIfTrue="1">
      <formula>IF(ROW(T2)=Last_Row,TRUE,FALSE)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BE75-BA44-4FA1-AA68-F6C882737E0C}">
  <sheetPr>
    <tabColor theme="3"/>
    <pageSetUpPr fitToPage="1"/>
  </sheetPr>
  <dimension ref="B1:H372"/>
  <sheetViews>
    <sheetView showGridLines="0" zoomScaleNormal="100" workbookViewId="0">
      <pane ySplit="12" topLeftCell="A13" activePane="bottomLeft" state="frozenSplit"/>
      <selection pane="bottomLeft" activeCell="E5" sqref="E5"/>
    </sheetView>
  </sheetViews>
  <sheetFormatPr defaultRowHeight="14.5" x14ac:dyDescent="0.35"/>
  <cols>
    <col min="1" max="1" width="2.81640625" style="30" customWidth="1"/>
    <col min="2" max="2" width="6.26953125" style="30" customWidth="1"/>
    <col min="3" max="3" width="14.81640625" style="30" customWidth="1"/>
    <col min="4" max="4" width="18.08984375" style="30" customWidth="1"/>
    <col min="5" max="5" width="14.81640625" style="30" customWidth="1"/>
    <col min="6" max="6" width="32.81640625" style="30" bestFit="1" customWidth="1"/>
    <col min="7" max="8" width="14.81640625" style="30" customWidth="1"/>
    <col min="9" max="9" width="2.81640625" style="30" customWidth="1"/>
    <col min="10" max="16384" width="8.7265625" style="30"/>
  </cols>
  <sheetData>
    <row r="1" spans="2:8" ht="30" customHeight="1" x14ac:dyDescent="0.5">
      <c r="B1" s="42" t="s">
        <v>16</v>
      </c>
      <c r="C1" s="41"/>
      <c r="D1" s="41"/>
      <c r="E1" s="41"/>
      <c r="F1" s="41"/>
      <c r="G1" s="41"/>
      <c r="H1" s="41"/>
    </row>
    <row r="2" spans="2:8" ht="30" customHeight="1" x14ac:dyDescent="0.35">
      <c r="B2" s="55" t="s">
        <v>17</v>
      </c>
      <c r="C2" s="55"/>
      <c r="D2" s="55"/>
      <c r="E2" s="55"/>
    </row>
    <row r="3" spans="2:8" x14ac:dyDescent="0.35">
      <c r="B3" s="58" t="s">
        <v>18</v>
      </c>
      <c r="C3" s="58"/>
      <c r="D3" s="59"/>
      <c r="E3" s="40">
        <f>F4</f>
        <v>222074.36479494232</v>
      </c>
      <c r="F3" s="38">
        <v>200000</v>
      </c>
    </row>
    <row r="4" spans="2:8" x14ac:dyDescent="0.35">
      <c r="B4" s="56" t="s">
        <v>19</v>
      </c>
      <c r="C4" s="56"/>
      <c r="D4" s="60"/>
      <c r="E4" s="39">
        <v>7.0000000000000007E-2</v>
      </c>
      <c r="F4" s="38">
        <f>FV(Interest_Rate/12,18,0,-200000)</f>
        <v>222074.36479494232</v>
      </c>
    </row>
    <row r="5" spans="2:8" x14ac:dyDescent="0.35">
      <c r="B5" s="56" t="s">
        <v>20</v>
      </c>
      <c r="C5" s="56"/>
      <c r="D5" s="60"/>
      <c r="E5" s="37">
        <v>5</v>
      </c>
    </row>
    <row r="6" spans="2:8" x14ac:dyDescent="0.35">
      <c r="B6" s="56" t="s">
        <v>21</v>
      </c>
      <c r="C6" s="56"/>
      <c r="D6" s="60"/>
      <c r="E6" s="28">
        <f ca="1">TODAY()</f>
        <v>43672</v>
      </c>
    </row>
    <row r="7" spans="2:8" x14ac:dyDescent="0.35">
      <c r="B7" s="36"/>
      <c r="C7" s="36"/>
      <c r="D7" s="36"/>
    </row>
    <row r="8" spans="2:8" x14ac:dyDescent="0.35">
      <c r="B8" s="56" t="s">
        <v>22</v>
      </c>
      <c r="C8" s="56"/>
      <c r="D8" s="57"/>
      <c r="E8" s="34">
        <f ca="1">IFERROR(IF(Values_Entered,Monthly_Payment,""), "")</f>
        <v>4397.3385880266615</v>
      </c>
    </row>
    <row r="9" spans="2:8" x14ac:dyDescent="0.35">
      <c r="B9" s="56" t="s">
        <v>23</v>
      </c>
      <c r="C9" s="56"/>
      <c r="D9" s="57"/>
      <c r="E9" s="35">
        <f ca="1">IFERROR(IF(Values_Entered,Loan_Years*12,""), "")</f>
        <v>60</v>
      </c>
    </row>
    <row r="10" spans="2:8" x14ac:dyDescent="0.35">
      <c r="B10" s="56" t="s">
        <v>24</v>
      </c>
      <c r="C10" s="56"/>
      <c r="D10" s="57"/>
      <c r="E10" s="34">
        <f ca="1">IFERROR(IF(Values_Entered,Total_Cost-Loan_Amount,""), "")</f>
        <v>41765.950486657384</v>
      </c>
    </row>
    <row r="11" spans="2:8" x14ac:dyDescent="0.35">
      <c r="B11" s="56" t="s">
        <v>25</v>
      </c>
      <c r="C11" s="56"/>
      <c r="D11" s="57"/>
      <c r="E11" s="34">
        <f ca="1">IFERROR(IF(Values_Entered,Monthly_Payment*Number_of_Payments,""), "")</f>
        <v>263840.3152815997</v>
      </c>
    </row>
    <row r="12" spans="2:8" ht="1" customHeight="1" x14ac:dyDescent="0.35">
      <c r="B12" s="33" t="s">
        <v>26</v>
      </c>
      <c r="C12" s="33" t="s">
        <v>27</v>
      </c>
      <c r="D12" s="33" t="s">
        <v>28</v>
      </c>
      <c r="E12" s="33" t="s">
        <v>29</v>
      </c>
      <c r="F12" s="33" t="s">
        <v>30</v>
      </c>
      <c r="G12" s="33" t="s">
        <v>31</v>
      </c>
      <c r="H12" s="33" t="s">
        <v>32</v>
      </c>
    </row>
    <row r="13" spans="2:8" x14ac:dyDescent="0.35">
      <c r="B13" s="32">
        <f ca="1">IFERROR(IF(Loan_Not_Paid*Values_Entered,Payment_Number,""), "")</f>
        <v>1</v>
      </c>
      <c r="C13" s="29">
        <f ca="1">IFERROR(IF(Loan_Not_Paid*Values_Entered,Payment_Date,""), "")</f>
        <v>43703</v>
      </c>
      <c r="D13" s="31">
        <f ca="1">IFERROR(IF(Loan_Not_Paid*Values_Entered,Beginning_Balance,""), "")</f>
        <v>222074.36479494232</v>
      </c>
      <c r="E13" s="31">
        <f ca="1">IFERROR(IF(Loan_Not_Paid*Values_Entered,Monthly_Payment,""), "")</f>
        <v>4397.3385880266615</v>
      </c>
      <c r="F13" s="31">
        <f ca="1">IFERROR(IF(Loan_Not_Paid*Values_Entered,Principal,""), "")</f>
        <v>3101.9047933894985</v>
      </c>
      <c r="G13" s="31">
        <f ca="1">IFERROR(IF(Loan_Not_Paid*Values_Entered,Interest,""), "")</f>
        <v>1295.4337946371636</v>
      </c>
      <c r="H13" s="31">
        <f ca="1">IFERROR(IF(Loan_Not_Paid*Values_Entered,Ending_Balance,""), "")</f>
        <v>218972.46000155283</v>
      </c>
    </row>
    <row r="14" spans="2:8" x14ac:dyDescent="0.35">
      <c r="B14" s="32">
        <f ca="1">IFERROR(IF(Loan_Not_Paid*Values_Entered,Payment_Number,""), "")</f>
        <v>2</v>
      </c>
      <c r="C14" s="29">
        <f ca="1">IFERROR(IF(Loan_Not_Paid*Values_Entered,Payment_Date,""), "")</f>
        <v>43734</v>
      </c>
      <c r="D14" s="31">
        <f ca="1">IFERROR(IF(Loan_Not_Paid*Values_Entered,Beginning_Balance,""), "")</f>
        <v>218972.46000155283</v>
      </c>
      <c r="E14" s="31">
        <f ca="1">IFERROR(IF(Loan_Not_Paid*Values_Entered,Monthly_Payment,""), "")</f>
        <v>4397.3385880266615</v>
      </c>
      <c r="F14" s="31">
        <f ca="1">IFERROR(IF(Loan_Not_Paid*Values_Entered,Principal,""), "")</f>
        <v>3119.9992380176036</v>
      </c>
      <c r="G14" s="31">
        <f ca="1">IFERROR(IF(Loan_Not_Paid*Values_Entered,Interest,""), "")</f>
        <v>1277.3393500090583</v>
      </c>
      <c r="H14" s="31">
        <f ca="1">IFERROR(IF(Loan_Not_Paid*Values_Entered,Ending_Balance,""), "")</f>
        <v>215852.46076353523</v>
      </c>
    </row>
    <row r="15" spans="2:8" x14ac:dyDescent="0.35">
      <c r="B15" s="32">
        <f ca="1">IFERROR(IF(Loan_Not_Paid*Values_Entered,Payment_Number,""), "")</f>
        <v>3</v>
      </c>
      <c r="C15" s="29">
        <f ca="1">IFERROR(IF(Loan_Not_Paid*Values_Entered,Payment_Date,""), "")</f>
        <v>43764</v>
      </c>
      <c r="D15" s="31">
        <f ca="1">IFERROR(IF(Loan_Not_Paid*Values_Entered,Beginning_Balance,""), "")</f>
        <v>215852.46076353523</v>
      </c>
      <c r="E15" s="31">
        <f ca="1">IFERROR(IF(Loan_Not_Paid*Values_Entered,Monthly_Payment,""), "")</f>
        <v>4397.3385880266615</v>
      </c>
      <c r="F15" s="31">
        <f ca="1">IFERROR(IF(Loan_Not_Paid*Values_Entered,Principal,""), "")</f>
        <v>3138.1992335727064</v>
      </c>
      <c r="G15" s="31">
        <f ca="1">IFERROR(IF(Loan_Not_Paid*Values_Entered,Interest,""), "")</f>
        <v>1259.1393544539555</v>
      </c>
      <c r="H15" s="31">
        <f ca="1">IFERROR(IF(Loan_Not_Paid*Values_Entered,Ending_Balance,""), "")</f>
        <v>212714.26152996244</v>
      </c>
    </row>
    <row r="16" spans="2:8" x14ac:dyDescent="0.35">
      <c r="B16" s="32">
        <f ca="1">IFERROR(IF(Loan_Not_Paid*Values_Entered,Payment_Number,""), "")</f>
        <v>4</v>
      </c>
      <c r="C16" s="29">
        <f ca="1">IFERROR(IF(Loan_Not_Paid*Values_Entered,Payment_Date,""), "")</f>
        <v>43795</v>
      </c>
      <c r="D16" s="31">
        <f ca="1">IFERROR(IF(Loan_Not_Paid*Values_Entered,Beginning_Balance,""), "")</f>
        <v>212714.26152996244</v>
      </c>
      <c r="E16" s="31">
        <f ca="1">IFERROR(IF(Loan_Not_Paid*Values_Entered,Monthly_Payment,""), "")</f>
        <v>4397.3385880266615</v>
      </c>
      <c r="F16" s="31">
        <f ca="1">IFERROR(IF(Loan_Not_Paid*Values_Entered,Principal,""), "")</f>
        <v>3156.5053957685473</v>
      </c>
      <c r="G16" s="31">
        <f ca="1">IFERROR(IF(Loan_Not_Paid*Values_Entered,Interest,""), "")</f>
        <v>1240.8331922581147</v>
      </c>
      <c r="H16" s="31">
        <f ca="1">IFERROR(IF(Loan_Not_Paid*Values_Entered,Ending_Balance,""), "")</f>
        <v>209557.75613419391</v>
      </c>
    </row>
    <row r="17" spans="2:8" x14ac:dyDescent="0.35">
      <c r="B17" s="32">
        <f ca="1">IFERROR(IF(Loan_Not_Paid*Values_Entered,Payment_Number,""), "")</f>
        <v>5</v>
      </c>
      <c r="C17" s="29">
        <f ca="1">IFERROR(IF(Loan_Not_Paid*Values_Entered,Payment_Date,""), "")</f>
        <v>43825</v>
      </c>
      <c r="D17" s="31">
        <f ca="1">IFERROR(IF(Loan_Not_Paid*Values_Entered,Beginning_Balance,""), "")</f>
        <v>209557.75613419391</v>
      </c>
      <c r="E17" s="31">
        <f ca="1">IFERROR(IF(Loan_Not_Paid*Values_Entered,Monthly_Payment,""), "")</f>
        <v>4397.3385880266615</v>
      </c>
      <c r="F17" s="31">
        <f ca="1">IFERROR(IF(Loan_Not_Paid*Values_Entered,Principal,""), "")</f>
        <v>3174.9183439105304</v>
      </c>
      <c r="G17" s="31">
        <f ca="1">IFERROR(IF(Loan_Not_Paid*Values_Entered,Interest,""), "")</f>
        <v>1222.4202441161315</v>
      </c>
      <c r="H17" s="31">
        <f ca="1">IFERROR(IF(Loan_Not_Paid*Values_Entered,Ending_Balance,""), "")</f>
        <v>206382.83779028337</v>
      </c>
    </row>
    <row r="18" spans="2:8" x14ac:dyDescent="0.35">
      <c r="B18" s="32">
        <f ca="1">IFERROR(IF(Loan_Not_Paid*Values_Entered,Payment_Number,""), "")</f>
        <v>6</v>
      </c>
      <c r="C18" s="29">
        <f ca="1">IFERROR(IF(Loan_Not_Paid*Values_Entered,Payment_Date,""), "")</f>
        <v>43856</v>
      </c>
      <c r="D18" s="31">
        <f ca="1">IFERROR(IF(Loan_Not_Paid*Values_Entered,Beginning_Balance,""), "")</f>
        <v>206382.83779028337</v>
      </c>
      <c r="E18" s="31">
        <f ca="1">IFERROR(IF(Loan_Not_Paid*Values_Entered,Monthly_Payment,""), "")</f>
        <v>4397.3385880266615</v>
      </c>
      <c r="F18" s="31">
        <f ca="1">IFERROR(IF(Loan_Not_Paid*Values_Entered,Principal,""), "")</f>
        <v>3193.4387009166749</v>
      </c>
      <c r="G18" s="31">
        <f ca="1">IFERROR(IF(Loan_Not_Paid*Values_Entered,Interest,""), "")</f>
        <v>1203.8998871099868</v>
      </c>
      <c r="H18" s="31">
        <f ca="1">IFERROR(IF(Loan_Not_Paid*Values_Entered,Ending_Balance,""), "")</f>
        <v>203189.39908936669</v>
      </c>
    </row>
    <row r="19" spans="2:8" x14ac:dyDescent="0.35">
      <c r="B19" s="32">
        <f ca="1">IFERROR(IF(Loan_Not_Paid*Values_Entered,Payment_Number,""), "")</f>
        <v>7</v>
      </c>
      <c r="C19" s="29">
        <f ca="1">IFERROR(IF(Loan_Not_Paid*Values_Entered,Payment_Date,""), "")</f>
        <v>43887</v>
      </c>
      <c r="D19" s="31">
        <f ca="1">IFERROR(IF(Loan_Not_Paid*Values_Entered,Beginning_Balance,""), "")</f>
        <v>203189.39908936669</v>
      </c>
      <c r="E19" s="31">
        <f ca="1">IFERROR(IF(Loan_Not_Paid*Values_Entered,Monthly_Payment,""), "")</f>
        <v>4397.3385880266615</v>
      </c>
      <c r="F19" s="31">
        <f ca="1">IFERROR(IF(Loan_Not_Paid*Values_Entered,Principal,""), "")</f>
        <v>3212.0670933386896</v>
      </c>
      <c r="G19" s="31">
        <f ca="1">IFERROR(IF(Loan_Not_Paid*Values_Entered,Interest,""), "")</f>
        <v>1185.2714946879726</v>
      </c>
      <c r="H19" s="31">
        <f ca="1">IFERROR(IF(Loan_Not_Paid*Values_Entered,Ending_Balance,""), "")</f>
        <v>199977.33199602802</v>
      </c>
    </row>
    <row r="20" spans="2:8" x14ac:dyDescent="0.35">
      <c r="B20" s="32">
        <f ca="1">IFERROR(IF(Loan_Not_Paid*Values_Entered,Payment_Number,""), "")</f>
        <v>8</v>
      </c>
      <c r="C20" s="29">
        <f ca="1">IFERROR(IF(Loan_Not_Paid*Values_Entered,Payment_Date,""), "")</f>
        <v>43916</v>
      </c>
      <c r="D20" s="31">
        <f ca="1">IFERROR(IF(Loan_Not_Paid*Values_Entered,Beginning_Balance,""), "")</f>
        <v>199977.33199602802</v>
      </c>
      <c r="E20" s="31">
        <f ca="1">IFERROR(IF(Loan_Not_Paid*Values_Entered,Monthly_Payment,""), "")</f>
        <v>4397.3385880266615</v>
      </c>
      <c r="F20" s="31">
        <f ca="1">IFERROR(IF(Loan_Not_Paid*Values_Entered,Principal,""), "")</f>
        <v>3230.8041513831649</v>
      </c>
      <c r="G20" s="31">
        <f ca="1">IFERROR(IF(Loan_Not_Paid*Values_Entered,Interest,""), "")</f>
        <v>1166.534436643497</v>
      </c>
      <c r="H20" s="31">
        <f ca="1">IFERROR(IF(Loan_Not_Paid*Values_Entered,Ending_Balance,""), "")</f>
        <v>196746.52784464482</v>
      </c>
    </row>
    <row r="21" spans="2:8" x14ac:dyDescent="0.35">
      <c r="B21" s="32">
        <f ca="1">IFERROR(IF(Loan_Not_Paid*Values_Entered,Payment_Number,""), "")</f>
        <v>9</v>
      </c>
      <c r="C21" s="29">
        <f ca="1">IFERROR(IF(Loan_Not_Paid*Values_Entered,Payment_Date,""), "")</f>
        <v>43947</v>
      </c>
      <c r="D21" s="31">
        <f ca="1">IFERROR(IF(Loan_Not_Paid*Values_Entered,Beginning_Balance,""), "")</f>
        <v>196746.52784464482</v>
      </c>
      <c r="E21" s="31">
        <f ca="1">IFERROR(IF(Loan_Not_Paid*Values_Entered,Monthly_Payment,""), "")</f>
        <v>4397.3385880266615</v>
      </c>
      <c r="F21" s="31">
        <f ca="1">IFERROR(IF(Loan_Not_Paid*Values_Entered,Principal,""), "")</f>
        <v>3249.6505089328994</v>
      </c>
      <c r="G21" s="31">
        <f ca="1">IFERROR(IF(Loan_Not_Paid*Values_Entered,Interest,""), "")</f>
        <v>1147.6880790937621</v>
      </c>
      <c r="H21" s="31">
        <f ca="1">IFERROR(IF(Loan_Not_Paid*Values_Entered,Ending_Balance,""), "")</f>
        <v>193496.87733571188</v>
      </c>
    </row>
    <row r="22" spans="2:8" x14ac:dyDescent="0.35">
      <c r="B22" s="32">
        <f ca="1">IFERROR(IF(Loan_Not_Paid*Values_Entered,Payment_Number,""), "")</f>
        <v>10</v>
      </c>
      <c r="C22" s="29">
        <f ca="1">IFERROR(IF(Loan_Not_Paid*Values_Entered,Payment_Date,""), "")</f>
        <v>43977</v>
      </c>
      <c r="D22" s="31">
        <f ca="1">IFERROR(IF(Loan_Not_Paid*Values_Entered,Beginning_Balance,""), "")</f>
        <v>193496.87733571188</v>
      </c>
      <c r="E22" s="31">
        <f ca="1">IFERROR(IF(Loan_Not_Paid*Values_Entered,Monthly_Payment,""), "")</f>
        <v>4397.3385880266615</v>
      </c>
      <c r="F22" s="31">
        <f ca="1">IFERROR(IF(Loan_Not_Paid*Values_Entered,Principal,""), "")</f>
        <v>3268.606803568342</v>
      </c>
      <c r="G22" s="31">
        <f ca="1">IFERROR(IF(Loan_Not_Paid*Values_Entered,Interest,""), "")</f>
        <v>1128.7317844583199</v>
      </c>
      <c r="H22" s="31">
        <f ca="1">IFERROR(IF(Loan_Not_Paid*Values_Entered,Ending_Balance,""), "")</f>
        <v>190228.27053214354</v>
      </c>
    </row>
    <row r="23" spans="2:8" x14ac:dyDescent="0.35">
      <c r="B23" s="32">
        <f ca="1">IFERROR(IF(Loan_Not_Paid*Values_Entered,Payment_Number,""), "")</f>
        <v>11</v>
      </c>
      <c r="C23" s="29">
        <f ca="1">IFERROR(IF(Loan_Not_Paid*Values_Entered,Payment_Date,""), "")</f>
        <v>44008</v>
      </c>
      <c r="D23" s="31">
        <f ca="1">IFERROR(IF(Loan_Not_Paid*Values_Entered,Beginning_Balance,""), "")</f>
        <v>190228.27053214354</v>
      </c>
      <c r="E23" s="31">
        <f ca="1">IFERROR(IF(Loan_Not_Paid*Values_Entered,Monthly_Payment,""), "")</f>
        <v>4397.3385880266615</v>
      </c>
      <c r="F23" s="31">
        <f ca="1">IFERROR(IF(Loan_Not_Paid*Values_Entered,Principal,""), "")</f>
        <v>3287.6736765891574</v>
      </c>
      <c r="G23" s="31">
        <f ca="1">IFERROR(IF(Loan_Not_Paid*Values_Entered,Interest,""), "")</f>
        <v>1109.6649114375048</v>
      </c>
      <c r="H23" s="31">
        <f ca="1">IFERROR(IF(Loan_Not_Paid*Values_Entered,Ending_Balance,""), "")</f>
        <v>186940.59685555432</v>
      </c>
    </row>
    <row r="24" spans="2:8" x14ac:dyDescent="0.35">
      <c r="B24" s="32">
        <f ca="1">IFERROR(IF(Loan_Not_Paid*Values_Entered,Payment_Number,""), "")</f>
        <v>12</v>
      </c>
      <c r="C24" s="29">
        <f ca="1">IFERROR(IF(Loan_Not_Paid*Values_Entered,Payment_Date,""), "")</f>
        <v>44038</v>
      </c>
      <c r="D24" s="31">
        <f ca="1">IFERROR(IF(Loan_Not_Paid*Values_Entered,Beginning_Balance,""), "")</f>
        <v>186940.59685555432</v>
      </c>
      <c r="E24" s="31">
        <f ca="1">IFERROR(IF(Loan_Not_Paid*Values_Entered,Monthly_Payment,""), "")</f>
        <v>4397.3385880266615</v>
      </c>
      <c r="F24" s="31">
        <f ca="1">IFERROR(IF(Loan_Not_Paid*Values_Entered,Principal,""), "")</f>
        <v>3306.8517730359272</v>
      </c>
      <c r="G24" s="31">
        <f ca="1">IFERROR(IF(Loan_Not_Paid*Values_Entered,Interest,""), "")</f>
        <v>1090.4868149907345</v>
      </c>
      <c r="H24" s="31">
        <f ca="1">IFERROR(IF(Loan_Not_Paid*Values_Entered,Ending_Balance,""), "")</f>
        <v>183633.74508251846</v>
      </c>
    </row>
    <row r="25" spans="2:8" x14ac:dyDescent="0.35">
      <c r="B25" s="32">
        <f ca="1">IFERROR(IF(Loan_Not_Paid*Values_Entered,Payment_Number,""), "")</f>
        <v>13</v>
      </c>
      <c r="C25" s="29">
        <f ca="1">IFERROR(IF(Loan_Not_Paid*Values_Entered,Payment_Date,""), "")</f>
        <v>44069</v>
      </c>
      <c r="D25" s="31">
        <f ca="1">IFERROR(IF(Loan_Not_Paid*Values_Entered,Beginning_Balance,""), "")</f>
        <v>183633.74508251846</v>
      </c>
      <c r="E25" s="31">
        <f ca="1">IFERROR(IF(Loan_Not_Paid*Values_Entered,Monthly_Payment,""), "")</f>
        <v>4397.3385880266615</v>
      </c>
      <c r="F25" s="31">
        <f ca="1">IFERROR(IF(Loan_Not_Paid*Values_Entered,Principal,""), "")</f>
        <v>3326.1417417119701</v>
      </c>
      <c r="G25" s="31">
        <f ca="1">IFERROR(IF(Loan_Not_Paid*Values_Entered,Interest,""), "")</f>
        <v>1071.1968463146918</v>
      </c>
      <c r="H25" s="31">
        <f ca="1">IFERROR(IF(Loan_Not_Paid*Values_Entered,Ending_Balance,""), "")</f>
        <v>180307.60334080638</v>
      </c>
    </row>
    <row r="26" spans="2:8" x14ac:dyDescent="0.35">
      <c r="B26" s="32">
        <f ca="1">IFERROR(IF(Loan_Not_Paid*Values_Entered,Payment_Number,""), "")</f>
        <v>14</v>
      </c>
      <c r="C26" s="29">
        <f ca="1">IFERROR(IF(Loan_Not_Paid*Values_Entered,Payment_Date,""), "")</f>
        <v>44100</v>
      </c>
      <c r="D26" s="31">
        <f ca="1">IFERROR(IF(Loan_Not_Paid*Values_Entered,Beginning_Balance,""), "")</f>
        <v>180307.60334080638</v>
      </c>
      <c r="E26" s="31">
        <f ca="1">IFERROR(IF(Loan_Not_Paid*Values_Entered,Monthly_Payment,""), "")</f>
        <v>4397.3385880266615</v>
      </c>
      <c r="F26" s="31">
        <f ca="1">IFERROR(IF(Loan_Not_Paid*Values_Entered,Principal,""), "")</f>
        <v>3345.5442352052901</v>
      </c>
      <c r="G26" s="31">
        <f ca="1">IFERROR(IF(Loan_Not_Paid*Values_Entered,Interest,""), "")</f>
        <v>1051.7943528213721</v>
      </c>
      <c r="H26" s="31">
        <f ca="1">IFERROR(IF(Loan_Not_Paid*Values_Entered,Ending_Balance,""), "")</f>
        <v>176962.05910560107</v>
      </c>
    </row>
    <row r="27" spans="2:8" x14ac:dyDescent="0.35">
      <c r="B27" s="32">
        <f ca="1">IFERROR(IF(Loan_Not_Paid*Values_Entered,Payment_Number,""), "")</f>
        <v>15</v>
      </c>
      <c r="C27" s="29">
        <f ca="1">IFERROR(IF(Loan_Not_Paid*Values_Entered,Payment_Date,""), "")</f>
        <v>44130</v>
      </c>
      <c r="D27" s="31">
        <f ca="1">IFERROR(IF(Loan_Not_Paid*Values_Entered,Beginning_Balance,""), "")</f>
        <v>176962.05910560107</v>
      </c>
      <c r="E27" s="31">
        <f ca="1">IFERROR(IF(Loan_Not_Paid*Values_Entered,Monthly_Payment,""), "")</f>
        <v>4397.3385880266615</v>
      </c>
      <c r="F27" s="31">
        <f ca="1">IFERROR(IF(Loan_Not_Paid*Values_Entered,Principal,""), "")</f>
        <v>3365.0599099106544</v>
      </c>
      <c r="G27" s="31">
        <f ca="1">IFERROR(IF(Loan_Not_Paid*Values_Entered,Interest,""), "")</f>
        <v>1032.2786781160078</v>
      </c>
      <c r="H27" s="31">
        <f ca="1">IFERROR(IF(Loan_Not_Paid*Values_Entered,Ending_Balance,""), "")</f>
        <v>173596.99919569053</v>
      </c>
    </row>
    <row r="28" spans="2:8" x14ac:dyDescent="0.35">
      <c r="B28" s="32">
        <f ca="1">IFERROR(IF(Loan_Not_Paid*Values_Entered,Payment_Number,""), "")</f>
        <v>16</v>
      </c>
      <c r="C28" s="29">
        <f ca="1">IFERROR(IF(Loan_Not_Paid*Values_Entered,Payment_Date,""), "")</f>
        <v>44161</v>
      </c>
      <c r="D28" s="31">
        <f ca="1">IFERROR(IF(Loan_Not_Paid*Values_Entered,Beginning_Balance,""), "")</f>
        <v>173596.99919569053</v>
      </c>
      <c r="E28" s="31">
        <f ca="1">IFERROR(IF(Loan_Not_Paid*Values_Entered,Monthly_Payment,""), "")</f>
        <v>4397.3385880266615</v>
      </c>
      <c r="F28" s="31">
        <f ca="1">IFERROR(IF(Loan_Not_Paid*Values_Entered,Principal,""), "")</f>
        <v>3384.6894260517997</v>
      </c>
      <c r="G28" s="31">
        <f ca="1">IFERROR(IF(Loan_Not_Paid*Values_Entered,Interest,""), "")</f>
        <v>1012.6491619748623</v>
      </c>
      <c r="H28" s="31">
        <f ca="1">IFERROR(IF(Loan_Not_Paid*Values_Entered,Ending_Balance,""), "")</f>
        <v>170212.3097696387</v>
      </c>
    </row>
    <row r="29" spans="2:8" x14ac:dyDescent="0.35">
      <c r="B29" s="32">
        <f ca="1">IFERROR(IF(Loan_Not_Paid*Values_Entered,Payment_Number,""), "")</f>
        <v>17</v>
      </c>
      <c r="C29" s="29">
        <f ca="1">IFERROR(IF(Loan_Not_Paid*Values_Entered,Payment_Date,""), "")</f>
        <v>44191</v>
      </c>
      <c r="D29" s="31">
        <f ca="1">IFERROR(IF(Loan_Not_Paid*Values_Entered,Beginning_Balance,""), "")</f>
        <v>170212.3097696387</v>
      </c>
      <c r="E29" s="31">
        <f ca="1">IFERROR(IF(Loan_Not_Paid*Values_Entered,Monthly_Payment,""), "")</f>
        <v>4397.3385880266615</v>
      </c>
      <c r="F29" s="31">
        <f ca="1">IFERROR(IF(Loan_Not_Paid*Values_Entered,Principal,""), "")</f>
        <v>3404.4334477037683</v>
      </c>
      <c r="G29" s="31">
        <f ca="1">IFERROR(IF(Loan_Not_Paid*Values_Entered,Interest,""), "")</f>
        <v>992.90514032289343</v>
      </c>
      <c r="H29" s="31">
        <f ca="1">IFERROR(IF(Loan_Not_Paid*Values_Entered,Ending_Balance,""), "")</f>
        <v>166807.87632193486</v>
      </c>
    </row>
    <row r="30" spans="2:8" x14ac:dyDescent="0.35">
      <c r="B30" s="32">
        <f ca="1">IFERROR(IF(Loan_Not_Paid*Values_Entered,Payment_Number,""), "")</f>
        <v>18</v>
      </c>
      <c r="C30" s="29">
        <f ca="1">IFERROR(IF(Loan_Not_Paid*Values_Entered,Payment_Date,""), "")</f>
        <v>44222</v>
      </c>
      <c r="D30" s="31">
        <f ca="1">IFERROR(IF(Loan_Not_Paid*Values_Entered,Beginning_Balance,""), "")</f>
        <v>166807.87632193486</v>
      </c>
      <c r="E30" s="31">
        <f ca="1">IFERROR(IF(Loan_Not_Paid*Values_Entered,Monthly_Payment,""), "")</f>
        <v>4397.3385880266615</v>
      </c>
      <c r="F30" s="31">
        <f ca="1">IFERROR(IF(Loan_Not_Paid*Values_Entered,Principal,""), "")</f>
        <v>3424.2926428153737</v>
      </c>
      <c r="G30" s="31">
        <f ca="1">IFERROR(IF(Loan_Not_Paid*Values_Entered,Interest,""), "")</f>
        <v>973.04594521128809</v>
      </c>
      <c r="H30" s="31">
        <f ca="1">IFERROR(IF(Loan_Not_Paid*Values_Entered,Ending_Balance,""), "")</f>
        <v>163383.58367911953</v>
      </c>
    </row>
    <row r="31" spans="2:8" x14ac:dyDescent="0.35">
      <c r="B31" s="32">
        <f ca="1">IFERROR(IF(Loan_Not_Paid*Values_Entered,Payment_Number,""), "")</f>
        <v>19</v>
      </c>
      <c r="C31" s="29">
        <f ca="1">IFERROR(IF(Loan_Not_Paid*Values_Entered,Payment_Date,""), "")</f>
        <v>44253</v>
      </c>
      <c r="D31" s="31">
        <f ca="1">IFERROR(IF(Loan_Not_Paid*Values_Entered,Beginning_Balance,""), "")</f>
        <v>163383.58367911953</v>
      </c>
      <c r="E31" s="31">
        <f ca="1">IFERROR(IF(Loan_Not_Paid*Values_Entered,Monthly_Payment,""), "")</f>
        <v>4397.3385880266615</v>
      </c>
      <c r="F31" s="31">
        <f ca="1">IFERROR(IF(Loan_Not_Paid*Values_Entered,Principal,""), "")</f>
        <v>3444.267683231797</v>
      </c>
      <c r="G31" s="31">
        <f ca="1">IFERROR(IF(Loan_Not_Paid*Values_Entered,Interest,""), "")</f>
        <v>953.07090479486499</v>
      </c>
      <c r="H31" s="31">
        <f ca="1">IFERROR(IF(Loan_Not_Paid*Values_Entered,Ending_Balance,""), "")</f>
        <v>159939.31599588765</v>
      </c>
    </row>
    <row r="32" spans="2:8" x14ac:dyDescent="0.35">
      <c r="B32" s="32">
        <f ca="1">IFERROR(IF(Loan_Not_Paid*Values_Entered,Payment_Number,""), "")</f>
        <v>20</v>
      </c>
      <c r="C32" s="29">
        <f ca="1">IFERROR(IF(Loan_Not_Paid*Values_Entered,Payment_Date,""), "")</f>
        <v>44281</v>
      </c>
      <c r="D32" s="31">
        <f ca="1">IFERROR(IF(Loan_Not_Paid*Values_Entered,Beginning_Balance,""), "")</f>
        <v>159939.31599588765</v>
      </c>
      <c r="E32" s="31">
        <f ca="1">IFERROR(IF(Loan_Not_Paid*Values_Entered,Monthly_Payment,""), "")</f>
        <v>4397.3385880266615</v>
      </c>
      <c r="F32" s="31">
        <f ca="1">IFERROR(IF(Loan_Not_Paid*Values_Entered,Principal,""), "")</f>
        <v>3464.3592447173155</v>
      </c>
      <c r="G32" s="31">
        <f ca="1">IFERROR(IF(Loan_Not_Paid*Values_Entered,Interest,""), "")</f>
        <v>932.97934330934618</v>
      </c>
      <c r="H32" s="31">
        <f ca="1">IFERROR(IF(Loan_Not_Paid*Values_Entered,Ending_Balance,""), "")</f>
        <v>156474.95675117039</v>
      </c>
    </row>
    <row r="33" spans="2:8" x14ac:dyDescent="0.35">
      <c r="B33" s="32">
        <f ca="1">IFERROR(IF(Loan_Not_Paid*Values_Entered,Payment_Number,""), "")</f>
        <v>21</v>
      </c>
      <c r="C33" s="29">
        <f ca="1">IFERROR(IF(Loan_Not_Paid*Values_Entered,Payment_Date,""), "")</f>
        <v>44312</v>
      </c>
      <c r="D33" s="31">
        <f ca="1">IFERROR(IF(Loan_Not_Paid*Values_Entered,Beginning_Balance,""), "")</f>
        <v>156474.95675117039</v>
      </c>
      <c r="E33" s="31">
        <f ca="1">IFERROR(IF(Loan_Not_Paid*Values_Entered,Monthly_Payment,""), "")</f>
        <v>4397.3385880266615</v>
      </c>
      <c r="F33" s="31">
        <f ca="1">IFERROR(IF(Loan_Not_Paid*Values_Entered,Principal,""), "")</f>
        <v>3484.568006978167</v>
      </c>
      <c r="G33" s="31">
        <f ca="1">IFERROR(IF(Loan_Not_Paid*Values_Entered,Interest,""), "")</f>
        <v>912.77058104849516</v>
      </c>
      <c r="H33" s="31">
        <f ca="1">IFERROR(IF(Loan_Not_Paid*Values_Entered,Ending_Balance,""), "")</f>
        <v>152990.38874419214</v>
      </c>
    </row>
    <row r="34" spans="2:8" x14ac:dyDescent="0.35">
      <c r="B34" s="32">
        <f ca="1">IFERROR(IF(Loan_Not_Paid*Values_Entered,Payment_Number,""), "")</f>
        <v>22</v>
      </c>
      <c r="C34" s="29">
        <f ca="1">IFERROR(IF(Loan_Not_Paid*Values_Entered,Payment_Date,""), "")</f>
        <v>44342</v>
      </c>
      <c r="D34" s="31">
        <f ca="1">IFERROR(IF(Loan_Not_Paid*Values_Entered,Beginning_Balance,""), "")</f>
        <v>152990.38874419214</v>
      </c>
      <c r="E34" s="31">
        <f ca="1">IFERROR(IF(Loan_Not_Paid*Values_Entered,Monthly_Payment,""), "")</f>
        <v>4397.3385880266615</v>
      </c>
      <c r="F34" s="31">
        <f ca="1">IFERROR(IF(Loan_Not_Paid*Values_Entered,Principal,""), "")</f>
        <v>3504.8946536855392</v>
      </c>
      <c r="G34" s="31">
        <f ca="1">IFERROR(IF(Loan_Not_Paid*Values_Entered,Interest,""), "")</f>
        <v>892.4439343411226</v>
      </c>
      <c r="H34" s="31">
        <f ca="1">IFERROR(IF(Loan_Not_Paid*Values_Entered,Ending_Balance,""), "")</f>
        <v>149485.49409050657</v>
      </c>
    </row>
    <row r="35" spans="2:8" x14ac:dyDescent="0.35">
      <c r="B35" s="32">
        <f ca="1">IFERROR(IF(Loan_Not_Paid*Values_Entered,Payment_Number,""), "")</f>
        <v>23</v>
      </c>
      <c r="C35" s="29">
        <f ca="1">IFERROR(IF(Loan_Not_Paid*Values_Entered,Payment_Date,""), "")</f>
        <v>44373</v>
      </c>
      <c r="D35" s="31">
        <f ca="1">IFERROR(IF(Loan_Not_Paid*Values_Entered,Beginning_Balance,""), "")</f>
        <v>149485.49409050657</v>
      </c>
      <c r="E35" s="31">
        <f ca="1">IFERROR(IF(Loan_Not_Paid*Values_Entered,Monthly_Payment,""), "")</f>
        <v>4397.3385880266615</v>
      </c>
      <c r="F35" s="31">
        <f ca="1">IFERROR(IF(Loan_Not_Paid*Values_Entered,Principal,""), "")</f>
        <v>3525.3398724987046</v>
      </c>
      <c r="G35" s="31">
        <f ca="1">IFERROR(IF(Loan_Not_Paid*Values_Entered,Interest,""), "")</f>
        <v>871.99871552795696</v>
      </c>
      <c r="H35" s="31">
        <f ca="1">IFERROR(IF(Loan_Not_Paid*Values_Entered,Ending_Balance,""), "")</f>
        <v>145960.15421800793</v>
      </c>
    </row>
    <row r="36" spans="2:8" x14ac:dyDescent="0.35">
      <c r="B36" s="32">
        <f ca="1">IFERROR(IF(Loan_Not_Paid*Values_Entered,Payment_Number,""), "")</f>
        <v>24</v>
      </c>
      <c r="C36" s="29">
        <f ca="1">IFERROR(IF(Loan_Not_Paid*Values_Entered,Payment_Date,""), "")</f>
        <v>44403</v>
      </c>
      <c r="D36" s="31">
        <f ca="1">IFERROR(IF(Loan_Not_Paid*Values_Entered,Beginning_Balance,""), "")</f>
        <v>145960.15421800793</v>
      </c>
      <c r="E36" s="31">
        <f ca="1">IFERROR(IF(Loan_Not_Paid*Values_Entered,Monthly_Payment,""), "")</f>
        <v>4397.3385880266615</v>
      </c>
      <c r="F36" s="31">
        <f ca="1">IFERROR(IF(Loan_Not_Paid*Values_Entered,Principal,""), "")</f>
        <v>3545.9043550882811</v>
      </c>
      <c r="G36" s="31">
        <f ca="1">IFERROR(IF(Loan_Not_Paid*Values_Entered,Interest,""), "")</f>
        <v>851.43423293838111</v>
      </c>
      <c r="H36" s="31">
        <f ca="1">IFERROR(IF(Loan_Not_Paid*Values_Entered,Ending_Balance,""), "")</f>
        <v>142414.24986291965</v>
      </c>
    </row>
    <row r="37" spans="2:8" x14ac:dyDescent="0.35">
      <c r="B37" s="32">
        <f ca="1">IFERROR(IF(Loan_Not_Paid*Values_Entered,Payment_Number,""), "")</f>
        <v>25</v>
      </c>
      <c r="C37" s="29">
        <f ca="1">IFERROR(IF(Loan_Not_Paid*Values_Entered,Payment_Date,""), "")</f>
        <v>44434</v>
      </c>
      <c r="D37" s="31">
        <f ca="1">IFERROR(IF(Loan_Not_Paid*Values_Entered,Beginning_Balance,""), "")</f>
        <v>142414.24986291965</v>
      </c>
      <c r="E37" s="31">
        <f ca="1">IFERROR(IF(Loan_Not_Paid*Values_Entered,Monthly_Payment,""), "")</f>
        <v>4397.3385880266615</v>
      </c>
      <c r="F37" s="31">
        <f ca="1">IFERROR(IF(Loan_Not_Paid*Values_Entered,Principal,""), "")</f>
        <v>3566.5887971596289</v>
      </c>
      <c r="G37" s="31">
        <f ca="1">IFERROR(IF(Loan_Not_Paid*Values_Entered,Interest,""), "")</f>
        <v>830.74979086703297</v>
      </c>
      <c r="H37" s="31">
        <f ca="1">IFERROR(IF(Loan_Not_Paid*Values_Entered,Ending_Balance,""), "")</f>
        <v>138847.66106575995</v>
      </c>
    </row>
    <row r="38" spans="2:8" x14ac:dyDescent="0.35">
      <c r="B38" s="32">
        <f ca="1">IFERROR(IF(Loan_Not_Paid*Values_Entered,Payment_Number,""), "")</f>
        <v>26</v>
      </c>
      <c r="C38" s="29">
        <f ca="1">IFERROR(IF(Loan_Not_Paid*Values_Entered,Payment_Date,""), "")</f>
        <v>44465</v>
      </c>
      <c r="D38" s="31">
        <f ca="1">IFERROR(IF(Loan_Not_Paid*Values_Entered,Beginning_Balance,""), "")</f>
        <v>138847.66106575995</v>
      </c>
      <c r="E38" s="31">
        <f ca="1">IFERROR(IF(Loan_Not_Paid*Values_Entered,Monthly_Payment,""), "")</f>
        <v>4397.3385880266615</v>
      </c>
      <c r="F38" s="31">
        <f ca="1">IFERROR(IF(Loan_Not_Paid*Values_Entered,Principal,""), "")</f>
        <v>3587.3938984763936</v>
      </c>
      <c r="G38" s="31">
        <f ca="1">IFERROR(IF(Loan_Not_Paid*Values_Entered,Interest,""), "")</f>
        <v>809.94468955026832</v>
      </c>
      <c r="H38" s="31">
        <f ca="1">IFERROR(IF(Loan_Not_Paid*Values_Entered,Ending_Balance,""), "")</f>
        <v>135260.2671672836</v>
      </c>
    </row>
    <row r="39" spans="2:8" x14ac:dyDescent="0.35">
      <c r="B39" s="32">
        <f ca="1">IFERROR(IF(Loan_Not_Paid*Values_Entered,Payment_Number,""), "")</f>
        <v>27</v>
      </c>
      <c r="C39" s="29">
        <f ca="1">IFERROR(IF(Loan_Not_Paid*Values_Entered,Payment_Date,""), "")</f>
        <v>44495</v>
      </c>
      <c r="D39" s="31">
        <f ca="1">IFERROR(IF(Loan_Not_Paid*Values_Entered,Beginning_Balance,""), "")</f>
        <v>135260.2671672836</v>
      </c>
      <c r="E39" s="31">
        <f ca="1">IFERROR(IF(Loan_Not_Paid*Values_Entered,Monthly_Payment,""), "")</f>
        <v>4397.3385880266615</v>
      </c>
      <c r="F39" s="31">
        <f ca="1">IFERROR(IF(Loan_Not_Paid*Values_Entered,Principal,""), "")</f>
        <v>3608.3203628841725</v>
      </c>
      <c r="G39" s="31">
        <f ca="1">IFERROR(IF(Loan_Not_Paid*Values_Entered,Interest,""), "")</f>
        <v>789.01822514248943</v>
      </c>
      <c r="H39" s="31">
        <f ca="1">IFERROR(IF(Loan_Not_Paid*Values_Entered,Ending_Balance,""), "")</f>
        <v>131651.94680439937</v>
      </c>
    </row>
    <row r="40" spans="2:8" x14ac:dyDescent="0.35">
      <c r="B40" s="32">
        <f ca="1">IFERROR(IF(Loan_Not_Paid*Values_Entered,Payment_Number,""), "")</f>
        <v>28</v>
      </c>
      <c r="C40" s="29">
        <f ca="1">IFERROR(IF(Loan_Not_Paid*Values_Entered,Payment_Date,""), "")</f>
        <v>44526</v>
      </c>
      <c r="D40" s="31">
        <f ca="1">IFERROR(IF(Loan_Not_Paid*Values_Entered,Beginning_Balance,""), "")</f>
        <v>131651.94680439937</v>
      </c>
      <c r="E40" s="31">
        <f ca="1">IFERROR(IF(Loan_Not_Paid*Values_Entered,Monthly_Payment,""), "")</f>
        <v>4397.3385880266615</v>
      </c>
      <c r="F40" s="31">
        <f ca="1">IFERROR(IF(Loan_Not_Paid*Values_Entered,Principal,""), "")</f>
        <v>3629.36889833433</v>
      </c>
      <c r="G40" s="31">
        <f ca="1">IFERROR(IF(Loan_Not_Paid*Values_Entered,Interest,""), "")</f>
        <v>767.96968969233171</v>
      </c>
      <c r="H40" s="31">
        <f ca="1">IFERROR(IF(Loan_Not_Paid*Values_Entered,Ending_Balance,""), "")</f>
        <v>128022.57790606504</v>
      </c>
    </row>
    <row r="41" spans="2:8" x14ac:dyDescent="0.35">
      <c r="B41" s="32">
        <f ca="1">IFERROR(IF(Loan_Not_Paid*Values_Entered,Payment_Number,""), "")</f>
        <v>29</v>
      </c>
      <c r="C41" s="29">
        <f ca="1">IFERROR(IF(Loan_Not_Paid*Values_Entered,Payment_Date,""), "")</f>
        <v>44556</v>
      </c>
      <c r="D41" s="31">
        <f ca="1">IFERROR(IF(Loan_Not_Paid*Values_Entered,Beginning_Balance,""), "")</f>
        <v>128022.57790606504</v>
      </c>
      <c r="E41" s="31">
        <f ca="1">IFERROR(IF(Loan_Not_Paid*Values_Entered,Monthly_Payment,""), "")</f>
        <v>4397.3385880266615</v>
      </c>
      <c r="F41" s="31">
        <f ca="1">IFERROR(IF(Loan_Not_Paid*Values_Entered,Principal,""), "")</f>
        <v>3650.5402169079471</v>
      </c>
      <c r="G41" s="31">
        <f ca="1">IFERROR(IF(Loan_Not_Paid*Values_Entered,Interest,""), "")</f>
        <v>746.79837111871484</v>
      </c>
      <c r="H41" s="31">
        <f ca="1">IFERROR(IF(Loan_Not_Paid*Values_Entered,Ending_Balance,""), "")</f>
        <v>124372.03768915706</v>
      </c>
    </row>
    <row r="42" spans="2:8" x14ac:dyDescent="0.35">
      <c r="B42" s="32">
        <f ca="1">IFERROR(IF(Loan_Not_Paid*Values_Entered,Payment_Number,""), "")</f>
        <v>30</v>
      </c>
      <c r="C42" s="29">
        <f ca="1">IFERROR(IF(Loan_Not_Paid*Values_Entered,Payment_Date,""), "")</f>
        <v>44587</v>
      </c>
      <c r="D42" s="31">
        <f ca="1">IFERROR(IF(Loan_Not_Paid*Values_Entered,Beginning_Balance,""), "")</f>
        <v>124372.03768915706</v>
      </c>
      <c r="E42" s="31">
        <f ca="1">IFERROR(IF(Loan_Not_Paid*Values_Entered,Monthly_Payment,""), "")</f>
        <v>4397.3385880266615</v>
      </c>
      <c r="F42" s="31">
        <f ca="1">IFERROR(IF(Loan_Not_Paid*Values_Entered,Principal,""), "")</f>
        <v>3671.8350348399094</v>
      </c>
      <c r="G42" s="31">
        <f ca="1">IFERROR(IF(Loan_Not_Paid*Values_Entered,Interest,""), "")</f>
        <v>725.50355318675179</v>
      </c>
      <c r="H42" s="31">
        <f ca="1">IFERROR(IF(Loan_Not_Paid*Values_Entered,Ending_Balance,""), "")</f>
        <v>120700.20265431717</v>
      </c>
    </row>
    <row r="43" spans="2:8" x14ac:dyDescent="0.35">
      <c r="B43" s="32">
        <f ca="1">IFERROR(IF(Loan_Not_Paid*Values_Entered,Payment_Number,""), "")</f>
        <v>31</v>
      </c>
      <c r="C43" s="29">
        <f ca="1">IFERROR(IF(Loan_Not_Paid*Values_Entered,Payment_Date,""), "")</f>
        <v>44618</v>
      </c>
      <c r="D43" s="31">
        <f ca="1">IFERROR(IF(Loan_Not_Paid*Values_Entered,Beginning_Balance,""), "")</f>
        <v>120700.20265431717</v>
      </c>
      <c r="E43" s="31">
        <f ca="1">IFERROR(IF(Loan_Not_Paid*Values_Entered,Monthly_Payment,""), "")</f>
        <v>4397.3385880266615</v>
      </c>
      <c r="F43" s="31">
        <f ca="1">IFERROR(IF(Loan_Not_Paid*Values_Entered,Principal,""), "")</f>
        <v>3693.2540725431427</v>
      </c>
      <c r="G43" s="31">
        <f ca="1">IFERROR(IF(Loan_Not_Paid*Values_Entered,Interest,""), "")</f>
        <v>704.084515483519</v>
      </c>
      <c r="H43" s="31">
        <f ca="1">IFERROR(IF(Loan_Not_Paid*Values_Entered,Ending_Balance,""), "")</f>
        <v>117006.94858177408</v>
      </c>
    </row>
    <row r="44" spans="2:8" x14ac:dyDescent="0.35">
      <c r="B44" s="32">
        <f ca="1">IFERROR(IF(Loan_Not_Paid*Values_Entered,Payment_Number,""), "")</f>
        <v>32</v>
      </c>
      <c r="C44" s="29">
        <f ca="1">IFERROR(IF(Loan_Not_Paid*Values_Entered,Payment_Date,""), "")</f>
        <v>44646</v>
      </c>
      <c r="D44" s="31">
        <f ca="1">IFERROR(IF(Loan_Not_Paid*Values_Entered,Beginning_Balance,""), "")</f>
        <v>117006.94858177408</v>
      </c>
      <c r="E44" s="31">
        <f ca="1">IFERROR(IF(Loan_Not_Paid*Values_Entered,Monthly_Payment,""), "")</f>
        <v>4397.3385880266615</v>
      </c>
      <c r="F44" s="31">
        <f ca="1">IFERROR(IF(Loan_Not_Paid*Values_Entered,Principal,""), "")</f>
        <v>3714.7980546329782</v>
      </c>
      <c r="G44" s="31">
        <f ca="1">IFERROR(IF(Loan_Not_Paid*Values_Entered,Interest,""), "")</f>
        <v>682.54053339368397</v>
      </c>
      <c r="H44" s="31">
        <f ca="1">IFERROR(IF(Loan_Not_Paid*Values_Entered,Ending_Balance,""), "")</f>
        <v>113292.15052714106</v>
      </c>
    </row>
    <row r="45" spans="2:8" x14ac:dyDescent="0.35">
      <c r="B45" s="32">
        <f ca="1">IFERROR(IF(Loan_Not_Paid*Values_Entered,Payment_Number,""), "")</f>
        <v>33</v>
      </c>
      <c r="C45" s="29">
        <f ca="1">IFERROR(IF(Loan_Not_Paid*Values_Entered,Payment_Date,""), "")</f>
        <v>44677</v>
      </c>
      <c r="D45" s="31">
        <f ca="1">IFERROR(IF(Loan_Not_Paid*Values_Entered,Beginning_Balance,""), "")</f>
        <v>113292.15052714106</v>
      </c>
      <c r="E45" s="31">
        <f ca="1">IFERROR(IF(Loan_Not_Paid*Values_Entered,Monthly_Payment,""), "")</f>
        <v>4397.3385880266615</v>
      </c>
      <c r="F45" s="31">
        <f ca="1">IFERROR(IF(Loan_Not_Paid*Values_Entered,Principal,""), "")</f>
        <v>3736.4677099516703</v>
      </c>
      <c r="G45" s="31">
        <f ca="1">IFERROR(IF(Loan_Not_Paid*Values_Entered,Interest,""), "")</f>
        <v>660.87087807499154</v>
      </c>
      <c r="H45" s="31">
        <f ca="1">IFERROR(IF(Loan_Not_Paid*Values_Entered,Ending_Balance,""), "")</f>
        <v>109555.68281718943</v>
      </c>
    </row>
    <row r="46" spans="2:8" x14ac:dyDescent="0.35">
      <c r="B46" s="32">
        <f ca="1">IFERROR(IF(Loan_Not_Paid*Values_Entered,Payment_Number,""), "")</f>
        <v>34</v>
      </c>
      <c r="C46" s="29">
        <f ca="1">IFERROR(IF(Loan_Not_Paid*Values_Entered,Payment_Date,""), "")</f>
        <v>44707</v>
      </c>
      <c r="D46" s="31">
        <f ca="1">IFERROR(IF(Loan_Not_Paid*Values_Entered,Beginning_Balance,""), "")</f>
        <v>109555.68281718943</v>
      </c>
      <c r="E46" s="31">
        <f ca="1">IFERROR(IF(Loan_Not_Paid*Values_Entered,Monthly_Payment,""), "")</f>
        <v>4397.3385880266615</v>
      </c>
      <c r="F46" s="31">
        <f ca="1">IFERROR(IF(Loan_Not_Paid*Values_Entered,Principal,""), "")</f>
        <v>3758.263771593055</v>
      </c>
      <c r="G46" s="31">
        <f ca="1">IFERROR(IF(Loan_Not_Paid*Values_Entered,Interest,""), "")</f>
        <v>639.07481643360677</v>
      </c>
      <c r="H46" s="31">
        <f ca="1">IFERROR(IF(Loan_Not_Paid*Values_Entered,Ending_Balance,""), "")</f>
        <v>105797.4190455963</v>
      </c>
    </row>
    <row r="47" spans="2:8" x14ac:dyDescent="0.35">
      <c r="B47" s="32">
        <f ca="1">IFERROR(IF(Loan_Not_Paid*Values_Entered,Payment_Number,""), "")</f>
        <v>35</v>
      </c>
      <c r="C47" s="29">
        <f ca="1">IFERROR(IF(Loan_Not_Paid*Values_Entered,Payment_Date,""), "")</f>
        <v>44738</v>
      </c>
      <c r="D47" s="31">
        <f ca="1">IFERROR(IF(Loan_Not_Paid*Values_Entered,Beginning_Balance,""), "")</f>
        <v>105797.4190455963</v>
      </c>
      <c r="E47" s="31">
        <f ca="1">IFERROR(IF(Loan_Not_Paid*Values_Entered,Monthly_Payment,""), "")</f>
        <v>4397.3385880266615</v>
      </c>
      <c r="F47" s="31">
        <f ca="1">IFERROR(IF(Loan_Not_Paid*Values_Entered,Principal,""), "")</f>
        <v>3780.1869769273476</v>
      </c>
      <c r="G47" s="31">
        <f ca="1">IFERROR(IF(Loan_Not_Paid*Values_Entered,Interest,""), "")</f>
        <v>617.1516110993141</v>
      </c>
      <c r="H47" s="31">
        <f ca="1">IFERROR(IF(Loan_Not_Paid*Values_Entered,Ending_Balance,""), "")</f>
        <v>102017.23206866896</v>
      </c>
    </row>
    <row r="48" spans="2:8" x14ac:dyDescent="0.35">
      <c r="B48" s="32">
        <f ca="1">IFERROR(IF(Loan_Not_Paid*Values_Entered,Payment_Number,""), "")</f>
        <v>36</v>
      </c>
      <c r="C48" s="29">
        <f ca="1">IFERROR(IF(Loan_Not_Paid*Values_Entered,Payment_Date,""), "")</f>
        <v>44768</v>
      </c>
      <c r="D48" s="31">
        <f ca="1">IFERROR(IF(Loan_Not_Paid*Values_Entered,Beginning_Balance,""), "")</f>
        <v>102017.23206866896</v>
      </c>
      <c r="E48" s="31">
        <f ca="1">IFERROR(IF(Loan_Not_Paid*Values_Entered,Monthly_Payment,""), "")</f>
        <v>4397.3385880266615</v>
      </c>
      <c r="F48" s="31">
        <f ca="1">IFERROR(IF(Loan_Not_Paid*Values_Entered,Principal,""), "")</f>
        <v>3802.2380676260905</v>
      </c>
      <c r="G48" s="31">
        <f ca="1">IFERROR(IF(Loan_Not_Paid*Values_Entered,Interest,""), "")</f>
        <v>595.10052040057121</v>
      </c>
      <c r="H48" s="31">
        <f ca="1">IFERROR(IF(Loan_Not_Paid*Values_Entered,Ending_Balance,""), "")</f>
        <v>98214.994001042855</v>
      </c>
    </row>
    <row r="49" spans="2:8" x14ac:dyDescent="0.35">
      <c r="B49" s="32">
        <f ca="1">IFERROR(IF(Loan_Not_Paid*Values_Entered,Payment_Number,""), "")</f>
        <v>37</v>
      </c>
      <c r="C49" s="29">
        <f ca="1">IFERROR(IF(Loan_Not_Paid*Values_Entered,Payment_Date,""), "")</f>
        <v>44799</v>
      </c>
      <c r="D49" s="31">
        <f ca="1">IFERROR(IF(Loan_Not_Paid*Values_Entered,Beginning_Balance,""), "")</f>
        <v>98214.994001042855</v>
      </c>
      <c r="E49" s="31">
        <f ca="1">IFERROR(IF(Loan_Not_Paid*Values_Entered,Monthly_Payment,""), "")</f>
        <v>4397.3385880266615</v>
      </c>
      <c r="F49" s="31">
        <f ca="1">IFERROR(IF(Loan_Not_Paid*Values_Entered,Principal,""), "")</f>
        <v>3824.4177896872429</v>
      </c>
      <c r="G49" s="31">
        <f ca="1">IFERROR(IF(Loan_Not_Paid*Values_Entered,Interest,""), "")</f>
        <v>572.92079833941909</v>
      </c>
      <c r="H49" s="31">
        <f ca="1">IFERROR(IF(Loan_Not_Paid*Values_Entered,Ending_Balance,""), "")</f>
        <v>94390.576211355627</v>
      </c>
    </row>
    <row r="50" spans="2:8" x14ac:dyDescent="0.35">
      <c r="B50" s="32">
        <f ca="1">IFERROR(IF(Loan_Not_Paid*Values_Entered,Payment_Number,""), "")</f>
        <v>38</v>
      </c>
      <c r="C50" s="29">
        <f ca="1">IFERROR(IF(Loan_Not_Paid*Values_Entered,Payment_Date,""), "")</f>
        <v>44830</v>
      </c>
      <c r="D50" s="31">
        <f ca="1">IFERROR(IF(Loan_Not_Paid*Values_Entered,Beginning_Balance,""), "")</f>
        <v>94390.576211355627</v>
      </c>
      <c r="E50" s="31">
        <f ca="1">IFERROR(IF(Loan_Not_Paid*Values_Entered,Monthly_Payment,""), "")</f>
        <v>4397.3385880266615</v>
      </c>
      <c r="F50" s="31">
        <f ca="1">IFERROR(IF(Loan_Not_Paid*Values_Entered,Principal,""), "")</f>
        <v>3846.7268934604181</v>
      </c>
      <c r="G50" s="31">
        <f ca="1">IFERROR(IF(Loan_Not_Paid*Values_Entered,Interest,""), "")</f>
        <v>550.61169456624327</v>
      </c>
      <c r="H50" s="31">
        <f ca="1">IFERROR(IF(Loan_Not_Paid*Values_Entered,Ending_Balance,""), "")</f>
        <v>90543.849317895074</v>
      </c>
    </row>
    <row r="51" spans="2:8" x14ac:dyDescent="0.35">
      <c r="B51" s="32">
        <f ca="1">IFERROR(IF(Loan_Not_Paid*Values_Entered,Payment_Number,""), "")</f>
        <v>39</v>
      </c>
      <c r="C51" s="29">
        <f ca="1">IFERROR(IF(Loan_Not_Paid*Values_Entered,Payment_Date,""), "")</f>
        <v>44860</v>
      </c>
      <c r="D51" s="31">
        <f ca="1">IFERROR(IF(Loan_Not_Paid*Values_Entered,Beginning_Balance,""), "")</f>
        <v>90543.849317895074</v>
      </c>
      <c r="E51" s="31">
        <f ca="1">IFERROR(IF(Loan_Not_Paid*Values_Entered,Monthly_Payment,""), "")</f>
        <v>4397.3385880266615</v>
      </c>
      <c r="F51" s="31">
        <f ca="1">IFERROR(IF(Loan_Not_Paid*Values_Entered,Principal,""), "")</f>
        <v>3869.1661336722709</v>
      </c>
      <c r="G51" s="31">
        <f ca="1">IFERROR(IF(Loan_Not_Paid*Values_Entered,Interest,""), "")</f>
        <v>528.17245435439088</v>
      </c>
      <c r="H51" s="31">
        <f ca="1">IFERROR(IF(Loan_Not_Paid*Values_Entered,Ending_Balance,""), "")</f>
        <v>86674.6831842229</v>
      </c>
    </row>
    <row r="52" spans="2:8" x14ac:dyDescent="0.35">
      <c r="B52" s="32">
        <f ca="1">IFERROR(IF(Loan_Not_Paid*Values_Entered,Payment_Number,""), "")</f>
        <v>40</v>
      </c>
      <c r="C52" s="29">
        <f ca="1">IFERROR(IF(Loan_Not_Paid*Values_Entered,Payment_Date,""), "")</f>
        <v>44891</v>
      </c>
      <c r="D52" s="31">
        <f ca="1">IFERROR(IF(Loan_Not_Paid*Values_Entered,Beginning_Balance,""), "")</f>
        <v>86674.6831842229</v>
      </c>
      <c r="E52" s="31">
        <f ca="1">IFERROR(IF(Loan_Not_Paid*Values_Entered,Monthly_Payment,""), "")</f>
        <v>4397.3385880266615</v>
      </c>
      <c r="F52" s="31">
        <f ca="1">IFERROR(IF(Loan_Not_Paid*Values_Entered,Principal,""), "")</f>
        <v>3891.7362694520261</v>
      </c>
      <c r="G52" s="31">
        <f ca="1">IFERROR(IF(Loan_Not_Paid*Values_Entered,Interest,""), "")</f>
        <v>505.602318574636</v>
      </c>
      <c r="H52" s="31">
        <f ca="1">IFERROR(IF(Loan_Not_Paid*Values_Entered,Ending_Balance,""), "")</f>
        <v>82782.946914770757</v>
      </c>
    </row>
    <row r="53" spans="2:8" x14ac:dyDescent="0.35">
      <c r="B53" s="32">
        <f ca="1">IFERROR(IF(Loan_Not_Paid*Values_Entered,Payment_Number,""), "")</f>
        <v>41</v>
      </c>
      <c r="C53" s="29">
        <f ca="1">IFERROR(IF(Loan_Not_Paid*Values_Entered,Payment_Date,""), "")</f>
        <v>44921</v>
      </c>
      <c r="D53" s="31">
        <f ca="1">IFERROR(IF(Loan_Not_Paid*Values_Entered,Beginning_Balance,""), "")</f>
        <v>82782.946914770757</v>
      </c>
      <c r="E53" s="31">
        <f ca="1">IFERROR(IF(Loan_Not_Paid*Values_Entered,Monthly_Payment,""), "")</f>
        <v>4397.3385880266615</v>
      </c>
      <c r="F53" s="31">
        <f ca="1">IFERROR(IF(Loan_Not_Paid*Values_Entered,Principal,""), "")</f>
        <v>3914.4380643571626</v>
      </c>
      <c r="G53" s="31">
        <f ca="1">IFERROR(IF(Loan_Not_Paid*Values_Entered,Interest,""), "")</f>
        <v>482.90052366949914</v>
      </c>
      <c r="H53" s="31">
        <f ca="1">IFERROR(IF(Loan_Not_Paid*Values_Entered,Ending_Balance,""), "")</f>
        <v>78868.508850413549</v>
      </c>
    </row>
    <row r="54" spans="2:8" x14ac:dyDescent="0.35">
      <c r="B54" s="32">
        <f ca="1">IFERROR(IF(Loan_Not_Paid*Values_Entered,Payment_Number,""), "")</f>
        <v>42</v>
      </c>
      <c r="C54" s="29">
        <f ca="1">IFERROR(IF(Loan_Not_Paid*Values_Entered,Payment_Date,""), "")</f>
        <v>44952</v>
      </c>
      <c r="D54" s="31">
        <f ca="1">IFERROR(IF(Loan_Not_Paid*Values_Entered,Beginning_Balance,""), "")</f>
        <v>78868.508850413549</v>
      </c>
      <c r="E54" s="31">
        <f ca="1">IFERROR(IF(Loan_Not_Paid*Values_Entered,Monthly_Payment,""), "")</f>
        <v>4397.3385880266615</v>
      </c>
      <c r="F54" s="31">
        <f ca="1">IFERROR(IF(Loan_Not_Paid*Values_Entered,Principal,""), "")</f>
        <v>3937.2722863992458</v>
      </c>
      <c r="G54" s="31">
        <f ca="1">IFERROR(IF(Loan_Not_Paid*Values_Entered,Interest,""), "")</f>
        <v>460.06630162741573</v>
      </c>
      <c r="H54" s="31">
        <f ca="1">IFERROR(IF(Loan_Not_Paid*Values_Entered,Ending_Balance,""), "")</f>
        <v>74931.236564014427</v>
      </c>
    </row>
    <row r="55" spans="2:8" x14ac:dyDescent="0.35">
      <c r="B55" s="32">
        <f ca="1">IFERROR(IF(Loan_Not_Paid*Values_Entered,Payment_Number,""), "")</f>
        <v>43</v>
      </c>
      <c r="C55" s="29">
        <f ca="1">IFERROR(IF(Loan_Not_Paid*Values_Entered,Payment_Date,""), "")</f>
        <v>44983</v>
      </c>
      <c r="D55" s="31">
        <f ca="1">IFERROR(IF(Loan_Not_Paid*Values_Entered,Beginning_Balance,""), "")</f>
        <v>74931.236564014427</v>
      </c>
      <c r="E55" s="31">
        <f ca="1">IFERROR(IF(Loan_Not_Paid*Values_Entered,Monthly_Payment,""), "")</f>
        <v>4397.3385880266615</v>
      </c>
      <c r="F55" s="31">
        <f ca="1">IFERROR(IF(Loan_Not_Paid*Values_Entered,Principal,""), "")</f>
        <v>3960.2397080699084</v>
      </c>
      <c r="G55" s="31">
        <f ca="1">IFERROR(IF(Loan_Not_Paid*Values_Entered,Interest,""), "")</f>
        <v>437.09887995675354</v>
      </c>
      <c r="H55" s="31">
        <f ca="1">IFERROR(IF(Loan_Not_Paid*Values_Entered,Ending_Balance,""), "")</f>
        <v>70970.996855944424</v>
      </c>
    </row>
    <row r="56" spans="2:8" x14ac:dyDescent="0.35">
      <c r="B56" s="32">
        <f ca="1">IFERROR(IF(Loan_Not_Paid*Values_Entered,Payment_Number,""), "")</f>
        <v>44</v>
      </c>
      <c r="C56" s="29">
        <f ca="1">IFERROR(IF(Loan_Not_Paid*Values_Entered,Payment_Date,""), "")</f>
        <v>45011</v>
      </c>
      <c r="D56" s="31">
        <f ca="1">IFERROR(IF(Loan_Not_Paid*Values_Entered,Beginning_Balance,""), "")</f>
        <v>70970.996855944424</v>
      </c>
      <c r="E56" s="31">
        <f ca="1">IFERROR(IF(Loan_Not_Paid*Values_Entered,Monthly_Payment,""), "")</f>
        <v>4397.3385880266615</v>
      </c>
      <c r="F56" s="31">
        <f ca="1">IFERROR(IF(Loan_Not_Paid*Values_Entered,Principal,""), "")</f>
        <v>3983.3411063669828</v>
      </c>
      <c r="G56" s="31">
        <f ca="1">IFERROR(IF(Loan_Not_Paid*Values_Entered,Interest,""), "")</f>
        <v>413.99748165967907</v>
      </c>
      <c r="H56" s="31">
        <f ca="1">IFERROR(IF(Loan_Not_Paid*Values_Entered,Ending_Balance,""), "")</f>
        <v>66987.655749577476</v>
      </c>
    </row>
    <row r="57" spans="2:8" x14ac:dyDescent="0.35">
      <c r="B57" s="32">
        <f ca="1">IFERROR(IF(Loan_Not_Paid*Values_Entered,Payment_Number,""), "")</f>
        <v>45</v>
      </c>
      <c r="C57" s="29">
        <f ca="1">IFERROR(IF(Loan_Not_Paid*Values_Entered,Payment_Date,""), "")</f>
        <v>45042</v>
      </c>
      <c r="D57" s="31">
        <f ca="1">IFERROR(IF(Loan_Not_Paid*Values_Entered,Beginning_Balance,""), "")</f>
        <v>66987.655749577476</v>
      </c>
      <c r="E57" s="31">
        <f ca="1">IFERROR(IF(Loan_Not_Paid*Values_Entered,Monthly_Payment,""), "")</f>
        <v>4397.3385880266615</v>
      </c>
      <c r="F57" s="31">
        <f ca="1">IFERROR(IF(Loan_Not_Paid*Values_Entered,Principal,""), "")</f>
        <v>4006.5772628207901</v>
      </c>
      <c r="G57" s="31">
        <f ca="1">IFERROR(IF(Loan_Not_Paid*Values_Entered,Interest,""), "")</f>
        <v>390.76132520587157</v>
      </c>
      <c r="H57" s="31">
        <f ca="1">IFERROR(IF(Loan_Not_Paid*Values_Entered,Ending_Balance,""), "")</f>
        <v>62981.07848675648</v>
      </c>
    </row>
    <row r="58" spans="2:8" x14ac:dyDescent="0.35">
      <c r="B58" s="32">
        <f ca="1">IFERROR(IF(Loan_Not_Paid*Values_Entered,Payment_Number,""), "")</f>
        <v>46</v>
      </c>
      <c r="C58" s="29">
        <f ca="1">IFERROR(IF(Loan_Not_Paid*Values_Entered,Payment_Date,""), "")</f>
        <v>45072</v>
      </c>
      <c r="D58" s="31">
        <f ca="1">IFERROR(IF(Loan_Not_Paid*Values_Entered,Beginning_Balance,""), "")</f>
        <v>62981.07848675648</v>
      </c>
      <c r="E58" s="31">
        <f ca="1">IFERROR(IF(Loan_Not_Paid*Values_Entered,Monthly_Payment,""), "")</f>
        <v>4397.3385880266615</v>
      </c>
      <c r="F58" s="31">
        <f ca="1">IFERROR(IF(Loan_Not_Paid*Values_Entered,Principal,""), "")</f>
        <v>4029.9489635205782</v>
      </c>
      <c r="G58" s="31">
        <f ca="1">IFERROR(IF(Loan_Not_Paid*Values_Entered,Interest,""), "")</f>
        <v>367.38962450608369</v>
      </c>
      <c r="H58" s="31">
        <f ca="1">IFERROR(IF(Loan_Not_Paid*Values_Entered,Ending_Balance,""), "")</f>
        <v>58951.129523235926</v>
      </c>
    </row>
    <row r="59" spans="2:8" x14ac:dyDescent="0.35">
      <c r="B59" s="32">
        <f ca="1">IFERROR(IF(Loan_Not_Paid*Values_Entered,Payment_Number,""), "")</f>
        <v>47</v>
      </c>
      <c r="C59" s="29">
        <f ca="1">IFERROR(IF(Loan_Not_Paid*Values_Entered,Payment_Date,""), "")</f>
        <v>45103</v>
      </c>
      <c r="D59" s="31">
        <f ca="1">IFERROR(IF(Loan_Not_Paid*Values_Entered,Beginning_Balance,""), "")</f>
        <v>58951.129523235926</v>
      </c>
      <c r="E59" s="31">
        <f ca="1">IFERROR(IF(Loan_Not_Paid*Values_Entered,Monthly_Payment,""), "")</f>
        <v>4397.3385880266615</v>
      </c>
      <c r="F59" s="31">
        <f ca="1">IFERROR(IF(Loan_Not_Paid*Values_Entered,Principal,""), "")</f>
        <v>4053.4569991411149</v>
      </c>
      <c r="G59" s="31">
        <f ca="1">IFERROR(IF(Loan_Not_Paid*Values_Entered,Interest,""), "")</f>
        <v>343.88158888554693</v>
      </c>
      <c r="H59" s="31">
        <f ca="1">IFERROR(IF(Loan_Not_Paid*Values_Entered,Ending_Balance,""), "")</f>
        <v>54897.67252409496</v>
      </c>
    </row>
    <row r="60" spans="2:8" x14ac:dyDescent="0.35">
      <c r="B60" s="32">
        <f ca="1">IFERROR(IF(Loan_Not_Paid*Values_Entered,Payment_Number,""), "")</f>
        <v>48</v>
      </c>
      <c r="C60" s="29">
        <f ca="1">IFERROR(IF(Loan_Not_Paid*Values_Entered,Payment_Date,""), "")</f>
        <v>45133</v>
      </c>
      <c r="D60" s="31">
        <f ca="1">IFERROR(IF(Loan_Not_Paid*Values_Entered,Beginning_Balance,""), "")</f>
        <v>54897.67252409496</v>
      </c>
      <c r="E60" s="31">
        <f ca="1">IFERROR(IF(Loan_Not_Paid*Values_Entered,Monthly_Payment,""), "")</f>
        <v>4397.3385880266615</v>
      </c>
      <c r="F60" s="31">
        <f ca="1">IFERROR(IF(Loan_Not_Paid*Values_Entered,Principal,""), "")</f>
        <v>4077.102164969438</v>
      </c>
      <c r="G60" s="31">
        <f ca="1">IFERROR(IF(Loan_Not_Paid*Values_Entered,Interest,""), "")</f>
        <v>320.23642305722382</v>
      </c>
      <c r="H60" s="31">
        <f ca="1">IFERROR(IF(Loan_Not_Paid*Values_Entered,Ending_Balance,""), "")</f>
        <v>50820.570359125501</v>
      </c>
    </row>
    <row r="61" spans="2:8" x14ac:dyDescent="0.35">
      <c r="B61" s="32">
        <f ca="1">IFERROR(IF(Loan_Not_Paid*Values_Entered,Payment_Number,""), "")</f>
        <v>49</v>
      </c>
      <c r="C61" s="29">
        <f ca="1">IFERROR(IF(Loan_Not_Paid*Values_Entered,Payment_Date,""), "")</f>
        <v>45164</v>
      </c>
      <c r="D61" s="31">
        <f ca="1">IFERROR(IF(Loan_Not_Paid*Values_Entered,Beginning_Balance,""), "")</f>
        <v>50820.570359125501</v>
      </c>
      <c r="E61" s="31">
        <f ca="1">IFERROR(IF(Loan_Not_Paid*Values_Entered,Monthly_Payment,""), "")</f>
        <v>4397.3385880266615</v>
      </c>
      <c r="F61" s="31">
        <f ca="1">IFERROR(IF(Loan_Not_Paid*Values_Entered,Principal,""), "")</f>
        <v>4100.8852609317601</v>
      </c>
      <c r="G61" s="31">
        <f ca="1">IFERROR(IF(Loan_Not_Paid*Values_Entered,Interest,""), "")</f>
        <v>296.45332709490208</v>
      </c>
      <c r="H61" s="31">
        <f ca="1">IFERROR(IF(Loan_Not_Paid*Values_Entered,Ending_Balance,""), "")</f>
        <v>46719.685098193586</v>
      </c>
    </row>
    <row r="62" spans="2:8" x14ac:dyDescent="0.35">
      <c r="B62" s="32">
        <f ca="1">IFERROR(IF(Loan_Not_Paid*Values_Entered,Payment_Number,""), "")</f>
        <v>50</v>
      </c>
      <c r="C62" s="29">
        <f ca="1">IFERROR(IF(Loan_Not_Paid*Values_Entered,Payment_Date,""), "")</f>
        <v>45195</v>
      </c>
      <c r="D62" s="31">
        <f ca="1">IFERROR(IF(Loan_Not_Paid*Values_Entered,Beginning_Balance,""), "")</f>
        <v>46719.685098193586</v>
      </c>
      <c r="E62" s="31">
        <f ca="1">IFERROR(IF(Loan_Not_Paid*Values_Entered,Monthly_Payment,""), "")</f>
        <v>4397.3385880266615</v>
      </c>
      <c r="F62" s="31">
        <f ca="1">IFERROR(IF(Loan_Not_Paid*Values_Entered,Principal,""), "")</f>
        <v>4124.8070916205288</v>
      </c>
      <c r="G62" s="31">
        <f ca="1">IFERROR(IF(Loan_Not_Paid*Values_Entered,Interest,""), "")</f>
        <v>272.53149640613344</v>
      </c>
      <c r="H62" s="31">
        <f ca="1">IFERROR(IF(Loan_Not_Paid*Values_Entered,Ending_Balance,""), "")</f>
        <v>42594.878006573068</v>
      </c>
    </row>
    <row r="63" spans="2:8" x14ac:dyDescent="0.35">
      <c r="B63" s="32">
        <f ca="1">IFERROR(IF(Loan_Not_Paid*Values_Entered,Payment_Number,""), "")</f>
        <v>51</v>
      </c>
      <c r="C63" s="29">
        <f ca="1">IFERROR(IF(Loan_Not_Paid*Values_Entered,Payment_Date,""), "")</f>
        <v>45225</v>
      </c>
      <c r="D63" s="31">
        <f ca="1">IFERROR(IF(Loan_Not_Paid*Values_Entered,Beginning_Balance,""), "")</f>
        <v>42594.878006573068</v>
      </c>
      <c r="E63" s="31">
        <f ca="1">IFERROR(IF(Loan_Not_Paid*Values_Entered,Monthly_Payment,""), "")</f>
        <v>4397.3385880266615</v>
      </c>
      <c r="F63" s="31">
        <f ca="1">IFERROR(IF(Loan_Not_Paid*Values_Entered,Principal,""), "")</f>
        <v>4148.8684663216482</v>
      </c>
      <c r="G63" s="31">
        <f ca="1">IFERROR(IF(Loan_Not_Paid*Values_Entered,Interest,""), "")</f>
        <v>248.4701217050137</v>
      </c>
      <c r="H63" s="31">
        <f ca="1">IFERROR(IF(Loan_Not_Paid*Values_Entered,Ending_Balance,""), "")</f>
        <v>38446.009540251427</v>
      </c>
    </row>
    <row r="64" spans="2:8" x14ac:dyDescent="0.35">
      <c r="B64" s="32">
        <f ca="1">IFERROR(IF(Loan_Not_Paid*Values_Entered,Payment_Number,""), "")</f>
        <v>52</v>
      </c>
      <c r="C64" s="29">
        <f ca="1">IFERROR(IF(Loan_Not_Paid*Values_Entered,Payment_Date,""), "")</f>
        <v>45256</v>
      </c>
      <c r="D64" s="31">
        <f ca="1">IFERROR(IF(Loan_Not_Paid*Values_Entered,Beginning_Balance,""), "")</f>
        <v>38446.009540251427</v>
      </c>
      <c r="E64" s="31">
        <f ca="1">IFERROR(IF(Loan_Not_Paid*Values_Entered,Monthly_Payment,""), "")</f>
        <v>4397.3385880266615</v>
      </c>
      <c r="F64" s="31">
        <f ca="1">IFERROR(IF(Loan_Not_Paid*Values_Entered,Principal,""), "")</f>
        <v>4173.0701990418574</v>
      </c>
      <c r="G64" s="31">
        <f ca="1">IFERROR(IF(Loan_Not_Paid*Values_Entered,Interest,""), "")</f>
        <v>224.26838898480412</v>
      </c>
      <c r="H64" s="31">
        <f ca="1">IFERROR(IF(Loan_Not_Paid*Values_Entered,Ending_Balance,""), "")</f>
        <v>34272.939341209596</v>
      </c>
    </row>
    <row r="65" spans="2:8" x14ac:dyDescent="0.35">
      <c r="B65" s="32">
        <f ca="1">IFERROR(IF(Loan_Not_Paid*Values_Entered,Payment_Number,""), "")</f>
        <v>53</v>
      </c>
      <c r="C65" s="29">
        <f ca="1">IFERROR(IF(Loan_Not_Paid*Values_Entered,Payment_Date,""), "")</f>
        <v>45286</v>
      </c>
      <c r="D65" s="31">
        <f ca="1">IFERROR(IF(Loan_Not_Paid*Values_Entered,Beginning_Balance,""), "")</f>
        <v>34272.939341209596</v>
      </c>
      <c r="E65" s="31">
        <f ca="1">IFERROR(IF(Loan_Not_Paid*Values_Entered,Monthly_Payment,""), "")</f>
        <v>4397.3385880266615</v>
      </c>
      <c r="F65" s="31">
        <f ca="1">IFERROR(IF(Loan_Not_Paid*Values_Entered,Principal,""), "")</f>
        <v>4197.4131085362687</v>
      </c>
      <c r="G65" s="31">
        <f ca="1">IFERROR(IF(Loan_Not_Paid*Values_Entered,Interest,""), "")</f>
        <v>199.92547949039323</v>
      </c>
      <c r="H65" s="31">
        <f ca="1">IFERROR(IF(Loan_Not_Paid*Values_Entered,Ending_Balance,""), "")</f>
        <v>30075.526232673263</v>
      </c>
    </row>
    <row r="66" spans="2:8" x14ac:dyDescent="0.35">
      <c r="B66" s="32">
        <f ca="1">IFERROR(IF(Loan_Not_Paid*Values_Entered,Payment_Number,""), "")</f>
        <v>54</v>
      </c>
      <c r="C66" s="29">
        <f ca="1">IFERROR(IF(Loan_Not_Paid*Values_Entered,Payment_Date,""), "")</f>
        <v>45317</v>
      </c>
      <c r="D66" s="31">
        <f ca="1">IFERROR(IF(Loan_Not_Paid*Values_Entered,Beginning_Balance,""), "")</f>
        <v>30075.526232673263</v>
      </c>
      <c r="E66" s="31">
        <f ca="1">IFERROR(IF(Loan_Not_Paid*Values_Entered,Monthly_Payment,""), "")</f>
        <v>4397.3385880266615</v>
      </c>
      <c r="F66" s="31">
        <f ca="1">IFERROR(IF(Loan_Not_Paid*Values_Entered,Principal,""), "")</f>
        <v>4221.8980183360636</v>
      </c>
      <c r="G66" s="31">
        <f ca="1">IFERROR(IF(Loan_Not_Paid*Values_Entered,Interest,""), "")</f>
        <v>175.44056969059829</v>
      </c>
      <c r="H66" s="31">
        <f ca="1">IFERROR(IF(Loan_Not_Paid*Values_Entered,Ending_Balance,""), "")</f>
        <v>25853.628214337106</v>
      </c>
    </row>
    <row r="67" spans="2:8" x14ac:dyDescent="0.35">
      <c r="B67" s="32">
        <f ca="1">IFERROR(IF(Loan_Not_Paid*Values_Entered,Payment_Number,""), "")</f>
        <v>55</v>
      </c>
      <c r="C67" s="29">
        <f ca="1">IFERROR(IF(Loan_Not_Paid*Values_Entered,Payment_Date,""), "")</f>
        <v>45348</v>
      </c>
      <c r="D67" s="31">
        <f ca="1">IFERROR(IF(Loan_Not_Paid*Values_Entered,Beginning_Balance,""), "")</f>
        <v>25853.628214337106</v>
      </c>
      <c r="E67" s="31">
        <f ca="1">IFERROR(IF(Loan_Not_Paid*Values_Entered,Monthly_Payment,""), "")</f>
        <v>4397.3385880266615</v>
      </c>
      <c r="F67" s="31">
        <f ca="1">IFERROR(IF(Loan_Not_Paid*Values_Entered,Principal,""), "")</f>
        <v>4246.5257567763574</v>
      </c>
      <c r="G67" s="31">
        <f ca="1">IFERROR(IF(Loan_Not_Paid*Values_Entered,Interest,""), "")</f>
        <v>150.81283125030464</v>
      </c>
      <c r="H67" s="31">
        <f ca="1">IFERROR(IF(Loan_Not_Paid*Values_Entered,Ending_Balance,""), "")</f>
        <v>21607.102457560832</v>
      </c>
    </row>
    <row r="68" spans="2:8" x14ac:dyDescent="0.35">
      <c r="B68" s="32">
        <f ca="1">IFERROR(IF(Loan_Not_Paid*Values_Entered,Payment_Number,""), "")</f>
        <v>56</v>
      </c>
      <c r="C68" s="29">
        <f ca="1">IFERROR(IF(Loan_Not_Paid*Values_Entered,Payment_Date,""), "")</f>
        <v>45377</v>
      </c>
      <c r="D68" s="31">
        <f ca="1">IFERROR(IF(Loan_Not_Paid*Values_Entered,Beginning_Balance,""), "")</f>
        <v>21607.102457560832</v>
      </c>
      <c r="E68" s="31">
        <f ca="1">IFERROR(IF(Loan_Not_Paid*Values_Entered,Monthly_Payment,""), "")</f>
        <v>4397.3385880266615</v>
      </c>
      <c r="F68" s="31">
        <f ca="1">IFERROR(IF(Loan_Not_Paid*Values_Entered,Principal,""), "")</f>
        <v>4271.2971570242189</v>
      </c>
      <c r="G68" s="31">
        <f ca="1">IFERROR(IF(Loan_Not_Paid*Values_Entered,Interest,""), "")</f>
        <v>126.04143100244254</v>
      </c>
      <c r="H68" s="31">
        <f ca="1">IFERROR(IF(Loan_Not_Paid*Values_Entered,Ending_Balance,""), "")</f>
        <v>17335.805300536682</v>
      </c>
    </row>
    <row r="69" spans="2:8" x14ac:dyDescent="0.35">
      <c r="B69" s="32">
        <f ca="1">IFERROR(IF(Loan_Not_Paid*Values_Entered,Payment_Number,""), "")</f>
        <v>57</v>
      </c>
      <c r="C69" s="29">
        <f ca="1">IFERROR(IF(Loan_Not_Paid*Values_Entered,Payment_Date,""), "")</f>
        <v>45408</v>
      </c>
      <c r="D69" s="31">
        <f ca="1">IFERROR(IF(Loan_Not_Paid*Values_Entered,Beginning_Balance,""), "")</f>
        <v>17335.805300536682</v>
      </c>
      <c r="E69" s="31">
        <f ca="1">IFERROR(IF(Loan_Not_Paid*Values_Entered,Monthly_Payment,""), "")</f>
        <v>4397.3385880266615</v>
      </c>
      <c r="F69" s="31">
        <f ca="1">IFERROR(IF(Loan_Not_Paid*Values_Entered,Principal,""), "")</f>
        <v>4296.2130571068601</v>
      </c>
      <c r="G69" s="31">
        <f ca="1">IFERROR(IF(Loan_Not_Paid*Values_Entered,Interest,""), "")</f>
        <v>101.12553091980126</v>
      </c>
      <c r="H69" s="31">
        <f ca="1">IFERROR(IF(Loan_Not_Paid*Values_Entered,Ending_Balance,""), "")</f>
        <v>13039.592243429623</v>
      </c>
    </row>
    <row r="70" spans="2:8" x14ac:dyDescent="0.35">
      <c r="B70" s="32">
        <f ca="1">IFERROR(IF(Loan_Not_Paid*Values_Entered,Payment_Number,""), "")</f>
        <v>58</v>
      </c>
      <c r="C70" s="29">
        <f ca="1">IFERROR(IF(Loan_Not_Paid*Values_Entered,Payment_Date,""), "")</f>
        <v>45438</v>
      </c>
      <c r="D70" s="31">
        <f ca="1">IFERROR(IF(Loan_Not_Paid*Values_Entered,Beginning_Balance,""), "")</f>
        <v>13039.592243429623</v>
      </c>
      <c r="E70" s="31">
        <f ca="1">IFERROR(IF(Loan_Not_Paid*Values_Entered,Monthly_Payment,""), "")</f>
        <v>4397.3385880266615</v>
      </c>
      <c r="F70" s="31">
        <f ca="1">IFERROR(IF(Loan_Not_Paid*Values_Entered,Principal,""), "")</f>
        <v>4321.2742999399843</v>
      </c>
      <c r="G70" s="31">
        <f ca="1">IFERROR(IF(Loan_Not_Paid*Values_Entered,Interest,""), "")</f>
        <v>76.064288086677919</v>
      </c>
      <c r="H70" s="31">
        <f ca="1">IFERROR(IF(Loan_Not_Paid*Values_Entered,Ending_Balance,""), "")</f>
        <v>8718.3179434897029</v>
      </c>
    </row>
    <row r="71" spans="2:8" x14ac:dyDescent="0.35">
      <c r="B71" s="32">
        <f ca="1">IFERROR(IF(Loan_Not_Paid*Values_Entered,Payment_Number,""), "")</f>
        <v>59</v>
      </c>
      <c r="C71" s="29">
        <f ca="1">IFERROR(IF(Loan_Not_Paid*Values_Entered,Payment_Date,""), "")</f>
        <v>45469</v>
      </c>
      <c r="D71" s="31">
        <f ca="1">IFERROR(IF(Loan_Not_Paid*Values_Entered,Beginning_Balance,""), "")</f>
        <v>8718.3179434897029</v>
      </c>
      <c r="E71" s="31">
        <f ca="1">IFERROR(IF(Loan_Not_Paid*Values_Entered,Monthly_Payment,""), "")</f>
        <v>4397.3385880266615</v>
      </c>
      <c r="F71" s="31">
        <f ca="1">IFERROR(IF(Loan_Not_Paid*Values_Entered,Principal,""), "")</f>
        <v>4346.4817333563005</v>
      </c>
      <c r="G71" s="31">
        <f ca="1">IFERROR(IF(Loan_Not_Paid*Values_Entered,Interest,""), "")</f>
        <v>50.856854670361322</v>
      </c>
      <c r="H71" s="31">
        <f ca="1">IFERROR(IF(Loan_Not_Paid*Values_Entered,Ending_Balance,""), "")</f>
        <v>4371.8362101333332</v>
      </c>
    </row>
    <row r="72" spans="2:8" x14ac:dyDescent="0.35">
      <c r="B72" s="32">
        <f ca="1">IFERROR(IF(Loan_Not_Paid*Values_Entered,Payment_Number,""), "")</f>
        <v>60</v>
      </c>
      <c r="C72" s="29">
        <f ca="1">IFERROR(IF(Loan_Not_Paid*Values_Entered,Payment_Date,""), "")</f>
        <v>45499</v>
      </c>
      <c r="D72" s="31">
        <f ca="1">IFERROR(IF(Loan_Not_Paid*Values_Entered,Beginning_Balance,""), "")</f>
        <v>4371.8362101333332</v>
      </c>
      <c r="E72" s="31">
        <f ca="1">IFERROR(IF(Loan_Not_Paid*Values_Entered,Monthly_Payment,""), "")</f>
        <v>4397.3385880266615</v>
      </c>
      <c r="F72" s="31">
        <f ca="1">IFERROR(IF(Loan_Not_Paid*Values_Entered,Principal,""), "")</f>
        <v>4371.8362101342127</v>
      </c>
      <c r="G72" s="31">
        <f ca="1">IFERROR(IF(Loan_Not_Paid*Values_Entered,Interest,""), "")</f>
        <v>25.502377892449577</v>
      </c>
      <c r="H72" s="31">
        <f ca="1">IFERROR(IF(Loan_Not_Paid*Values_Entered,Ending_Balance,""), "")</f>
        <v>-8.149072527885437E-10</v>
      </c>
    </row>
    <row r="73" spans="2:8" x14ac:dyDescent="0.35">
      <c r="B73" s="32" t="str">
        <f ca="1">IFERROR(IF(Loan_Not_Paid*Values_Entered,Payment_Number,""), "")</f>
        <v/>
      </c>
      <c r="C73" s="29" t="str">
        <f ca="1">IFERROR(IF(Loan_Not_Paid*Values_Entered,Payment_Date,""), "")</f>
        <v/>
      </c>
      <c r="D73" s="31" t="str">
        <f ca="1">IFERROR(IF(Loan_Not_Paid*Values_Entered,Beginning_Balance,""), "")</f>
        <v/>
      </c>
      <c r="E73" s="31" t="str">
        <f ca="1">IFERROR(IF(Loan_Not_Paid*Values_Entered,Monthly_Payment,""), "")</f>
        <v/>
      </c>
      <c r="F73" s="31" t="str">
        <f ca="1">IFERROR(IF(Loan_Not_Paid*Values_Entered,Principal,""), "")</f>
        <v/>
      </c>
      <c r="G73" s="31" t="str">
        <f ca="1">IFERROR(IF(Loan_Not_Paid*Values_Entered,Interest,""), "")</f>
        <v/>
      </c>
      <c r="H73" s="31" t="str">
        <f ca="1">IFERROR(IF(Loan_Not_Paid*Values_Entered,Ending_Balance,""), "")</f>
        <v/>
      </c>
    </row>
    <row r="74" spans="2:8" x14ac:dyDescent="0.35">
      <c r="B74" s="32" t="str">
        <f ca="1">IFERROR(IF(Loan_Not_Paid*Values_Entered,Payment_Number,""), "")</f>
        <v/>
      </c>
      <c r="C74" s="29" t="str">
        <f ca="1">IFERROR(IF(Loan_Not_Paid*Values_Entered,Payment_Date,""), "")</f>
        <v/>
      </c>
      <c r="D74" s="31" t="str">
        <f ca="1">IFERROR(IF(Loan_Not_Paid*Values_Entered,Beginning_Balance,""), "")</f>
        <v/>
      </c>
      <c r="E74" s="31" t="str">
        <f ca="1">IFERROR(IF(Loan_Not_Paid*Values_Entered,Monthly_Payment,""), "")</f>
        <v/>
      </c>
      <c r="F74" s="31" t="str">
        <f ca="1">IFERROR(IF(Loan_Not_Paid*Values_Entered,Principal,""), "")</f>
        <v/>
      </c>
      <c r="G74" s="31" t="str">
        <f ca="1">IFERROR(IF(Loan_Not_Paid*Values_Entered,Interest,""), "")</f>
        <v/>
      </c>
      <c r="H74" s="31" t="str">
        <f ca="1">IFERROR(IF(Loan_Not_Paid*Values_Entered,Ending_Balance,""), "")</f>
        <v/>
      </c>
    </row>
    <row r="75" spans="2:8" x14ac:dyDescent="0.35">
      <c r="B75" s="32" t="str">
        <f ca="1">IFERROR(IF(Loan_Not_Paid*Values_Entered,Payment_Number,""), "")</f>
        <v/>
      </c>
      <c r="C75" s="29" t="str">
        <f ca="1">IFERROR(IF(Loan_Not_Paid*Values_Entered,Payment_Date,""), "")</f>
        <v/>
      </c>
      <c r="D75" s="31" t="str">
        <f ca="1">IFERROR(IF(Loan_Not_Paid*Values_Entered,Beginning_Balance,""), "")</f>
        <v/>
      </c>
      <c r="E75" s="31" t="str">
        <f ca="1">IFERROR(IF(Loan_Not_Paid*Values_Entered,Monthly_Payment,""), "")</f>
        <v/>
      </c>
      <c r="F75" s="31" t="str">
        <f ca="1">IFERROR(IF(Loan_Not_Paid*Values_Entered,Principal,""), "")</f>
        <v/>
      </c>
      <c r="G75" s="31" t="str">
        <f ca="1">IFERROR(IF(Loan_Not_Paid*Values_Entered,Interest,""), "")</f>
        <v/>
      </c>
      <c r="H75" s="31" t="str">
        <f ca="1">IFERROR(IF(Loan_Not_Paid*Values_Entered,Ending_Balance,""), "")</f>
        <v/>
      </c>
    </row>
    <row r="76" spans="2:8" x14ac:dyDescent="0.35">
      <c r="B76" s="32" t="str">
        <f ca="1">IFERROR(IF(Loan_Not_Paid*Values_Entered,Payment_Number,""), "")</f>
        <v/>
      </c>
      <c r="C76" s="29" t="str">
        <f ca="1">IFERROR(IF(Loan_Not_Paid*Values_Entered,Payment_Date,""), "")</f>
        <v/>
      </c>
      <c r="D76" s="31" t="str">
        <f ca="1">IFERROR(IF(Loan_Not_Paid*Values_Entered,Beginning_Balance,""), "")</f>
        <v/>
      </c>
      <c r="E76" s="31" t="str">
        <f ca="1">IFERROR(IF(Loan_Not_Paid*Values_Entered,Monthly_Payment,""), "")</f>
        <v/>
      </c>
      <c r="F76" s="31" t="str">
        <f ca="1">IFERROR(IF(Loan_Not_Paid*Values_Entered,Principal,""), "")</f>
        <v/>
      </c>
      <c r="G76" s="31" t="str">
        <f ca="1">IFERROR(IF(Loan_Not_Paid*Values_Entered,Interest,""), "")</f>
        <v/>
      </c>
      <c r="H76" s="31" t="str">
        <f ca="1">IFERROR(IF(Loan_Not_Paid*Values_Entered,Ending_Balance,""), "")</f>
        <v/>
      </c>
    </row>
    <row r="77" spans="2:8" x14ac:dyDescent="0.35">
      <c r="B77" s="32" t="str">
        <f ca="1">IFERROR(IF(Loan_Not_Paid*Values_Entered,Payment_Number,""), "")</f>
        <v/>
      </c>
      <c r="C77" s="29" t="str">
        <f ca="1">IFERROR(IF(Loan_Not_Paid*Values_Entered,Payment_Date,""), "")</f>
        <v/>
      </c>
      <c r="D77" s="31" t="str">
        <f ca="1">IFERROR(IF(Loan_Not_Paid*Values_Entered,Beginning_Balance,""), "")</f>
        <v/>
      </c>
      <c r="E77" s="31" t="str">
        <f ca="1">IFERROR(IF(Loan_Not_Paid*Values_Entered,Monthly_Payment,""), "")</f>
        <v/>
      </c>
      <c r="F77" s="31" t="str">
        <f ca="1">IFERROR(IF(Loan_Not_Paid*Values_Entered,Principal,""), "")</f>
        <v/>
      </c>
      <c r="G77" s="31" t="str">
        <f ca="1">IFERROR(IF(Loan_Not_Paid*Values_Entered,Interest,""), "")</f>
        <v/>
      </c>
      <c r="H77" s="31" t="str">
        <f ca="1">IFERROR(IF(Loan_Not_Paid*Values_Entered,Ending_Balance,""), "")</f>
        <v/>
      </c>
    </row>
    <row r="78" spans="2:8" x14ac:dyDescent="0.35">
      <c r="B78" s="32" t="str">
        <f ca="1">IFERROR(IF(Loan_Not_Paid*Values_Entered,Payment_Number,""), "")</f>
        <v/>
      </c>
      <c r="C78" s="29" t="str">
        <f ca="1">IFERROR(IF(Loan_Not_Paid*Values_Entered,Payment_Date,""), "")</f>
        <v/>
      </c>
      <c r="D78" s="31" t="str">
        <f ca="1">IFERROR(IF(Loan_Not_Paid*Values_Entered,Beginning_Balance,""), "")</f>
        <v/>
      </c>
      <c r="E78" s="31" t="str">
        <f ca="1">IFERROR(IF(Loan_Not_Paid*Values_Entered,Monthly_Payment,""), "")</f>
        <v/>
      </c>
      <c r="F78" s="31" t="str">
        <f ca="1">IFERROR(IF(Loan_Not_Paid*Values_Entered,Principal,""), "")</f>
        <v/>
      </c>
      <c r="G78" s="31" t="str">
        <f ca="1">IFERROR(IF(Loan_Not_Paid*Values_Entered,Interest,""), "")</f>
        <v/>
      </c>
      <c r="H78" s="31" t="str">
        <f ca="1">IFERROR(IF(Loan_Not_Paid*Values_Entered,Ending_Balance,""), "")</f>
        <v/>
      </c>
    </row>
    <row r="79" spans="2:8" x14ac:dyDescent="0.35">
      <c r="B79" s="32" t="str">
        <f ca="1">IFERROR(IF(Loan_Not_Paid*Values_Entered,Payment_Number,""), "")</f>
        <v/>
      </c>
      <c r="C79" s="29" t="str">
        <f ca="1">IFERROR(IF(Loan_Not_Paid*Values_Entered,Payment_Date,""), "")</f>
        <v/>
      </c>
      <c r="D79" s="31" t="str">
        <f ca="1">IFERROR(IF(Loan_Not_Paid*Values_Entered,Beginning_Balance,""), "")</f>
        <v/>
      </c>
      <c r="E79" s="31" t="str">
        <f ca="1">IFERROR(IF(Loan_Not_Paid*Values_Entered,Monthly_Payment,""), "")</f>
        <v/>
      </c>
      <c r="F79" s="31" t="str">
        <f ca="1">IFERROR(IF(Loan_Not_Paid*Values_Entered,Principal,""), "")</f>
        <v/>
      </c>
      <c r="G79" s="31" t="str">
        <f ca="1">IFERROR(IF(Loan_Not_Paid*Values_Entered,Interest,""), "")</f>
        <v/>
      </c>
      <c r="H79" s="31" t="str">
        <f ca="1">IFERROR(IF(Loan_Not_Paid*Values_Entered,Ending_Balance,""), "")</f>
        <v/>
      </c>
    </row>
    <row r="80" spans="2:8" x14ac:dyDescent="0.35">
      <c r="B80" s="32" t="str">
        <f ca="1">IFERROR(IF(Loan_Not_Paid*Values_Entered,Payment_Number,""), "")</f>
        <v/>
      </c>
      <c r="C80" s="29" t="str">
        <f ca="1">IFERROR(IF(Loan_Not_Paid*Values_Entered,Payment_Date,""), "")</f>
        <v/>
      </c>
      <c r="D80" s="31" t="str">
        <f ca="1">IFERROR(IF(Loan_Not_Paid*Values_Entered,Beginning_Balance,""), "")</f>
        <v/>
      </c>
      <c r="E80" s="31" t="str">
        <f ca="1">IFERROR(IF(Loan_Not_Paid*Values_Entered,Monthly_Payment,""), "")</f>
        <v/>
      </c>
      <c r="F80" s="31" t="str">
        <f ca="1">IFERROR(IF(Loan_Not_Paid*Values_Entered,Principal,""), "")</f>
        <v/>
      </c>
      <c r="G80" s="31" t="str">
        <f ca="1">IFERROR(IF(Loan_Not_Paid*Values_Entered,Interest,""), "")</f>
        <v/>
      </c>
      <c r="H80" s="31" t="str">
        <f ca="1">IFERROR(IF(Loan_Not_Paid*Values_Entered,Ending_Balance,""), "")</f>
        <v/>
      </c>
    </row>
    <row r="81" spans="2:8" x14ac:dyDescent="0.35">
      <c r="B81" s="32" t="str">
        <f ca="1">IFERROR(IF(Loan_Not_Paid*Values_Entered,Payment_Number,""), "")</f>
        <v/>
      </c>
      <c r="C81" s="29" t="str">
        <f ca="1">IFERROR(IF(Loan_Not_Paid*Values_Entered,Payment_Date,""), "")</f>
        <v/>
      </c>
      <c r="D81" s="31" t="str">
        <f ca="1">IFERROR(IF(Loan_Not_Paid*Values_Entered,Beginning_Balance,""), "")</f>
        <v/>
      </c>
      <c r="E81" s="31" t="str">
        <f ca="1">IFERROR(IF(Loan_Not_Paid*Values_Entered,Monthly_Payment,""), "")</f>
        <v/>
      </c>
      <c r="F81" s="31" t="str">
        <f ca="1">IFERROR(IF(Loan_Not_Paid*Values_Entered,Principal,""), "")</f>
        <v/>
      </c>
      <c r="G81" s="31" t="str">
        <f ca="1">IFERROR(IF(Loan_Not_Paid*Values_Entered,Interest,""), "")</f>
        <v/>
      </c>
      <c r="H81" s="31" t="str">
        <f ca="1">IFERROR(IF(Loan_Not_Paid*Values_Entered,Ending_Balance,""), "")</f>
        <v/>
      </c>
    </row>
    <row r="82" spans="2:8" x14ac:dyDescent="0.35">
      <c r="B82" s="32" t="str">
        <f ca="1">IFERROR(IF(Loan_Not_Paid*Values_Entered,Payment_Number,""), "")</f>
        <v/>
      </c>
      <c r="C82" s="29" t="str">
        <f ca="1">IFERROR(IF(Loan_Not_Paid*Values_Entered,Payment_Date,""), "")</f>
        <v/>
      </c>
      <c r="D82" s="31" t="str">
        <f ca="1">IFERROR(IF(Loan_Not_Paid*Values_Entered,Beginning_Balance,""), "")</f>
        <v/>
      </c>
      <c r="E82" s="31" t="str">
        <f ca="1">IFERROR(IF(Loan_Not_Paid*Values_Entered,Monthly_Payment,""), "")</f>
        <v/>
      </c>
      <c r="F82" s="31" t="str">
        <f ca="1">IFERROR(IF(Loan_Not_Paid*Values_Entered,Principal,""), "")</f>
        <v/>
      </c>
      <c r="G82" s="31" t="str">
        <f ca="1">IFERROR(IF(Loan_Not_Paid*Values_Entered,Interest,""), "")</f>
        <v/>
      </c>
      <c r="H82" s="31" t="str">
        <f ca="1">IFERROR(IF(Loan_Not_Paid*Values_Entered,Ending_Balance,""), "")</f>
        <v/>
      </c>
    </row>
    <row r="83" spans="2:8" x14ac:dyDescent="0.35">
      <c r="B83" s="32" t="str">
        <f ca="1">IFERROR(IF(Loan_Not_Paid*Values_Entered,Payment_Number,""), "")</f>
        <v/>
      </c>
      <c r="C83" s="29" t="str">
        <f ca="1">IFERROR(IF(Loan_Not_Paid*Values_Entered,Payment_Date,""), "")</f>
        <v/>
      </c>
      <c r="D83" s="31" t="str">
        <f ca="1">IFERROR(IF(Loan_Not_Paid*Values_Entered,Beginning_Balance,""), "")</f>
        <v/>
      </c>
      <c r="E83" s="31" t="str">
        <f ca="1">IFERROR(IF(Loan_Not_Paid*Values_Entered,Monthly_Payment,""), "")</f>
        <v/>
      </c>
      <c r="F83" s="31" t="str">
        <f ca="1">IFERROR(IF(Loan_Not_Paid*Values_Entered,Principal,""), "")</f>
        <v/>
      </c>
      <c r="G83" s="31" t="str">
        <f ca="1">IFERROR(IF(Loan_Not_Paid*Values_Entered,Interest,""), "")</f>
        <v/>
      </c>
      <c r="H83" s="31" t="str">
        <f ca="1">IFERROR(IF(Loan_Not_Paid*Values_Entered,Ending_Balance,""), "")</f>
        <v/>
      </c>
    </row>
    <row r="84" spans="2:8" x14ac:dyDescent="0.35">
      <c r="B84" s="32" t="str">
        <f ca="1">IFERROR(IF(Loan_Not_Paid*Values_Entered,Payment_Number,""), "")</f>
        <v/>
      </c>
      <c r="C84" s="29" t="str">
        <f ca="1">IFERROR(IF(Loan_Not_Paid*Values_Entered,Payment_Date,""), "")</f>
        <v/>
      </c>
      <c r="D84" s="31" t="str">
        <f ca="1">IFERROR(IF(Loan_Not_Paid*Values_Entered,Beginning_Balance,""), "")</f>
        <v/>
      </c>
      <c r="E84" s="31" t="str">
        <f ca="1">IFERROR(IF(Loan_Not_Paid*Values_Entered,Monthly_Payment,""), "")</f>
        <v/>
      </c>
      <c r="F84" s="31" t="str">
        <f ca="1">IFERROR(IF(Loan_Not_Paid*Values_Entered,Principal,""), "")</f>
        <v/>
      </c>
      <c r="G84" s="31" t="str">
        <f ca="1">IFERROR(IF(Loan_Not_Paid*Values_Entered,Interest,""), "")</f>
        <v/>
      </c>
      <c r="H84" s="31" t="str">
        <f ca="1">IFERROR(IF(Loan_Not_Paid*Values_Entered,Ending_Balance,""), "")</f>
        <v/>
      </c>
    </row>
    <row r="85" spans="2:8" x14ac:dyDescent="0.35">
      <c r="B85" s="32" t="str">
        <f ca="1">IFERROR(IF(Loan_Not_Paid*Values_Entered,Payment_Number,""), "")</f>
        <v/>
      </c>
      <c r="C85" s="29" t="str">
        <f ca="1">IFERROR(IF(Loan_Not_Paid*Values_Entered,Payment_Date,""), "")</f>
        <v/>
      </c>
      <c r="D85" s="31" t="str">
        <f ca="1">IFERROR(IF(Loan_Not_Paid*Values_Entered,Beginning_Balance,""), "")</f>
        <v/>
      </c>
      <c r="E85" s="31" t="str">
        <f ca="1">IFERROR(IF(Loan_Not_Paid*Values_Entered,Monthly_Payment,""), "")</f>
        <v/>
      </c>
      <c r="F85" s="31" t="str">
        <f ca="1">IFERROR(IF(Loan_Not_Paid*Values_Entered,Principal,""), "")</f>
        <v/>
      </c>
      <c r="G85" s="31" t="str">
        <f ca="1">IFERROR(IF(Loan_Not_Paid*Values_Entered,Interest,""), "")</f>
        <v/>
      </c>
      <c r="H85" s="31" t="str">
        <f ca="1">IFERROR(IF(Loan_Not_Paid*Values_Entered,Ending_Balance,""), "")</f>
        <v/>
      </c>
    </row>
    <row r="86" spans="2:8" x14ac:dyDescent="0.35">
      <c r="B86" s="32" t="str">
        <f ca="1">IFERROR(IF(Loan_Not_Paid*Values_Entered,Payment_Number,""), "")</f>
        <v/>
      </c>
      <c r="C86" s="29" t="str">
        <f ca="1">IFERROR(IF(Loan_Not_Paid*Values_Entered,Payment_Date,""), "")</f>
        <v/>
      </c>
      <c r="D86" s="31" t="str">
        <f ca="1">IFERROR(IF(Loan_Not_Paid*Values_Entered,Beginning_Balance,""), "")</f>
        <v/>
      </c>
      <c r="E86" s="31" t="str">
        <f ca="1">IFERROR(IF(Loan_Not_Paid*Values_Entered,Monthly_Payment,""), "")</f>
        <v/>
      </c>
      <c r="F86" s="31" t="str">
        <f ca="1">IFERROR(IF(Loan_Not_Paid*Values_Entered,Principal,""), "")</f>
        <v/>
      </c>
      <c r="G86" s="31" t="str">
        <f ca="1">IFERROR(IF(Loan_Not_Paid*Values_Entered,Interest,""), "")</f>
        <v/>
      </c>
      <c r="H86" s="31" t="str">
        <f ca="1">IFERROR(IF(Loan_Not_Paid*Values_Entered,Ending_Balance,""), "")</f>
        <v/>
      </c>
    </row>
    <row r="87" spans="2:8" x14ac:dyDescent="0.35">
      <c r="B87" s="32" t="str">
        <f ca="1">IFERROR(IF(Loan_Not_Paid*Values_Entered,Payment_Number,""), "")</f>
        <v/>
      </c>
      <c r="C87" s="29" t="str">
        <f ca="1">IFERROR(IF(Loan_Not_Paid*Values_Entered,Payment_Date,""), "")</f>
        <v/>
      </c>
      <c r="D87" s="31" t="str">
        <f ca="1">IFERROR(IF(Loan_Not_Paid*Values_Entered,Beginning_Balance,""), "")</f>
        <v/>
      </c>
      <c r="E87" s="31" t="str">
        <f ca="1">IFERROR(IF(Loan_Not_Paid*Values_Entered,Monthly_Payment,""), "")</f>
        <v/>
      </c>
      <c r="F87" s="31" t="str">
        <f ca="1">IFERROR(IF(Loan_Not_Paid*Values_Entered,Principal,""), "")</f>
        <v/>
      </c>
      <c r="G87" s="31" t="str">
        <f ca="1">IFERROR(IF(Loan_Not_Paid*Values_Entered,Interest,""), "")</f>
        <v/>
      </c>
      <c r="H87" s="31" t="str">
        <f ca="1">IFERROR(IF(Loan_Not_Paid*Values_Entered,Ending_Balance,""), "")</f>
        <v/>
      </c>
    </row>
    <row r="88" spans="2:8" x14ac:dyDescent="0.35">
      <c r="B88" s="32" t="str">
        <f ca="1">IFERROR(IF(Loan_Not_Paid*Values_Entered,Payment_Number,""), "")</f>
        <v/>
      </c>
      <c r="C88" s="29" t="str">
        <f ca="1">IFERROR(IF(Loan_Not_Paid*Values_Entered,Payment_Date,""), "")</f>
        <v/>
      </c>
      <c r="D88" s="31" t="str">
        <f ca="1">IFERROR(IF(Loan_Not_Paid*Values_Entered,Beginning_Balance,""), "")</f>
        <v/>
      </c>
      <c r="E88" s="31" t="str">
        <f ca="1">IFERROR(IF(Loan_Not_Paid*Values_Entered,Monthly_Payment,""), "")</f>
        <v/>
      </c>
      <c r="F88" s="31" t="str">
        <f ca="1">IFERROR(IF(Loan_Not_Paid*Values_Entered,Principal,""), "")</f>
        <v/>
      </c>
      <c r="G88" s="31" t="str">
        <f ca="1">IFERROR(IF(Loan_Not_Paid*Values_Entered,Interest,""), "")</f>
        <v/>
      </c>
      <c r="H88" s="31" t="str">
        <f ca="1">IFERROR(IF(Loan_Not_Paid*Values_Entered,Ending_Balance,""), "")</f>
        <v/>
      </c>
    </row>
    <row r="89" spans="2:8" x14ac:dyDescent="0.35">
      <c r="B89" s="32" t="str">
        <f ca="1">IFERROR(IF(Loan_Not_Paid*Values_Entered,Payment_Number,""), "")</f>
        <v/>
      </c>
      <c r="C89" s="29" t="str">
        <f ca="1">IFERROR(IF(Loan_Not_Paid*Values_Entered,Payment_Date,""), "")</f>
        <v/>
      </c>
      <c r="D89" s="31" t="str">
        <f ca="1">IFERROR(IF(Loan_Not_Paid*Values_Entered,Beginning_Balance,""), "")</f>
        <v/>
      </c>
      <c r="E89" s="31" t="str">
        <f ca="1">IFERROR(IF(Loan_Not_Paid*Values_Entered,Monthly_Payment,""), "")</f>
        <v/>
      </c>
      <c r="F89" s="31" t="str">
        <f ca="1">IFERROR(IF(Loan_Not_Paid*Values_Entered,Principal,""), "")</f>
        <v/>
      </c>
      <c r="G89" s="31" t="str">
        <f ca="1">IFERROR(IF(Loan_Not_Paid*Values_Entered,Interest,""), "")</f>
        <v/>
      </c>
      <c r="H89" s="31" t="str">
        <f ca="1">IFERROR(IF(Loan_Not_Paid*Values_Entered,Ending_Balance,""), "")</f>
        <v/>
      </c>
    </row>
    <row r="90" spans="2:8" x14ac:dyDescent="0.35">
      <c r="B90" s="32" t="str">
        <f ca="1">IFERROR(IF(Loan_Not_Paid*Values_Entered,Payment_Number,""), "")</f>
        <v/>
      </c>
      <c r="C90" s="29" t="str">
        <f ca="1">IFERROR(IF(Loan_Not_Paid*Values_Entered,Payment_Date,""), "")</f>
        <v/>
      </c>
      <c r="D90" s="31" t="str">
        <f ca="1">IFERROR(IF(Loan_Not_Paid*Values_Entered,Beginning_Balance,""), "")</f>
        <v/>
      </c>
      <c r="E90" s="31" t="str">
        <f ca="1">IFERROR(IF(Loan_Not_Paid*Values_Entered,Monthly_Payment,""), "")</f>
        <v/>
      </c>
      <c r="F90" s="31" t="str">
        <f ca="1">IFERROR(IF(Loan_Not_Paid*Values_Entered,Principal,""), "")</f>
        <v/>
      </c>
      <c r="G90" s="31" t="str">
        <f ca="1">IFERROR(IF(Loan_Not_Paid*Values_Entered,Interest,""), "")</f>
        <v/>
      </c>
      <c r="H90" s="31" t="str">
        <f ca="1">IFERROR(IF(Loan_Not_Paid*Values_Entered,Ending_Balance,""), "")</f>
        <v/>
      </c>
    </row>
    <row r="91" spans="2:8" x14ac:dyDescent="0.35">
      <c r="B91" s="32" t="str">
        <f ca="1">IFERROR(IF(Loan_Not_Paid*Values_Entered,Payment_Number,""), "")</f>
        <v/>
      </c>
      <c r="C91" s="29" t="str">
        <f ca="1">IFERROR(IF(Loan_Not_Paid*Values_Entered,Payment_Date,""), "")</f>
        <v/>
      </c>
      <c r="D91" s="31" t="str">
        <f ca="1">IFERROR(IF(Loan_Not_Paid*Values_Entered,Beginning_Balance,""), "")</f>
        <v/>
      </c>
      <c r="E91" s="31" t="str">
        <f ca="1">IFERROR(IF(Loan_Not_Paid*Values_Entered,Monthly_Payment,""), "")</f>
        <v/>
      </c>
      <c r="F91" s="31" t="str">
        <f ca="1">IFERROR(IF(Loan_Not_Paid*Values_Entered,Principal,""), "")</f>
        <v/>
      </c>
      <c r="G91" s="31" t="str">
        <f ca="1">IFERROR(IF(Loan_Not_Paid*Values_Entered,Interest,""), "")</f>
        <v/>
      </c>
      <c r="H91" s="31" t="str">
        <f ca="1">IFERROR(IF(Loan_Not_Paid*Values_Entered,Ending_Balance,""), "")</f>
        <v/>
      </c>
    </row>
    <row r="92" spans="2:8" x14ac:dyDescent="0.35">
      <c r="B92" s="32" t="str">
        <f ca="1">IFERROR(IF(Loan_Not_Paid*Values_Entered,Payment_Number,""), "")</f>
        <v/>
      </c>
      <c r="C92" s="29" t="str">
        <f ca="1">IFERROR(IF(Loan_Not_Paid*Values_Entered,Payment_Date,""), "")</f>
        <v/>
      </c>
      <c r="D92" s="31" t="str">
        <f ca="1">IFERROR(IF(Loan_Not_Paid*Values_Entered,Beginning_Balance,""), "")</f>
        <v/>
      </c>
      <c r="E92" s="31" t="str">
        <f ca="1">IFERROR(IF(Loan_Not_Paid*Values_Entered,Monthly_Payment,""), "")</f>
        <v/>
      </c>
      <c r="F92" s="31" t="str">
        <f ca="1">IFERROR(IF(Loan_Not_Paid*Values_Entered,Principal,""), "")</f>
        <v/>
      </c>
      <c r="G92" s="31" t="str">
        <f ca="1">IFERROR(IF(Loan_Not_Paid*Values_Entered,Interest,""), "")</f>
        <v/>
      </c>
      <c r="H92" s="31" t="str">
        <f ca="1">IFERROR(IF(Loan_Not_Paid*Values_Entered,Ending_Balance,""), "")</f>
        <v/>
      </c>
    </row>
    <row r="93" spans="2:8" x14ac:dyDescent="0.35">
      <c r="B93" s="32" t="str">
        <f ca="1">IFERROR(IF(Loan_Not_Paid*Values_Entered,Payment_Number,""), "")</f>
        <v/>
      </c>
      <c r="C93" s="29" t="str">
        <f ca="1">IFERROR(IF(Loan_Not_Paid*Values_Entered,Payment_Date,""), "")</f>
        <v/>
      </c>
      <c r="D93" s="31" t="str">
        <f ca="1">IFERROR(IF(Loan_Not_Paid*Values_Entered,Beginning_Balance,""), "")</f>
        <v/>
      </c>
      <c r="E93" s="31" t="str">
        <f ca="1">IFERROR(IF(Loan_Not_Paid*Values_Entered,Monthly_Payment,""), "")</f>
        <v/>
      </c>
      <c r="F93" s="31" t="str">
        <f ca="1">IFERROR(IF(Loan_Not_Paid*Values_Entered,Principal,""), "")</f>
        <v/>
      </c>
      <c r="G93" s="31" t="str">
        <f ca="1">IFERROR(IF(Loan_Not_Paid*Values_Entered,Interest,""), "")</f>
        <v/>
      </c>
      <c r="H93" s="31" t="str">
        <f ca="1">IFERROR(IF(Loan_Not_Paid*Values_Entered,Ending_Balance,""), "")</f>
        <v/>
      </c>
    </row>
    <row r="94" spans="2:8" x14ac:dyDescent="0.35">
      <c r="B94" s="32" t="str">
        <f ca="1">IFERROR(IF(Loan_Not_Paid*Values_Entered,Payment_Number,""), "")</f>
        <v/>
      </c>
      <c r="C94" s="29" t="str">
        <f ca="1">IFERROR(IF(Loan_Not_Paid*Values_Entered,Payment_Date,""), "")</f>
        <v/>
      </c>
      <c r="D94" s="31" t="str">
        <f ca="1">IFERROR(IF(Loan_Not_Paid*Values_Entered,Beginning_Balance,""), "")</f>
        <v/>
      </c>
      <c r="E94" s="31" t="str">
        <f ca="1">IFERROR(IF(Loan_Not_Paid*Values_Entered,Monthly_Payment,""), "")</f>
        <v/>
      </c>
      <c r="F94" s="31" t="str">
        <f ca="1">IFERROR(IF(Loan_Not_Paid*Values_Entered,Principal,""), "")</f>
        <v/>
      </c>
      <c r="G94" s="31" t="str">
        <f ca="1">IFERROR(IF(Loan_Not_Paid*Values_Entered,Interest,""), "")</f>
        <v/>
      </c>
      <c r="H94" s="31" t="str">
        <f ca="1">IFERROR(IF(Loan_Not_Paid*Values_Entered,Ending_Balance,""), "")</f>
        <v/>
      </c>
    </row>
    <row r="95" spans="2:8" x14ac:dyDescent="0.35">
      <c r="B95" s="32" t="str">
        <f ca="1">IFERROR(IF(Loan_Not_Paid*Values_Entered,Payment_Number,""), "")</f>
        <v/>
      </c>
      <c r="C95" s="29" t="str">
        <f ca="1">IFERROR(IF(Loan_Not_Paid*Values_Entered,Payment_Date,""), "")</f>
        <v/>
      </c>
      <c r="D95" s="31" t="str">
        <f ca="1">IFERROR(IF(Loan_Not_Paid*Values_Entered,Beginning_Balance,""), "")</f>
        <v/>
      </c>
      <c r="E95" s="31" t="str">
        <f ca="1">IFERROR(IF(Loan_Not_Paid*Values_Entered,Monthly_Payment,""), "")</f>
        <v/>
      </c>
      <c r="F95" s="31" t="str">
        <f ca="1">IFERROR(IF(Loan_Not_Paid*Values_Entered,Principal,""), "")</f>
        <v/>
      </c>
      <c r="G95" s="31" t="str">
        <f ca="1">IFERROR(IF(Loan_Not_Paid*Values_Entered,Interest,""), "")</f>
        <v/>
      </c>
      <c r="H95" s="31" t="str">
        <f ca="1">IFERROR(IF(Loan_Not_Paid*Values_Entered,Ending_Balance,""), "")</f>
        <v/>
      </c>
    </row>
    <row r="96" spans="2:8" x14ac:dyDescent="0.35">
      <c r="B96" s="32" t="str">
        <f ca="1">IFERROR(IF(Loan_Not_Paid*Values_Entered,Payment_Number,""), "")</f>
        <v/>
      </c>
      <c r="C96" s="29" t="str">
        <f ca="1">IFERROR(IF(Loan_Not_Paid*Values_Entered,Payment_Date,""), "")</f>
        <v/>
      </c>
      <c r="D96" s="31" t="str">
        <f ca="1">IFERROR(IF(Loan_Not_Paid*Values_Entered,Beginning_Balance,""), "")</f>
        <v/>
      </c>
      <c r="E96" s="31" t="str">
        <f ca="1">IFERROR(IF(Loan_Not_Paid*Values_Entered,Monthly_Payment,""), "")</f>
        <v/>
      </c>
      <c r="F96" s="31" t="str">
        <f ca="1">IFERROR(IF(Loan_Not_Paid*Values_Entered,Principal,""), "")</f>
        <v/>
      </c>
      <c r="G96" s="31" t="str">
        <f ca="1">IFERROR(IF(Loan_Not_Paid*Values_Entered,Interest,""), "")</f>
        <v/>
      </c>
      <c r="H96" s="31" t="str">
        <f ca="1">IFERROR(IF(Loan_Not_Paid*Values_Entered,Ending_Balance,""), "")</f>
        <v/>
      </c>
    </row>
    <row r="97" spans="2:8" x14ac:dyDescent="0.35">
      <c r="B97" s="32" t="str">
        <f ca="1">IFERROR(IF(Loan_Not_Paid*Values_Entered,Payment_Number,""), "")</f>
        <v/>
      </c>
      <c r="C97" s="29" t="str">
        <f ca="1">IFERROR(IF(Loan_Not_Paid*Values_Entered,Payment_Date,""), "")</f>
        <v/>
      </c>
      <c r="D97" s="31" t="str">
        <f ca="1">IFERROR(IF(Loan_Not_Paid*Values_Entered,Beginning_Balance,""), "")</f>
        <v/>
      </c>
      <c r="E97" s="31" t="str">
        <f ca="1">IFERROR(IF(Loan_Not_Paid*Values_Entered,Monthly_Payment,""), "")</f>
        <v/>
      </c>
      <c r="F97" s="31" t="str">
        <f ca="1">IFERROR(IF(Loan_Not_Paid*Values_Entered,Principal,""), "")</f>
        <v/>
      </c>
      <c r="G97" s="31" t="str">
        <f ca="1">IFERROR(IF(Loan_Not_Paid*Values_Entered,Interest,""), "")</f>
        <v/>
      </c>
      <c r="H97" s="31" t="str">
        <f ca="1">IFERROR(IF(Loan_Not_Paid*Values_Entered,Ending_Balance,""), "")</f>
        <v/>
      </c>
    </row>
    <row r="98" spans="2:8" x14ac:dyDescent="0.35">
      <c r="B98" s="32" t="str">
        <f ca="1">IFERROR(IF(Loan_Not_Paid*Values_Entered,Payment_Number,""), "")</f>
        <v/>
      </c>
      <c r="C98" s="29" t="str">
        <f ca="1">IFERROR(IF(Loan_Not_Paid*Values_Entered,Payment_Date,""), "")</f>
        <v/>
      </c>
      <c r="D98" s="31" t="str">
        <f ca="1">IFERROR(IF(Loan_Not_Paid*Values_Entered,Beginning_Balance,""), "")</f>
        <v/>
      </c>
      <c r="E98" s="31" t="str">
        <f ca="1">IFERROR(IF(Loan_Not_Paid*Values_Entered,Monthly_Payment,""), "")</f>
        <v/>
      </c>
      <c r="F98" s="31" t="str">
        <f ca="1">IFERROR(IF(Loan_Not_Paid*Values_Entered,Principal,""), "")</f>
        <v/>
      </c>
      <c r="G98" s="31" t="str">
        <f ca="1">IFERROR(IF(Loan_Not_Paid*Values_Entered,Interest,""), "")</f>
        <v/>
      </c>
      <c r="H98" s="31" t="str">
        <f ca="1">IFERROR(IF(Loan_Not_Paid*Values_Entered,Ending_Balance,""), "")</f>
        <v/>
      </c>
    </row>
    <row r="99" spans="2:8" x14ac:dyDescent="0.35">
      <c r="B99" s="32" t="str">
        <f ca="1">IFERROR(IF(Loan_Not_Paid*Values_Entered,Payment_Number,""), "")</f>
        <v/>
      </c>
      <c r="C99" s="29" t="str">
        <f ca="1">IFERROR(IF(Loan_Not_Paid*Values_Entered,Payment_Date,""), "")</f>
        <v/>
      </c>
      <c r="D99" s="31" t="str">
        <f ca="1">IFERROR(IF(Loan_Not_Paid*Values_Entered,Beginning_Balance,""), "")</f>
        <v/>
      </c>
      <c r="E99" s="31" t="str">
        <f ca="1">IFERROR(IF(Loan_Not_Paid*Values_Entered,Monthly_Payment,""), "")</f>
        <v/>
      </c>
      <c r="F99" s="31" t="str">
        <f ca="1">IFERROR(IF(Loan_Not_Paid*Values_Entered,Principal,""), "")</f>
        <v/>
      </c>
      <c r="G99" s="31" t="str">
        <f ca="1">IFERROR(IF(Loan_Not_Paid*Values_Entered,Interest,""), "")</f>
        <v/>
      </c>
      <c r="H99" s="31" t="str">
        <f ca="1">IFERROR(IF(Loan_Not_Paid*Values_Entered,Ending_Balance,""), "")</f>
        <v/>
      </c>
    </row>
    <row r="100" spans="2:8" x14ac:dyDescent="0.35">
      <c r="B100" s="32" t="str">
        <f ca="1">IFERROR(IF(Loan_Not_Paid*Values_Entered,Payment_Number,""), "")</f>
        <v/>
      </c>
      <c r="C100" s="29" t="str">
        <f ca="1">IFERROR(IF(Loan_Not_Paid*Values_Entered,Payment_Date,""), "")</f>
        <v/>
      </c>
      <c r="D100" s="31" t="str">
        <f ca="1">IFERROR(IF(Loan_Not_Paid*Values_Entered,Beginning_Balance,""), "")</f>
        <v/>
      </c>
      <c r="E100" s="31" t="str">
        <f ca="1">IFERROR(IF(Loan_Not_Paid*Values_Entered,Monthly_Payment,""), "")</f>
        <v/>
      </c>
      <c r="F100" s="31" t="str">
        <f ca="1">IFERROR(IF(Loan_Not_Paid*Values_Entered,Principal,""), "")</f>
        <v/>
      </c>
      <c r="G100" s="31" t="str">
        <f ca="1">IFERROR(IF(Loan_Not_Paid*Values_Entered,Interest,""), "")</f>
        <v/>
      </c>
      <c r="H100" s="31" t="str">
        <f ca="1">IFERROR(IF(Loan_Not_Paid*Values_Entered,Ending_Balance,""), "")</f>
        <v/>
      </c>
    </row>
    <row r="101" spans="2:8" x14ac:dyDescent="0.35">
      <c r="B101" s="32" t="str">
        <f ca="1">IFERROR(IF(Loan_Not_Paid*Values_Entered,Payment_Number,""), "")</f>
        <v/>
      </c>
      <c r="C101" s="29" t="str">
        <f ca="1">IFERROR(IF(Loan_Not_Paid*Values_Entered,Payment_Date,""), "")</f>
        <v/>
      </c>
      <c r="D101" s="31" t="str">
        <f ca="1">IFERROR(IF(Loan_Not_Paid*Values_Entered,Beginning_Balance,""), "")</f>
        <v/>
      </c>
      <c r="E101" s="31" t="str">
        <f ca="1">IFERROR(IF(Loan_Not_Paid*Values_Entered,Monthly_Payment,""), "")</f>
        <v/>
      </c>
      <c r="F101" s="31" t="str">
        <f ca="1">IFERROR(IF(Loan_Not_Paid*Values_Entered,Principal,""), "")</f>
        <v/>
      </c>
      <c r="G101" s="31" t="str">
        <f ca="1">IFERROR(IF(Loan_Not_Paid*Values_Entered,Interest,""), "")</f>
        <v/>
      </c>
      <c r="H101" s="31" t="str">
        <f ca="1">IFERROR(IF(Loan_Not_Paid*Values_Entered,Ending_Balance,""), "")</f>
        <v/>
      </c>
    </row>
    <row r="102" spans="2:8" x14ac:dyDescent="0.35">
      <c r="B102" s="32" t="str">
        <f ca="1">IFERROR(IF(Loan_Not_Paid*Values_Entered,Payment_Number,""), "")</f>
        <v/>
      </c>
      <c r="C102" s="29" t="str">
        <f ca="1">IFERROR(IF(Loan_Not_Paid*Values_Entered,Payment_Date,""), "")</f>
        <v/>
      </c>
      <c r="D102" s="31" t="str">
        <f ca="1">IFERROR(IF(Loan_Not_Paid*Values_Entered,Beginning_Balance,""), "")</f>
        <v/>
      </c>
      <c r="E102" s="31" t="str">
        <f ca="1">IFERROR(IF(Loan_Not_Paid*Values_Entered,Monthly_Payment,""), "")</f>
        <v/>
      </c>
      <c r="F102" s="31" t="str">
        <f ca="1">IFERROR(IF(Loan_Not_Paid*Values_Entered,Principal,""), "")</f>
        <v/>
      </c>
      <c r="G102" s="31" t="str">
        <f ca="1">IFERROR(IF(Loan_Not_Paid*Values_Entered,Interest,""), "")</f>
        <v/>
      </c>
      <c r="H102" s="31" t="str">
        <f ca="1">IFERROR(IF(Loan_Not_Paid*Values_Entered,Ending_Balance,""), "")</f>
        <v/>
      </c>
    </row>
    <row r="103" spans="2:8" x14ac:dyDescent="0.35">
      <c r="B103" s="32" t="str">
        <f ca="1">IFERROR(IF(Loan_Not_Paid*Values_Entered,Payment_Number,""), "")</f>
        <v/>
      </c>
      <c r="C103" s="29" t="str">
        <f ca="1">IFERROR(IF(Loan_Not_Paid*Values_Entered,Payment_Date,""), "")</f>
        <v/>
      </c>
      <c r="D103" s="31" t="str">
        <f ca="1">IFERROR(IF(Loan_Not_Paid*Values_Entered,Beginning_Balance,""), "")</f>
        <v/>
      </c>
      <c r="E103" s="31" t="str">
        <f ca="1">IFERROR(IF(Loan_Not_Paid*Values_Entered,Monthly_Payment,""), "")</f>
        <v/>
      </c>
      <c r="F103" s="31" t="str">
        <f ca="1">IFERROR(IF(Loan_Not_Paid*Values_Entered,Principal,""), "")</f>
        <v/>
      </c>
      <c r="G103" s="31" t="str">
        <f ca="1">IFERROR(IF(Loan_Not_Paid*Values_Entered,Interest,""), "")</f>
        <v/>
      </c>
      <c r="H103" s="31" t="str">
        <f ca="1">IFERROR(IF(Loan_Not_Paid*Values_Entered,Ending_Balance,""), "")</f>
        <v/>
      </c>
    </row>
    <row r="104" spans="2:8" x14ac:dyDescent="0.35">
      <c r="B104" s="32" t="str">
        <f ca="1">IFERROR(IF(Loan_Not_Paid*Values_Entered,Payment_Number,""), "")</f>
        <v/>
      </c>
      <c r="C104" s="29" t="str">
        <f ca="1">IFERROR(IF(Loan_Not_Paid*Values_Entered,Payment_Date,""), "")</f>
        <v/>
      </c>
      <c r="D104" s="31" t="str">
        <f ca="1">IFERROR(IF(Loan_Not_Paid*Values_Entered,Beginning_Balance,""), "")</f>
        <v/>
      </c>
      <c r="E104" s="31" t="str">
        <f ca="1">IFERROR(IF(Loan_Not_Paid*Values_Entered,Monthly_Payment,""), "")</f>
        <v/>
      </c>
      <c r="F104" s="31" t="str">
        <f ca="1">IFERROR(IF(Loan_Not_Paid*Values_Entered,Principal,""), "")</f>
        <v/>
      </c>
      <c r="G104" s="31" t="str">
        <f ca="1">IFERROR(IF(Loan_Not_Paid*Values_Entered,Interest,""), "")</f>
        <v/>
      </c>
      <c r="H104" s="31" t="str">
        <f ca="1">IFERROR(IF(Loan_Not_Paid*Values_Entered,Ending_Balance,""), "")</f>
        <v/>
      </c>
    </row>
    <row r="105" spans="2:8" x14ac:dyDescent="0.35">
      <c r="B105" s="32" t="str">
        <f ca="1">IFERROR(IF(Loan_Not_Paid*Values_Entered,Payment_Number,""), "")</f>
        <v/>
      </c>
      <c r="C105" s="29" t="str">
        <f ca="1">IFERROR(IF(Loan_Not_Paid*Values_Entered,Payment_Date,""), "")</f>
        <v/>
      </c>
      <c r="D105" s="31" t="str">
        <f ca="1">IFERROR(IF(Loan_Not_Paid*Values_Entered,Beginning_Balance,""), "")</f>
        <v/>
      </c>
      <c r="E105" s="31" t="str">
        <f ca="1">IFERROR(IF(Loan_Not_Paid*Values_Entered,Monthly_Payment,""), "")</f>
        <v/>
      </c>
      <c r="F105" s="31" t="str">
        <f ca="1">IFERROR(IF(Loan_Not_Paid*Values_Entered,Principal,""), "")</f>
        <v/>
      </c>
      <c r="G105" s="31" t="str">
        <f ca="1">IFERROR(IF(Loan_Not_Paid*Values_Entered,Interest,""), "")</f>
        <v/>
      </c>
      <c r="H105" s="31" t="str">
        <f ca="1">IFERROR(IF(Loan_Not_Paid*Values_Entered,Ending_Balance,""), "")</f>
        <v/>
      </c>
    </row>
    <row r="106" spans="2:8" x14ac:dyDescent="0.35">
      <c r="B106" s="32" t="str">
        <f ca="1">IFERROR(IF(Loan_Not_Paid*Values_Entered,Payment_Number,""), "")</f>
        <v/>
      </c>
      <c r="C106" s="29" t="str">
        <f ca="1">IFERROR(IF(Loan_Not_Paid*Values_Entered,Payment_Date,""), "")</f>
        <v/>
      </c>
      <c r="D106" s="31" t="str">
        <f ca="1">IFERROR(IF(Loan_Not_Paid*Values_Entered,Beginning_Balance,""), "")</f>
        <v/>
      </c>
      <c r="E106" s="31" t="str">
        <f ca="1">IFERROR(IF(Loan_Not_Paid*Values_Entered,Monthly_Payment,""), "")</f>
        <v/>
      </c>
      <c r="F106" s="31" t="str">
        <f ca="1">IFERROR(IF(Loan_Not_Paid*Values_Entered,Principal,""), "")</f>
        <v/>
      </c>
      <c r="G106" s="31" t="str">
        <f ca="1">IFERROR(IF(Loan_Not_Paid*Values_Entered,Interest,""), "")</f>
        <v/>
      </c>
      <c r="H106" s="31" t="str">
        <f ca="1">IFERROR(IF(Loan_Not_Paid*Values_Entered,Ending_Balance,""), "")</f>
        <v/>
      </c>
    </row>
    <row r="107" spans="2:8" x14ac:dyDescent="0.35">
      <c r="B107" s="32" t="str">
        <f ca="1">IFERROR(IF(Loan_Not_Paid*Values_Entered,Payment_Number,""), "")</f>
        <v/>
      </c>
      <c r="C107" s="29" t="str">
        <f ca="1">IFERROR(IF(Loan_Not_Paid*Values_Entered,Payment_Date,""), "")</f>
        <v/>
      </c>
      <c r="D107" s="31" t="str">
        <f ca="1">IFERROR(IF(Loan_Not_Paid*Values_Entered,Beginning_Balance,""), "")</f>
        <v/>
      </c>
      <c r="E107" s="31" t="str">
        <f ca="1">IFERROR(IF(Loan_Not_Paid*Values_Entered,Monthly_Payment,""), "")</f>
        <v/>
      </c>
      <c r="F107" s="31" t="str">
        <f ca="1">IFERROR(IF(Loan_Not_Paid*Values_Entered,Principal,""), "")</f>
        <v/>
      </c>
      <c r="G107" s="31" t="str">
        <f ca="1">IFERROR(IF(Loan_Not_Paid*Values_Entered,Interest,""), "")</f>
        <v/>
      </c>
      <c r="H107" s="31" t="str">
        <f ca="1">IFERROR(IF(Loan_Not_Paid*Values_Entered,Ending_Balance,""), "")</f>
        <v/>
      </c>
    </row>
    <row r="108" spans="2:8" x14ac:dyDescent="0.35">
      <c r="B108" s="32" t="str">
        <f ca="1">IFERROR(IF(Loan_Not_Paid*Values_Entered,Payment_Number,""), "")</f>
        <v/>
      </c>
      <c r="C108" s="29" t="str">
        <f ca="1">IFERROR(IF(Loan_Not_Paid*Values_Entered,Payment_Date,""), "")</f>
        <v/>
      </c>
      <c r="D108" s="31" t="str">
        <f ca="1">IFERROR(IF(Loan_Not_Paid*Values_Entered,Beginning_Balance,""), "")</f>
        <v/>
      </c>
      <c r="E108" s="31" t="str">
        <f ca="1">IFERROR(IF(Loan_Not_Paid*Values_Entered,Monthly_Payment,""), "")</f>
        <v/>
      </c>
      <c r="F108" s="31" t="str">
        <f ca="1">IFERROR(IF(Loan_Not_Paid*Values_Entered,Principal,""), "")</f>
        <v/>
      </c>
      <c r="G108" s="31" t="str">
        <f ca="1">IFERROR(IF(Loan_Not_Paid*Values_Entered,Interest,""), "")</f>
        <v/>
      </c>
      <c r="H108" s="31" t="str">
        <f ca="1">IFERROR(IF(Loan_Not_Paid*Values_Entered,Ending_Balance,""), "")</f>
        <v/>
      </c>
    </row>
    <row r="109" spans="2:8" x14ac:dyDescent="0.35">
      <c r="B109" s="32" t="str">
        <f ca="1">IFERROR(IF(Loan_Not_Paid*Values_Entered,Payment_Number,""), "")</f>
        <v/>
      </c>
      <c r="C109" s="29" t="str">
        <f ca="1">IFERROR(IF(Loan_Not_Paid*Values_Entered,Payment_Date,""), "")</f>
        <v/>
      </c>
      <c r="D109" s="31" t="str">
        <f ca="1">IFERROR(IF(Loan_Not_Paid*Values_Entered,Beginning_Balance,""), "")</f>
        <v/>
      </c>
      <c r="E109" s="31" t="str">
        <f ca="1">IFERROR(IF(Loan_Not_Paid*Values_Entered,Monthly_Payment,""), "")</f>
        <v/>
      </c>
      <c r="F109" s="31" t="str">
        <f ca="1">IFERROR(IF(Loan_Not_Paid*Values_Entered,Principal,""), "")</f>
        <v/>
      </c>
      <c r="G109" s="31" t="str">
        <f ca="1">IFERROR(IF(Loan_Not_Paid*Values_Entered,Interest,""), "")</f>
        <v/>
      </c>
      <c r="H109" s="31" t="str">
        <f ca="1">IFERROR(IF(Loan_Not_Paid*Values_Entered,Ending_Balance,""), "")</f>
        <v/>
      </c>
    </row>
    <row r="110" spans="2:8" x14ac:dyDescent="0.35">
      <c r="B110" s="32" t="str">
        <f ca="1">IFERROR(IF(Loan_Not_Paid*Values_Entered,Payment_Number,""), "")</f>
        <v/>
      </c>
      <c r="C110" s="29" t="str">
        <f ca="1">IFERROR(IF(Loan_Not_Paid*Values_Entered,Payment_Date,""), "")</f>
        <v/>
      </c>
      <c r="D110" s="31" t="str">
        <f ca="1">IFERROR(IF(Loan_Not_Paid*Values_Entered,Beginning_Balance,""), "")</f>
        <v/>
      </c>
      <c r="E110" s="31" t="str">
        <f ca="1">IFERROR(IF(Loan_Not_Paid*Values_Entered,Monthly_Payment,""), "")</f>
        <v/>
      </c>
      <c r="F110" s="31" t="str">
        <f ca="1">IFERROR(IF(Loan_Not_Paid*Values_Entered,Principal,""), "")</f>
        <v/>
      </c>
      <c r="G110" s="31" t="str">
        <f ca="1">IFERROR(IF(Loan_Not_Paid*Values_Entered,Interest,""), "")</f>
        <v/>
      </c>
      <c r="H110" s="31" t="str">
        <f ca="1">IFERROR(IF(Loan_Not_Paid*Values_Entered,Ending_Balance,""), "")</f>
        <v/>
      </c>
    </row>
    <row r="111" spans="2:8" x14ac:dyDescent="0.35">
      <c r="B111" s="32" t="str">
        <f ca="1">IFERROR(IF(Loan_Not_Paid*Values_Entered,Payment_Number,""), "")</f>
        <v/>
      </c>
      <c r="C111" s="29" t="str">
        <f ca="1">IFERROR(IF(Loan_Not_Paid*Values_Entered,Payment_Date,""), "")</f>
        <v/>
      </c>
      <c r="D111" s="31" t="str">
        <f ca="1">IFERROR(IF(Loan_Not_Paid*Values_Entered,Beginning_Balance,""), "")</f>
        <v/>
      </c>
      <c r="E111" s="31" t="str">
        <f ca="1">IFERROR(IF(Loan_Not_Paid*Values_Entered,Monthly_Payment,""), "")</f>
        <v/>
      </c>
      <c r="F111" s="31" t="str">
        <f ca="1">IFERROR(IF(Loan_Not_Paid*Values_Entered,Principal,""), "")</f>
        <v/>
      </c>
      <c r="G111" s="31" t="str">
        <f ca="1">IFERROR(IF(Loan_Not_Paid*Values_Entered,Interest,""), "")</f>
        <v/>
      </c>
      <c r="H111" s="31" t="str">
        <f ca="1">IFERROR(IF(Loan_Not_Paid*Values_Entered,Ending_Balance,""), "")</f>
        <v/>
      </c>
    </row>
    <row r="112" spans="2:8" x14ac:dyDescent="0.35">
      <c r="B112" s="32" t="str">
        <f ca="1">IFERROR(IF(Loan_Not_Paid*Values_Entered,Payment_Number,""), "")</f>
        <v/>
      </c>
      <c r="C112" s="29" t="str">
        <f ca="1">IFERROR(IF(Loan_Not_Paid*Values_Entered,Payment_Date,""), "")</f>
        <v/>
      </c>
      <c r="D112" s="31" t="str">
        <f ca="1">IFERROR(IF(Loan_Not_Paid*Values_Entered,Beginning_Balance,""), "")</f>
        <v/>
      </c>
      <c r="E112" s="31" t="str">
        <f ca="1">IFERROR(IF(Loan_Not_Paid*Values_Entered,Monthly_Payment,""), "")</f>
        <v/>
      </c>
      <c r="F112" s="31" t="str">
        <f ca="1">IFERROR(IF(Loan_Not_Paid*Values_Entered,Principal,""), "")</f>
        <v/>
      </c>
      <c r="G112" s="31" t="str">
        <f ca="1">IFERROR(IF(Loan_Not_Paid*Values_Entered,Interest,""), "")</f>
        <v/>
      </c>
      <c r="H112" s="31" t="str">
        <f ca="1">IFERROR(IF(Loan_Not_Paid*Values_Entered,Ending_Balance,""), "")</f>
        <v/>
      </c>
    </row>
    <row r="113" spans="2:8" x14ac:dyDescent="0.35">
      <c r="B113" s="32" t="str">
        <f ca="1">IFERROR(IF(Loan_Not_Paid*Values_Entered,Payment_Number,""), "")</f>
        <v/>
      </c>
      <c r="C113" s="29" t="str">
        <f ca="1">IFERROR(IF(Loan_Not_Paid*Values_Entered,Payment_Date,""), "")</f>
        <v/>
      </c>
      <c r="D113" s="31" t="str">
        <f ca="1">IFERROR(IF(Loan_Not_Paid*Values_Entered,Beginning_Balance,""), "")</f>
        <v/>
      </c>
      <c r="E113" s="31" t="str">
        <f ca="1">IFERROR(IF(Loan_Not_Paid*Values_Entered,Monthly_Payment,""), "")</f>
        <v/>
      </c>
      <c r="F113" s="31" t="str">
        <f ca="1">IFERROR(IF(Loan_Not_Paid*Values_Entered,Principal,""), "")</f>
        <v/>
      </c>
      <c r="G113" s="31" t="str">
        <f ca="1">IFERROR(IF(Loan_Not_Paid*Values_Entered,Interest,""), "")</f>
        <v/>
      </c>
      <c r="H113" s="31" t="str">
        <f ca="1">IFERROR(IF(Loan_Not_Paid*Values_Entered,Ending_Balance,""), "")</f>
        <v/>
      </c>
    </row>
    <row r="114" spans="2:8" x14ac:dyDescent="0.35">
      <c r="B114" s="32" t="str">
        <f ca="1">IFERROR(IF(Loan_Not_Paid*Values_Entered,Payment_Number,""), "")</f>
        <v/>
      </c>
      <c r="C114" s="29" t="str">
        <f ca="1">IFERROR(IF(Loan_Not_Paid*Values_Entered,Payment_Date,""), "")</f>
        <v/>
      </c>
      <c r="D114" s="31" t="str">
        <f ca="1">IFERROR(IF(Loan_Not_Paid*Values_Entered,Beginning_Balance,""), "")</f>
        <v/>
      </c>
      <c r="E114" s="31" t="str">
        <f ca="1">IFERROR(IF(Loan_Not_Paid*Values_Entered,Monthly_Payment,""), "")</f>
        <v/>
      </c>
      <c r="F114" s="31" t="str">
        <f ca="1">IFERROR(IF(Loan_Not_Paid*Values_Entered,Principal,""), "")</f>
        <v/>
      </c>
      <c r="G114" s="31" t="str">
        <f ca="1">IFERROR(IF(Loan_Not_Paid*Values_Entered,Interest,""), "")</f>
        <v/>
      </c>
      <c r="H114" s="31" t="str">
        <f ca="1">IFERROR(IF(Loan_Not_Paid*Values_Entered,Ending_Balance,""), "")</f>
        <v/>
      </c>
    </row>
    <row r="115" spans="2:8" x14ac:dyDescent="0.35">
      <c r="B115" s="32" t="str">
        <f ca="1">IFERROR(IF(Loan_Not_Paid*Values_Entered,Payment_Number,""), "")</f>
        <v/>
      </c>
      <c r="C115" s="29" t="str">
        <f ca="1">IFERROR(IF(Loan_Not_Paid*Values_Entered,Payment_Date,""), "")</f>
        <v/>
      </c>
      <c r="D115" s="31" t="str">
        <f ca="1">IFERROR(IF(Loan_Not_Paid*Values_Entered,Beginning_Balance,""), "")</f>
        <v/>
      </c>
      <c r="E115" s="31" t="str">
        <f ca="1">IFERROR(IF(Loan_Not_Paid*Values_Entered,Monthly_Payment,""), "")</f>
        <v/>
      </c>
      <c r="F115" s="31" t="str">
        <f ca="1">IFERROR(IF(Loan_Not_Paid*Values_Entered,Principal,""), "")</f>
        <v/>
      </c>
      <c r="G115" s="31" t="str">
        <f ca="1">IFERROR(IF(Loan_Not_Paid*Values_Entered,Interest,""), "")</f>
        <v/>
      </c>
      <c r="H115" s="31" t="str">
        <f ca="1">IFERROR(IF(Loan_Not_Paid*Values_Entered,Ending_Balance,""), "")</f>
        <v/>
      </c>
    </row>
    <row r="116" spans="2:8" x14ac:dyDescent="0.35">
      <c r="B116" s="32" t="str">
        <f ca="1">IFERROR(IF(Loan_Not_Paid*Values_Entered,Payment_Number,""), "")</f>
        <v/>
      </c>
      <c r="C116" s="29" t="str">
        <f ca="1">IFERROR(IF(Loan_Not_Paid*Values_Entered,Payment_Date,""), "")</f>
        <v/>
      </c>
      <c r="D116" s="31" t="str">
        <f ca="1">IFERROR(IF(Loan_Not_Paid*Values_Entered,Beginning_Balance,""), "")</f>
        <v/>
      </c>
      <c r="E116" s="31" t="str">
        <f ca="1">IFERROR(IF(Loan_Not_Paid*Values_Entered,Monthly_Payment,""), "")</f>
        <v/>
      </c>
      <c r="F116" s="31" t="str">
        <f ca="1">IFERROR(IF(Loan_Not_Paid*Values_Entered,Principal,""), "")</f>
        <v/>
      </c>
      <c r="G116" s="31" t="str">
        <f ca="1">IFERROR(IF(Loan_Not_Paid*Values_Entered,Interest,""), "")</f>
        <v/>
      </c>
      <c r="H116" s="31" t="str">
        <f ca="1">IFERROR(IF(Loan_Not_Paid*Values_Entered,Ending_Balance,""), "")</f>
        <v/>
      </c>
    </row>
    <row r="117" spans="2:8" x14ac:dyDescent="0.35">
      <c r="B117" s="32" t="str">
        <f ca="1">IFERROR(IF(Loan_Not_Paid*Values_Entered,Payment_Number,""), "")</f>
        <v/>
      </c>
      <c r="C117" s="29" t="str">
        <f ca="1">IFERROR(IF(Loan_Not_Paid*Values_Entered,Payment_Date,""), "")</f>
        <v/>
      </c>
      <c r="D117" s="31" t="str">
        <f ca="1">IFERROR(IF(Loan_Not_Paid*Values_Entered,Beginning_Balance,""), "")</f>
        <v/>
      </c>
      <c r="E117" s="31" t="str">
        <f ca="1">IFERROR(IF(Loan_Not_Paid*Values_Entered,Monthly_Payment,""), "")</f>
        <v/>
      </c>
      <c r="F117" s="31" t="str">
        <f ca="1">IFERROR(IF(Loan_Not_Paid*Values_Entered,Principal,""), "")</f>
        <v/>
      </c>
      <c r="G117" s="31" t="str">
        <f ca="1">IFERROR(IF(Loan_Not_Paid*Values_Entered,Interest,""), "")</f>
        <v/>
      </c>
      <c r="H117" s="31" t="str">
        <f ca="1">IFERROR(IF(Loan_Not_Paid*Values_Entered,Ending_Balance,""), "")</f>
        <v/>
      </c>
    </row>
    <row r="118" spans="2:8" x14ac:dyDescent="0.35">
      <c r="B118" s="32" t="str">
        <f ca="1">IFERROR(IF(Loan_Not_Paid*Values_Entered,Payment_Number,""), "")</f>
        <v/>
      </c>
      <c r="C118" s="29" t="str">
        <f ca="1">IFERROR(IF(Loan_Not_Paid*Values_Entered,Payment_Date,""), "")</f>
        <v/>
      </c>
      <c r="D118" s="31" t="str">
        <f ca="1">IFERROR(IF(Loan_Not_Paid*Values_Entered,Beginning_Balance,""), "")</f>
        <v/>
      </c>
      <c r="E118" s="31" t="str">
        <f ca="1">IFERROR(IF(Loan_Not_Paid*Values_Entered,Monthly_Payment,""), "")</f>
        <v/>
      </c>
      <c r="F118" s="31" t="str">
        <f ca="1">IFERROR(IF(Loan_Not_Paid*Values_Entered,Principal,""), "")</f>
        <v/>
      </c>
      <c r="G118" s="31" t="str">
        <f ca="1">IFERROR(IF(Loan_Not_Paid*Values_Entered,Interest,""), "")</f>
        <v/>
      </c>
      <c r="H118" s="31" t="str">
        <f ca="1">IFERROR(IF(Loan_Not_Paid*Values_Entered,Ending_Balance,""), "")</f>
        <v/>
      </c>
    </row>
    <row r="119" spans="2:8" x14ac:dyDescent="0.35">
      <c r="B119" s="32" t="str">
        <f ca="1">IFERROR(IF(Loan_Not_Paid*Values_Entered,Payment_Number,""), "")</f>
        <v/>
      </c>
      <c r="C119" s="29" t="str">
        <f ca="1">IFERROR(IF(Loan_Not_Paid*Values_Entered,Payment_Date,""), "")</f>
        <v/>
      </c>
      <c r="D119" s="31" t="str">
        <f ca="1">IFERROR(IF(Loan_Not_Paid*Values_Entered,Beginning_Balance,""), "")</f>
        <v/>
      </c>
      <c r="E119" s="31" t="str">
        <f ca="1">IFERROR(IF(Loan_Not_Paid*Values_Entered,Monthly_Payment,""), "")</f>
        <v/>
      </c>
      <c r="F119" s="31" t="str">
        <f ca="1">IFERROR(IF(Loan_Not_Paid*Values_Entered,Principal,""), "")</f>
        <v/>
      </c>
      <c r="G119" s="31" t="str">
        <f ca="1">IFERROR(IF(Loan_Not_Paid*Values_Entered,Interest,""), "")</f>
        <v/>
      </c>
      <c r="H119" s="31" t="str">
        <f ca="1">IFERROR(IF(Loan_Not_Paid*Values_Entered,Ending_Balance,""), "")</f>
        <v/>
      </c>
    </row>
    <row r="120" spans="2:8" x14ac:dyDescent="0.35">
      <c r="B120" s="32" t="str">
        <f ca="1">IFERROR(IF(Loan_Not_Paid*Values_Entered,Payment_Number,""), "")</f>
        <v/>
      </c>
      <c r="C120" s="29" t="str">
        <f ca="1">IFERROR(IF(Loan_Not_Paid*Values_Entered,Payment_Date,""), "")</f>
        <v/>
      </c>
      <c r="D120" s="31" t="str">
        <f ca="1">IFERROR(IF(Loan_Not_Paid*Values_Entered,Beginning_Balance,""), "")</f>
        <v/>
      </c>
      <c r="E120" s="31" t="str">
        <f ca="1">IFERROR(IF(Loan_Not_Paid*Values_Entered,Monthly_Payment,""), "")</f>
        <v/>
      </c>
      <c r="F120" s="31" t="str">
        <f ca="1">IFERROR(IF(Loan_Not_Paid*Values_Entered,Principal,""), "")</f>
        <v/>
      </c>
      <c r="G120" s="31" t="str">
        <f ca="1">IFERROR(IF(Loan_Not_Paid*Values_Entered,Interest,""), "")</f>
        <v/>
      </c>
      <c r="H120" s="31" t="str">
        <f ca="1">IFERROR(IF(Loan_Not_Paid*Values_Entered,Ending_Balance,""), "")</f>
        <v/>
      </c>
    </row>
    <row r="121" spans="2:8" x14ac:dyDescent="0.35">
      <c r="B121" s="32" t="str">
        <f ca="1">IFERROR(IF(Loan_Not_Paid*Values_Entered,Payment_Number,""), "")</f>
        <v/>
      </c>
      <c r="C121" s="29" t="str">
        <f ca="1">IFERROR(IF(Loan_Not_Paid*Values_Entered,Payment_Date,""), "")</f>
        <v/>
      </c>
      <c r="D121" s="31" t="str">
        <f ca="1">IFERROR(IF(Loan_Not_Paid*Values_Entered,Beginning_Balance,""), "")</f>
        <v/>
      </c>
      <c r="E121" s="31" t="str">
        <f ca="1">IFERROR(IF(Loan_Not_Paid*Values_Entered,Monthly_Payment,""), "")</f>
        <v/>
      </c>
      <c r="F121" s="31" t="str">
        <f ca="1">IFERROR(IF(Loan_Not_Paid*Values_Entered,Principal,""), "")</f>
        <v/>
      </c>
      <c r="G121" s="31" t="str">
        <f ca="1">IFERROR(IF(Loan_Not_Paid*Values_Entered,Interest,""), "")</f>
        <v/>
      </c>
      <c r="H121" s="31" t="str">
        <f ca="1">IFERROR(IF(Loan_Not_Paid*Values_Entered,Ending_Balance,""), "")</f>
        <v/>
      </c>
    </row>
    <row r="122" spans="2:8" x14ac:dyDescent="0.35">
      <c r="B122" s="32" t="str">
        <f ca="1">IFERROR(IF(Loan_Not_Paid*Values_Entered,Payment_Number,""), "")</f>
        <v/>
      </c>
      <c r="C122" s="29" t="str">
        <f ca="1">IFERROR(IF(Loan_Not_Paid*Values_Entered,Payment_Date,""), "")</f>
        <v/>
      </c>
      <c r="D122" s="31" t="str">
        <f ca="1">IFERROR(IF(Loan_Not_Paid*Values_Entered,Beginning_Balance,""), "")</f>
        <v/>
      </c>
      <c r="E122" s="31" t="str">
        <f ca="1">IFERROR(IF(Loan_Not_Paid*Values_Entered,Monthly_Payment,""), "")</f>
        <v/>
      </c>
      <c r="F122" s="31" t="str">
        <f ca="1">IFERROR(IF(Loan_Not_Paid*Values_Entered,Principal,""), "")</f>
        <v/>
      </c>
      <c r="G122" s="31" t="str">
        <f ca="1">IFERROR(IF(Loan_Not_Paid*Values_Entered,Interest,""), "")</f>
        <v/>
      </c>
      <c r="H122" s="31" t="str">
        <f ca="1">IFERROR(IF(Loan_Not_Paid*Values_Entered,Ending_Balance,""), "")</f>
        <v/>
      </c>
    </row>
    <row r="123" spans="2:8" x14ac:dyDescent="0.35">
      <c r="B123" s="32" t="str">
        <f ca="1">IFERROR(IF(Loan_Not_Paid*Values_Entered,Payment_Number,""), "")</f>
        <v/>
      </c>
      <c r="C123" s="29" t="str">
        <f ca="1">IFERROR(IF(Loan_Not_Paid*Values_Entered,Payment_Date,""), "")</f>
        <v/>
      </c>
      <c r="D123" s="31" t="str">
        <f ca="1">IFERROR(IF(Loan_Not_Paid*Values_Entered,Beginning_Balance,""), "")</f>
        <v/>
      </c>
      <c r="E123" s="31" t="str">
        <f ca="1">IFERROR(IF(Loan_Not_Paid*Values_Entered,Monthly_Payment,""), "")</f>
        <v/>
      </c>
      <c r="F123" s="31" t="str">
        <f ca="1">IFERROR(IF(Loan_Not_Paid*Values_Entered,Principal,""), "")</f>
        <v/>
      </c>
      <c r="G123" s="31" t="str">
        <f ca="1">IFERROR(IF(Loan_Not_Paid*Values_Entered,Interest,""), "")</f>
        <v/>
      </c>
      <c r="H123" s="31" t="str">
        <f ca="1">IFERROR(IF(Loan_Not_Paid*Values_Entered,Ending_Balance,""), "")</f>
        <v/>
      </c>
    </row>
    <row r="124" spans="2:8" x14ac:dyDescent="0.35">
      <c r="B124" s="32" t="str">
        <f ca="1">IFERROR(IF(Loan_Not_Paid*Values_Entered,Payment_Number,""), "")</f>
        <v/>
      </c>
      <c r="C124" s="29" t="str">
        <f ca="1">IFERROR(IF(Loan_Not_Paid*Values_Entered,Payment_Date,""), "")</f>
        <v/>
      </c>
      <c r="D124" s="31" t="str">
        <f ca="1">IFERROR(IF(Loan_Not_Paid*Values_Entered,Beginning_Balance,""), "")</f>
        <v/>
      </c>
      <c r="E124" s="31" t="str">
        <f ca="1">IFERROR(IF(Loan_Not_Paid*Values_Entered,Monthly_Payment,""), "")</f>
        <v/>
      </c>
      <c r="F124" s="31" t="str">
        <f ca="1">IFERROR(IF(Loan_Not_Paid*Values_Entered,Principal,""), "")</f>
        <v/>
      </c>
      <c r="G124" s="31" t="str">
        <f ca="1">IFERROR(IF(Loan_Not_Paid*Values_Entered,Interest,""), "")</f>
        <v/>
      </c>
      <c r="H124" s="31" t="str">
        <f ca="1">IFERROR(IF(Loan_Not_Paid*Values_Entered,Ending_Balance,""), "")</f>
        <v/>
      </c>
    </row>
    <row r="125" spans="2:8" x14ac:dyDescent="0.35">
      <c r="B125" s="32" t="str">
        <f ca="1">IFERROR(IF(Loan_Not_Paid*Values_Entered,Payment_Number,""), "")</f>
        <v/>
      </c>
      <c r="C125" s="29" t="str">
        <f ca="1">IFERROR(IF(Loan_Not_Paid*Values_Entered,Payment_Date,""), "")</f>
        <v/>
      </c>
      <c r="D125" s="31" t="str">
        <f ca="1">IFERROR(IF(Loan_Not_Paid*Values_Entered,Beginning_Balance,""), "")</f>
        <v/>
      </c>
      <c r="E125" s="31" t="str">
        <f ca="1">IFERROR(IF(Loan_Not_Paid*Values_Entered,Monthly_Payment,""), "")</f>
        <v/>
      </c>
      <c r="F125" s="31" t="str">
        <f ca="1">IFERROR(IF(Loan_Not_Paid*Values_Entered,Principal,""), "")</f>
        <v/>
      </c>
      <c r="G125" s="31" t="str">
        <f ca="1">IFERROR(IF(Loan_Not_Paid*Values_Entered,Interest,""), "")</f>
        <v/>
      </c>
      <c r="H125" s="31" t="str">
        <f ca="1">IFERROR(IF(Loan_Not_Paid*Values_Entered,Ending_Balance,""), "")</f>
        <v/>
      </c>
    </row>
    <row r="126" spans="2:8" x14ac:dyDescent="0.35">
      <c r="B126" s="32" t="str">
        <f ca="1">IFERROR(IF(Loan_Not_Paid*Values_Entered,Payment_Number,""), "")</f>
        <v/>
      </c>
      <c r="C126" s="29" t="str">
        <f ca="1">IFERROR(IF(Loan_Not_Paid*Values_Entered,Payment_Date,""), "")</f>
        <v/>
      </c>
      <c r="D126" s="31" t="str">
        <f ca="1">IFERROR(IF(Loan_Not_Paid*Values_Entered,Beginning_Balance,""), "")</f>
        <v/>
      </c>
      <c r="E126" s="31" t="str">
        <f ca="1">IFERROR(IF(Loan_Not_Paid*Values_Entered,Monthly_Payment,""), "")</f>
        <v/>
      </c>
      <c r="F126" s="31" t="str">
        <f ca="1">IFERROR(IF(Loan_Not_Paid*Values_Entered,Principal,""), "")</f>
        <v/>
      </c>
      <c r="G126" s="31" t="str">
        <f ca="1">IFERROR(IF(Loan_Not_Paid*Values_Entered,Interest,""), "")</f>
        <v/>
      </c>
      <c r="H126" s="31" t="str">
        <f ca="1">IFERROR(IF(Loan_Not_Paid*Values_Entered,Ending_Balance,""), "")</f>
        <v/>
      </c>
    </row>
    <row r="127" spans="2:8" x14ac:dyDescent="0.35">
      <c r="B127" s="32" t="str">
        <f ca="1">IFERROR(IF(Loan_Not_Paid*Values_Entered,Payment_Number,""), "")</f>
        <v/>
      </c>
      <c r="C127" s="29" t="str">
        <f ca="1">IFERROR(IF(Loan_Not_Paid*Values_Entered,Payment_Date,""), "")</f>
        <v/>
      </c>
      <c r="D127" s="31" t="str">
        <f ca="1">IFERROR(IF(Loan_Not_Paid*Values_Entered,Beginning_Balance,""), "")</f>
        <v/>
      </c>
      <c r="E127" s="31" t="str">
        <f ca="1">IFERROR(IF(Loan_Not_Paid*Values_Entered,Monthly_Payment,""), "")</f>
        <v/>
      </c>
      <c r="F127" s="31" t="str">
        <f ca="1">IFERROR(IF(Loan_Not_Paid*Values_Entered,Principal,""), "")</f>
        <v/>
      </c>
      <c r="G127" s="31" t="str">
        <f ca="1">IFERROR(IF(Loan_Not_Paid*Values_Entered,Interest,""), "")</f>
        <v/>
      </c>
      <c r="H127" s="31" t="str">
        <f ca="1">IFERROR(IF(Loan_Not_Paid*Values_Entered,Ending_Balance,""), "")</f>
        <v/>
      </c>
    </row>
    <row r="128" spans="2:8" x14ac:dyDescent="0.35">
      <c r="B128" s="32" t="str">
        <f ca="1">IFERROR(IF(Loan_Not_Paid*Values_Entered,Payment_Number,""), "")</f>
        <v/>
      </c>
      <c r="C128" s="29" t="str">
        <f ca="1">IFERROR(IF(Loan_Not_Paid*Values_Entered,Payment_Date,""), "")</f>
        <v/>
      </c>
      <c r="D128" s="31" t="str">
        <f ca="1">IFERROR(IF(Loan_Not_Paid*Values_Entered,Beginning_Balance,""), "")</f>
        <v/>
      </c>
      <c r="E128" s="31" t="str">
        <f ca="1">IFERROR(IF(Loan_Not_Paid*Values_Entered,Monthly_Payment,""), "")</f>
        <v/>
      </c>
      <c r="F128" s="31" t="str">
        <f ca="1">IFERROR(IF(Loan_Not_Paid*Values_Entered,Principal,""), "")</f>
        <v/>
      </c>
      <c r="G128" s="31" t="str">
        <f ca="1">IFERROR(IF(Loan_Not_Paid*Values_Entered,Interest,""), "")</f>
        <v/>
      </c>
      <c r="H128" s="31" t="str">
        <f ca="1">IFERROR(IF(Loan_Not_Paid*Values_Entered,Ending_Balance,""), "")</f>
        <v/>
      </c>
    </row>
    <row r="129" spans="2:8" x14ac:dyDescent="0.35">
      <c r="B129" s="32" t="str">
        <f ca="1">IFERROR(IF(Loan_Not_Paid*Values_Entered,Payment_Number,""), "")</f>
        <v/>
      </c>
      <c r="C129" s="29" t="str">
        <f ca="1">IFERROR(IF(Loan_Not_Paid*Values_Entered,Payment_Date,""), "")</f>
        <v/>
      </c>
      <c r="D129" s="31" t="str">
        <f ca="1">IFERROR(IF(Loan_Not_Paid*Values_Entered,Beginning_Balance,""), "")</f>
        <v/>
      </c>
      <c r="E129" s="31" t="str">
        <f ca="1">IFERROR(IF(Loan_Not_Paid*Values_Entered,Monthly_Payment,""), "")</f>
        <v/>
      </c>
      <c r="F129" s="31" t="str">
        <f ca="1">IFERROR(IF(Loan_Not_Paid*Values_Entered,Principal,""), "")</f>
        <v/>
      </c>
      <c r="G129" s="31" t="str">
        <f ca="1">IFERROR(IF(Loan_Not_Paid*Values_Entered,Interest,""), "")</f>
        <v/>
      </c>
      <c r="H129" s="31" t="str">
        <f ca="1">IFERROR(IF(Loan_Not_Paid*Values_Entered,Ending_Balance,""), "")</f>
        <v/>
      </c>
    </row>
    <row r="130" spans="2:8" x14ac:dyDescent="0.35">
      <c r="B130" s="32" t="str">
        <f ca="1">IFERROR(IF(Loan_Not_Paid*Values_Entered,Payment_Number,""), "")</f>
        <v/>
      </c>
      <c r="C130" s="29" t="str">
        <f ca="1">IFERROR(IF(Loan_Not_Paid*Values_Entered,Payment_Date,""), "")</f>
        <v/>
      </c>
      <c r="D130" s="31" t="str">
        <f ca="1">IFERROR(IF(Loan_Not_Paid*Values_Entered,Beginning_Balance,""), "")</f>
        <v/>
      </c>
      <c r="E130" s="31" t="str">
        <f ca="1">IFERROR(IF(Loan_Not_Paid*Values_Entered,Monthly_Payment,""), "")</f>
        <v/>
      </c>
      <c r="F130" s="31" t="str">
        <f ca="1">IFERROR(IF(Loan_Not_Paid*Values_Entered,Principal,""), "")</f>
        <v/>
      </c>
      <c r="G130" s="31" t="str">
        <f ca="1">IFERROR(IF(Loan_Not_Paid*Values_Entered,Interest,""), "")</f>
        <v/>
      </c>
      <c r="H130" s="31" t="str">
        <f ca="1">IFERROR(IF(Loan_Not_Paid*Values_Entered,Ending_Balance,""), "")</f>
        <v/>
      </c>
    </row>
    <row r="131" spans="2:8" x14ac:dyDescent="0.35">
      <c r="B131" s="32" t="str">
        <f ca="1">IFERROR(IF(Loan_Not_Paid*Values_Entered,Payment_Number,""), "")</f>
        <v/>
      </c>
      <c r="C131" s="29" t="str">
        <f ca="1">IFERROR(IF(Loan_Not_Paid*Values_Entered,Payment_Date,""), "")</f>
        <v/>
      </c>
      <c r="D131" s="31" t="str">
        <f ca="1">IFERROR(IF(Loan_Not_Paid*Values_Entered,Beginning_Balance,""), "")</f>
        <v/>
      </c>
      <c r="E131" s="31" t="str">
        <f ca="1">IFERROR(IF(Loan_Not_Paid*Values_Entered,Monthly_Payment,""), "")</f>
        <v/>
      </c>
      <c r="F131" s="31" t="str">
        <f ca="1">IFERROR(IF(Loan_Not_Paid*Values_Entered,Principal,""), "")</f>
        <v/>
      </c>
      <c r="G131" s="31" t="str">
        <f ca="1">IFERROR(IF(Loan_Not_Paid*Values_Entered,Interest,""), "")</f>
        <v/>
      </c>
      <c r="H131" s="31" t="str">
        <f ca="1">IFERROR(IF(Loan_Not_Paid*Values_Entered,Ending_Balance,""), "")</f>
        <v/>
      </c>
    </row>
    <row r="132" spans="2:8" x14ac:dyDescent="0.35">
      <c r="B132" s="32" t="str">
        <f ca="1">IFERROR(IF(Loan_Not_Paid*Values_Entered,Payment_Number,""), "")</f>
        <v/>
      </c>
      <c r="C132" s="29" t="str">
        <f ca="1">IFERROR(IF(Loan_Not_Paid*Values_Entered,Payment_Date,""), "")</f>
        <v/>
      </c>
      <c r="D132" s="31" t="str">
        <f ca="1">IFERROR(IF(Loan_Not_Paid*Values_Entered,Beginning_Balance,""), "")</f>
        <v/>
      </c>
      <c r="E132" s="31" t="str">
        <f ca="1">IFERROR(IF(Loan_Not_Paid*Values_Entered,Monthly_Payment,""), "")</f>
        <v/>
      </c>
      <c r="F132" s="31" t="str">
        <f ca="1">IFERROR(IF(Loan_Not_Paid*Values_Entered,Principal,""), "")</f>
        <v/>
      </c>
      <c r="G132" s="31" t="str">
        <f ca="1">IFERROR(IF(Loan_Not_Paid*Values_Entered,Interest,""), "")</f>
        <v/>
      </c>
      <c r="H132" s="31" t="str">
        <f ca="1">IFERROR(IF(Loan_Not_Paid*Values_Entered,Ending_Balance,""), "")</f>
        <v/>
      </c>
    </row>
    <row r="133" spans="2:8" x14ac:dyDescent="0.35">
      <c r="B133" s="32" t="str">
        <f ca="1">IFERROR(IF(Loan_Not_Paid*Values_Entered,Payment_Number,""), "")</f>
        <v/>
      </c>
      <c r="C133" s="29" t="str">
        <f ca="1">IFERROR(IF(Loan_Not_Paid*Values_Entered,Payment_Date,""), "")</f>
        <v/>
      </c>
      <c r="D133" s="31" t="str">
        <f ca="1">IFERROR(IF(Loan_Not_Paid*Values_Entered,Beginning_Balance,""), "")</f>
        <v/>
      </c>
      <c r="E133" s="31" t="str">
        <f ca="1">IFERROR(IF(Loan_Not_Paid*Values_Entered,Monthly_Payment,""), "")</f>
        <v/>
      </c>
      <c r="F133" s="31" t="str">
        <f ca="1">IFERROR(IF(Loan_Not_Paid*Values_Entered,Principal,""), "")</f>
        <v/>
      </c>
      <c r="G133" s="31" t="str">
        <f ca="1">IFERROR(IF(Loan_Not_Paid*Values_Entered,Interest,""), "")</f>
        <v/>
      </c>
      <c r="H133" s="31" t="str">
        <f ca="1">IFERROR(IF(Loan_Not_Paid*Values_Entered,Ending_Balance,""), "")</f>
        <v/>
      </c>
    </row>
    <row r="134" spans="2:8" x14ac:dyDescent="0.35">
      <c r="B134" s="32" t="str">
        <f ca="1">IFERROR(IF(Loan_Not_Paid*Values_Entered,Payment_Number,""), "")</f>
        <v/>
      </c>
      <c r="C134" s="29" t="str">
        <f ca="1">IFERROR(IF(Loan_Not_Paid*Values_Entered,Payment_Date,""), "")</f>
        <v/>
      </c>
      <c r="D134" s="31" t="str">
        <f ca="1">IFERROR(IF(Loan_Not_Paid*Values_Entered,Beginning_Balance,""), "")</f>
        <v/>
      </c>
      <c r="E134" s="31" t="str">
        <f ca="1">IFERROR(IF(Loan_Not_Paid*Values_Entered,Monthly_Payment,""), "")</f>
        <v/>
      </c>
      <c r="F134" s="31" t="str">
        <f ca="1">IFERROR(IF(Loan_Not_Paid*Values_Entered,Principal,""), "")</f>
        <v/>
      </c>
      <c r="G134" s="31" t="str">
        <f ca="1">IFERROR(IF(Loan_Not_Paid*Values_Entered,Interest,""), "")</f>
        <v/>
      </c>
      <c r="H134" s="31" t="str">
        <f ca="1">IFERROR(IF(Loan_Not_Paid*Values_Entered,Ending_Balance,""), "")</f>
        <v/>
      </c>
    </row>
    <row r="135" spans="2:8" x14ac:dyDescent="0.35">
      <c r="B135" s="32" t="str">
        <f ca="1">IFERROR(IF(Loan_Not_Paid*Values_Entered,Payment_Number,""), "")</f>
        <v/>
      </c>
      <c r="C135" s="29" t="str">
        <f ca="1">IFERROR(IF(Loan_Not_Paid*Values_Entered,Payment_Date,""), "")</f>
        <v/>
      </c>
      <c r="D135" s="31" t="str">
        <f ca="1">IFERROR(IF(Loan_Not_Paid*Values_Entered,Beginning_Balance,""), "")</f>
        <v/>
      </c>
      <c r="E135" s="31" t="str">
        <f ca="1">IFERROR(IF(Loan_Not_Paid*Values_Entered,Monthly_Payment,""), "")</f>
        <v/>
      </c>
      <c r="F135" s="31" t="str">
        <f ca="1">IFERROR(IF(Loan_Not_Paid*Values_Entered,Principal,""), "")</f>
        <v/>
      </c>
      <c r="G135" s="31" t="str">
        <f ca="1">IFERROR(IF(Loan_Not_Paid*Values_Entered,Interest,""), "")</f>
        <v/>
      </c>
      <c r="H135" s="31" t="str">
        <f ca="1">IFERROR(IF(Loan_Not_Paid*Values_Entered,Ending_Balance,""), "")</f>
        <v/>
      </c>
    </row>
    <row r="136" spans="2:8" x14ac:dyDescent="0.35">
      <c r="B136" s="32" t="str">
        <f ca="1">IFERROR(IF(Loan_Not_Paid*Values_Entered,Payment_Number,""), "")</f>
        <v/>
      </c>
      <c r="C136" s="29" t="str">
        <f ca="1">IFERROR(IF(Loan_Not_Paid*Values_Entered,Payment_Date,""), "")</f>
        <v/>
      </c>
      <c r="D136" s="31" t="str">
        <f ca="1">IFERROR(IF(Loan_Not_Paid*Values_Entered,Beginning_Balance,""), "")</f>
        <v/>
      </c>
      <c r="E136" s="31" t="str">
        <f ca="1">IFERROR(IF(Loan_Not_Paid*Values_Entered,Monthly_Payment,""), "")</f>
        <v/>
      </c>
      <c r="F136" s="31" t="str">
        <f ca="1">IFERROR(IF(Loan_Not_Paid*Values_Entered,Principal,""), "")</f>
        <v/>
      </c>
      <c r="G136" s="31" t="str">
        <f ca="1">IFERROR(IF(Loan_Not_Paid*Values_Entered,Interest,""), "")</f>
        <v/>
      </c>
      <c r="H136" s="31" t="str">
        <f ca="1">IFERROR(IF(Loan_Not_Paid*Values_Entered,Ending_Balance,""), "")</f>
        <v/>
      </c>
    </row>
    <row r="137" spans="2:8" x14ac:dyDescent="0.35">
      <c r="B137" s="32" t="str">
        <f ca="1">IFERROR(IF(Loan_Not_Paid*Values_Entered,Payment_Number,""), "")</f>
        <v/>
      </c>
      <c r="C137" s="29" t="str">
        <f ca="1">IFERROR(IF(Loan_Not_Paid*Values_Entered,Payment_Date,""), "")</f>
        <v/>
      </c>
      <c r="D137" s="31" t="str">
        <f ca="1">IFERROR(IF(Loan_Not_Paid*Values_Entered,Beginning_Balance,""), "")</f>
        <v/>
      </c>
      <c r="E137" s="31" t="str">
        <f ca="1">IFERROR(IF(Loan_Not_Paid*Values_Entered,Monthly_Payment,""), "")</f>
        <v/>
      </c>
      <c r="F137" s="31" t="str">
        <f ca="1">IFERROR(IF(Loan_Not_Paid*Values_Entered,Principal,""), "")</f>
        <v/>
      </c>
      <c r="G137" s="31" t="str">
        <f ca="1">IFERROR(IF(Loan_Not_Paid*Values_Entered,Interest,""), "")</f>
        <v/>
      </c>
      <c r="H137" s="31" t="str">
        <f ca="1">IFERROR(IF(Loan_Not_Paid*Values_Entered,Ending_Balance,""), "")</f>
        <v/>
      </c>
    </row>
    <row r="138" spans="2:8" x14ac:dyDescent="0.35">
      <c r="B138" s="32" t="str">
        <f ca="1">IFERROR(IF(Loan_Not_Paid*Values_Entered,Payment_Number,""), "")</f>
        <v/>
      </c>
      <c r="C138" s="29" t="str">
        <f ca="1">IFERROR(IF(Loan_Not_Paid*Values_Entered,Payment_Date,""), "")</f>
        <v/>
      </c>
      <c r="D138" s="31" t="str">
        <f ca="1">IFERROR(IF(Loan_Not_Paid*Values_Entered,Beginning_Balance,""), "")</f>
        <v/>
      </c>
      <c r="E138" s="31" t="str">
        <f ca="1">IFERROR(IF(Loan_Not_Paid*Values_Entered,Monthly_Payment,""), "")</f>
        <v/>
      </c>
      <c r="F138" s="31" t="str">
        <f ca="1">IFERROR(IF(Loan_Not_Paid*Values_Entered,Principal,""), "")</f>
        <v/>
      </c>
      <c r="G138" s="31" t="str">
        <f ca="1">IFERROR(IF(Loan_Not_Paid*Values_Entered,Interest,""), "")</f>
        <v/>
      </c>
      <c r="H138" s="31" t="str">
        <f ca="1">IFERROR(IF(Loan_Not_Paid*Values_Entered,Ending_Balance,""), "")</f>
        <v/>
      </c>
    </row>
    <row r="139" spans="2:8" x14ac:dyDescent="0.35">
      <c r="B139" s="32" t="str">
        <f ca="1">IFERROR(IF(Loan_Not_Paid*Values_Entered,Payment_Number,""), "")</f>
        <v/>
      </c>
      <c r="C139" s="29" t="str">
        <f ca="1">IFERROR(IF(Loan_Not_Paid*Values_Entered,Payment_Date,""), "")</f>
        <v/>
      </c>
      <c r="D139" s="31" t="str">
        <f ca="1">IFERROR(IF(Loan_Not_Paid*Values_Entered,Beginning_Balance,""), "")</f>
        <v/>
      </c>
      <c r="E139" s="31" t="str">
        <f ca="1">IFERROR(IF(Loan_Not_Paid*Values_Entered,Monthly_Payment,""), "")</f>
        <v/>
      </c>
      <c r="F139" s="31" t="str">
        <f ca="1">IFERROR(IF(Loan_Not_Paid*Values_Entered,Principal,""), "")</f>
        <v/>
      </c>
      <c r="G139" s="31" t="str">
        <f ca="1">IFERROR(IF(Loan_Not_Paid*Values_Entered,Interest,""), "")</f>
        <v/>
      </c>
      <c r="H139" s="31" t="str">
        <f ca="1">IFERROR(IF(Loan_Not_Paid*Values_Entered,Ending_Balance,""), "")</f>
        <v/>
      </c>
    </row>
    <row r="140" spans="2:8" x14ac:dyDescent="0.35">
      <c r="B140" s="32" t="str">
        <f ca="1">IFERROR(IF(Loan_Not_Paid*Values_Entered,Payment_Number,""), "")</f>
        <v/>
      </c>
      <c r="C140" s="29" t="str">
        <f ca="1">IFERROR(IF(Loan_Not_Paid*Values_Entered,Payment_Date,""), "")</f>
        <v/>
      </c>
      <c r="D140" s="31" t="str">
        <f ca="1">IFERROR(IF(Loan_Not_Paid*Values_Entered,Beginning_Balance,""), "")</f>
        <v/>
      </c>
      <c r="E140" s="31" t="str">
        <f ca="1">IFERROR(IF(Loan_Not_Paid*Values_Entered,Monthly_Payment,""), "")</f>
        <v/>
      </c>
      <c r="F140" s="31" t="str">
        <f ca="1">IFERROR(IF(Loan_Not_Paid*Values_Entered,Principal,""), "")</f>
        <v/>
      </c>
      <c r="G140" s="31" t="str">
        <f ca="1">IFERROR(IF(Loan_Not_Paid*Values_Entered,Interest,""), "")</f>
        <v/>
      </c>
      <c r="H140" s="31" t="str">
        <f ca="1">IFERROR(IF(Loan_Not_Paid*Values_Entered,Ending_Balance,""), "")</f>
        <v/>
      </c>
    </row>
    <row r="141" spans="2:8" x14ac:dyDescent="0.35">
      <c r="B141" s="32" t="str">
        <f ca="1">IFERROR(IF(Loan_Not_Paid*Values_Entered,Payment_Number,""), "")</f>
        <v/>
      </c>
      <c r="C141" s="29" t="str">
        <f ca="1">IFERROR(IF(Loan_Not_Paid*Values_Entered,Payment_Date,""), "")</f>
        <v/>
      </c>
      <c r="D141" s="31" t="str">
        <f ca="1">IFERROR(IF(Loan_Not_Paid*Values_Entered,Beginning_Balance,""), "")</f>
        <v/>
      </c>
      <c r="E141" s="31" t="str">
        <f ca="1">IFERROR(IF(Loan_Not_Paid*Values_Entered,Monthly_Payment,""), "")</f>
        <v/>
      </c>
      <c r="F141" s="31" t="str">
        <f ca="1">IFERROR(IF(Loan_Not_Paid*Values_Entered,Principal,""), "")</f>
        <v/>
      </c>
      <c r="G141" s="31" t="str">
        <f ca="1">IFERROR(IF(Loan_Not_Paid*Values_Entered,Interest,""), "")</f>
        <v/>
      </c>
      <c r="H141" s="31" t="str">
        <f ca="1">IFERROR(IF(Loan_Not_Paid*Values_Entered,Ending_Balance,""), "")</f>
        <v/>
      </c>
    </row>
    <row r="142" spans="2:8" x14ac:dyDescent="0.35">
      <c r="B142" s="32" t="str">
        <f ca="1">IFERROR(IF(Loan_Not_Paid*Values_Entered,Payment_Number,""), "")</f>
        <v/>
      </c>
      <c r="C142" s="29" t="str">
        <f ca="1">IFERROR(IF(Loan_Not_Paid*Values_Entered,Payment_Date,""), "")</f>
        <v/>
      </c>
      <c r="D142" s="31" t="str">
        <f ca="1">IFERROR(IF(Loan_Not_Paid*Values_Entered,Beginning_Balance,""), "")</f>
        <v/>
      </c>
      <c r="E142" s="31" t="str">
        <f ca="1">IFERROR(IF(Loan_Not_Paid*Values_Entered,Monthly_Payment,""), "")</f>
        <v/>
      </c>
      <c r="F142" s="31" t="str">
        <f ca="1">IFERROR(IF(Loan_Not_Paid*Values_Entered,Principal,""), "")</f>
        <v/>
      </c>
      <c r="G142" s="31" t="str">
        <f ca="1">IFERROR(IF(Loan_Not_Paid*Values_Entered,Interest,""), "")</f>
        <v/>
      </c>
      <c r="H142" s="31" t="str">
        <f ca="1">IFERROR(IF(Loan_Not_Paid*Values_Entered,Ending_Balance,""), "")</f>
        <v/>
      </c>
    </row>
    <row r="143" spans="2:8" x14ac:dyDescent="0.35">
      <c r="B143" s="32" t="str">
        <f ca="1">IFERROR(IF(Loan_Not_Paid*Values_Entered,Payment_Number,""), "")</f>
        <v/>
      </c>
      <c r="C143" s="29" t="str">
        <f ca="1">IFERROR(IF(Loan_Not_Paid*Values_Entered,Payment_Date,""), "")</f>
        <v/>
      </c>
      <c r="D143" s="31" t="str">
        <f ca="1">IFERROR(IF(Loan_Not_Paid*Values_Entered,Beginning_Balance,""), "")</f>
        <v/>
      </c>
      <c r="E143" s="31" t="str">
        <f ca="1">IFERROR(IF(Loan_Not_Paid*Values_Entered,Monthly_Payment,""), "")</f>
        <v/>
      </c>
      <c r="F143" s="31" t="str">
        <f ca="1">IFERROR(IF(Loan_Not_Paid*Values_Entered,Principal,""), "")</f>
        <v/>
      </c>
      <c r="G143" s="31" t="str">
        <f ca="1">IFERROR(IF(Loan_Not_Paid*Values_Entered,Interest,""), "")</f>
        <v/>
      </c>
      <c r="H143" s="31" t="str">
        <f ca="1">IFERROR(IF(Loan_Not_Paid*Values_Entered,Ending_Balance,""), "")</f>
        <v/>
      </c>
    </row>
    <row r="144" spans="2:8" x14ac:dyDescent="0.35">
      <c r="B144" s="32" t="str">
        <f ca="1">IFERROR(IF(Loan_Not_Paid*Values_Entered,Payment_Number,""), "")</f>
        <v/>
      </c>
      <c r="C144" s="29" t="str">
        <f ca="1">IFERROR(IF(Loan_Not_Paid*Values_Entered,Payment_Date,""), "")</f>
        <v/>
      </c>
      <c r="D144" s="31" t="str">
        <f ca="1">IFERROR(IF(Loan_Not_Paid*Values_Entered,Beginning_Balance,""), "")</f>
        <v/>
      </c>
      <c r="E144" s="31" t="str">
        <f ca="1">IFERROR(IF(Loan_Not_Paid*Values_Entered,Monthly_Payment,""), "")</f>
        <v/>
      </c>
      <c r="F144" s="31" t="str">
        <f ca="1">IFERROR(IF(Loan_Not_Paid*Values_Entered,Principal,""), "")</f>
        <v/>
      </c>
      <c r="G144" s="31" t="str">
        <f ca="1">IFERROR(IF(Loan_Not_Paid*Values_Entered,Interest,""), "")</f>
        <v/>
      </c>
      <c r="H144" s="31" t="str">
        <f ca="1">IFERROR(IF(Loan_Not_Paid*Values_Entered,Ending_Balance,""), "")</f>
        <v/>
      </c>
    </row>
    <row r="145" spans="2:8" x14ac:dyDescent="0.35">
      <c r="B145" s="32" t="str">
        <f ca="1">IFERROR(IF(Loan_Not_Paid*Values_Entered,Payment_Number,""), "")</f>
        <v/>
      </c>
      <c r="C145" s="29" t="str">
        <f ca="1">IFERROR(IF(Loan_Not_Paid*Values_Entered,Payment_Date,""), "")</f>
        <v/>
      </c>
      <c r="D145" s="31" t="str">
        <f ca="1">IFERROR(IF(Loan_Not_Paid*Values_Entered,Beginning_Balance,""), "")</f>
        <v/>
      </c>
      <c r="E145" s="31" t="str">
        <f ca="1">IFERROR(IF(Loan_Not_Paid*Values_Entered,Monthly_Payment,""), "")</f>
        <v/>
      </c>
      <c r="F145" s="31" t="str">
        <f ca="1">IFERROR(IF(Loan_Not_Paid*Values_Entered,Principal,""), "")</f>
        <v/>
      </c>
      <c r="G145" s="31" t="str">
        <f ca="1">IFERROR(IF(Loan_Not_Paid*Values_Entered,Interest,""), "")</f>
        <v/>
      </c>
      <c r="H145" s="31" t="str">
        <f ca="1">IFERROR(IF(Loan_Not_Paid*Values_Entered,Ending_Balance,""), "")</f>
        <v/>
      </c>
    </row>
    <row r="146" spans="2:8" x14ac:dyDescent="0.35">
      <c r="B146" s="32" t="str">
        <f ca="1">IFERROR(IF(Loan_Not_Paid*Values_Entered,Payment_Number,""), "")</f>
        <v/>
      </c>
      <c r="C146" s="29" t="str">
        <f ca="1">IFERROR(IF(Loan_Not_Paid*Values_Entered,Payment_Date,""), "")</f>
        <v/>
      </c>
      <c r="D146" s="31" t="str">
        <f ca="1">IFERROR(IF(Loan_Not_Paid*Values_Entered,Beginning_Balance,""), "")</f>
        <v/>
      </c>
      <c r="E146" s="31" t="str">
        <f ca="1">IFERROR(IF(Loan_Not_Paid*Values_Entered,Monthly_Payment,""), "")</f>
        <v/>
      </c>
      <c r="F146" s="31" t="str">
        <f ca="1">IFERROR(IF(Loan_Not_Paid*Values_Entered,Principal,""), "")</f>
        <v/>
      </c>
      <c r="G146" s="31" t="str">
        <f ca="1">IFERROR(IF(Loan_Not_Paid*Values_Entered,Interest,""), "")</f>
        <v/>
      </c>
      <c r="H146" s="31" t="str">
        <f ca="1">IFERROR(IF(Loan_Not_Paid*Values_Entered,Ending_Balance,""), "")</f>
        <v/>
      </c>
    </row>
    <row r="147" spans="2:8" x14ac:dyDescent="0.35">
      <c r="B147" s="32" t="str">
        <f ca="1">IFERROR(IF(Loan_Not_Paid*Values_Entered,Payment_Number,""), "")</f>
        <v/>
      </c>
      <c r="C147" s="29" t="str">
        <f ca="1">IFERROR(IF(Loan_Not_Paid*Values_Entered,Payment_Date,""), "")</f>
        <v/>
      </c>
      <c r="D147" s="31" t="str">
        <f ca="1">IFERROR(IF(Loan_Not_Paid*Values_Entered,Beginning_Balance,""), "")</f>
        <v/>
      </c>
      <c r="E147" s="31" t="str">
        <f ca="1">IFERROR(IF(Loan_Not_Paid*Values_Entered,Monthly_Payment,""), "")</f>
        <v/>
      </c>
      <c r="F147" s="31" t="str">
        <f ca="1">IFERROR(IF(Loan_Not_Paid*Values_Entered,Principal,""), "")</f>
        <v/>
      </c>
      <c r="G147" s="31" t="str">
        <f ca="1">IFERROR(IF(Loan_Not_Paid*Values_Entered,Interest,""), "")</f>
        <v/>
      </c>
      <c r="H147" s="31" t="str">
        <f ca="1">IFERROR(IF(Loan_Not_Paid*Values_Entered,Ending_Balance,""), "")</f>
        <v/>
      </c>
    </row>
    <row r="148" spans="2:8" x14ac:dyDescent="0.35">
      <c r="B148" s="32" t="str">
        <f ca="1">IFERROR(IF(Loan_Not_Paid*Values_Entered,Payment_Number,""), "")</f>
        <v/>
      </c>
      <c r="C148" s="29" t="str">
        <f ca="1">IFERROR(IF(Loan_Not_Paid*Values_Entered,Payment_Date,""), "")</f>
        <v/>
      </c>
      <c r="D148" s="31" t="str">
        <f ca="1">IFERROR(IF(Loan_Not_Paid*Values_Entered,Beginning_Balance,""), "")</f>
        <v/>
      </c>
      <c r="E148" s="31" t="str">
        <f ca="1">IFERROR(IF(Loan_Not_Paid*Values_Entered,Monthly_Payment,""), "")</f>
        <v/>
      </c>
      <c r="F148" s="31" t="str">
        <f ca="1">IFERROR(IF(Loan_Not_Paid*Values_Entered,Principal,""), "")</f>
        <v/>
      </c>
      <c r="G148" s="31" t="str">
        <f ca="1">IFERROR(IF(Loan_Not_Paid*Values_Entered,Interest,""), "")</f>
        <v/>
      </c>
      <c r="H148" s="31" t="str">
        <f ca="1">IFERROR(IF(Loan_Not_Paid*Values_Entered,Ending_Balance,""), "")</f>
        <v/>
      </c>
    </row>
    <row r="149" spans="2:8" x14ac:dyDescent="0.35">
      <c r="B149" s="32" t="str">
        <f ca="1">IFERROR(IF(Loan_Not_Paid*Values_Entered,Payment_Number,""), "")</f>
        <v/>
      </c>
      <c r="C149" s="29" t="str">
        <f ca="1">IFERROR(IF(Loan_Not_Paid*Values_Entered,Payment_Date,""), "")</f>
        <v/>
      </c>
      <c r="D149" s="31" t="str">
        <f ca="1">IFERROR(IF(Loan_Not_Paid*Values_Entered,Beginning_Balance,""), "")</f>
        <v/>
      </c>
      <c r="E149" s="31" t="str">
        <f ca="1">IFERROR(IF(Loan_Not_Paid*Values_Entered,Monthly_Payment,""), "")</f>
        <v/>
      </c>
      <c r="F149" s="31" t="str">
        <f ca="1">IFERROR(IF(Loan_Not_Paid*Values_Entered,Principal,""), "")</f>
        <v/>
      </c>
      <c r="G149" s="31" t="str">
        <f ca="1">IFERROR(IF(Loan_Not_Paid*Values_Entered,Interest,""), "")</f>
        <v/>
      </c>
      <c r="H149" s="31" t="str">
        <f ca="1">IFERROR(IF(Loan_Not_Paid*Values_Entered,Ending_Balance,""), "")</f>
        <v/>
      </c>
    </row>
    <row r="150" spans="2:8" x14ac:dyDescent="0.35">
      <c r="B150" s="32" t="str">
        <f ca="1">IFERROR(IF(Loan_Not_Paid*Values_Entered,Payment_Number,""), "")</f>
        <v/>
      </c>
      <c r="C150" s="29" t="str">
        <f ca="1">IFERROR(IF(Loan_Not_Paid*Values_Entered,Payment_Date,""), "")</f>
        <v/>
      </c>
      <c r="D150" s="31" t="str">
        <f ca="1">IFERROR(IF(Loan_Not_Paid*Values_Entered,Beginning_Balance,""), "")</f>
        <v/>
      </c>
      <c r="E150" s="31" t="str">
        <f ca="1">IFERROR(IF(Loan_Not_Paid*Values_Entered,Monthly_Payment,""), "")</f>
        <v/>
      </c>
      <c r="F150" s="31" t="str">
        <f ca="1">IFERROR(IF(Loan_Not_Paid*Values_Entered,Principal,""), "")</f>
        <v/>
      </c>
      <c r="G150" s="31" t="str">
        <f ca="1">IFERROR(IF(Loan_Not_Paid*Values_Entered,Interest,""), "")</f>
        <v/>
      </c>
      <c r="H150" s="31" t="str">
        <f ca="1">IFERROR(IF(Loan_Not_Paid*Values_Entered,Ending_Balance,""), "")</f>
        <v/>
      </c>
    </row>
    <row r="151" spans="2:8" x14ac:dyDescent="0.35">
      <c r="B151" s="32" t="str">
        <f ca="1">IFERROR(IF(Loan_Not_Paid*Values_Entered,Payment_Number,""), "")</f>
        <v/>
      </c>
      <c r="C151" s="29" t="str">
        <f ca="1">IFERROR(IF(Loan_Not_Paid*Values_Entered,Payment_Date,""), "")</f>
        <v/>
      </c>
      <c r="D151" s="31" t="str">
        <f ca="1">IFERROR(IF(Loan_Not_Paid*Values_Entered,Beginning_Balance,""), "")</f>
        <v/>
      </c>
      <c r="E151" s="31" t="str">
        <f ca="1">IFERROR(IF(Loan_Not_Paid*Values_Entered,Monthly_Payment,""), "")</f>
        <v/>
      </c>
      <c r="F151" s="31" t="str">
        <f ca="1">IFERROR(IF(Loan_Not_Paid*Values_Entered,Principal,""), "")</f>
        <v/>
      </c>
      <c r="G151" s="31" t="str">
        <f ca="1">IFERROR(IF(Loan_Not_Paid*Values_Entered,Interest,""), "")</f>
        <v/>
      </c>
      <c r="H151" s="31" t="str">
        <f ca="1">IFERROR(IF(Loan_Not_Paid*Values_Entered,Ending_Balance,""), "")</f>
        <v/>
      </c>
    </row>
    <row r="152" spans="2:8" x14ac:dyDescent="0.35">
      <c r="B152" s="32" t="str">
        <f ca="1">IFERROR(IF(Loan_Not_Paid*Values_Entered,Payment_Number,""), "")</f>
        <v/>
      </c>
      <c r="C152" s="29" t="str">
        <f ca="1">IFERROR(IF(Loan_Not_Paid*Values_Entered,Payment_Date,""), "")</f>
        <v/>
      </c>
      <c r="D152" s="31" t="str">
        <f ca="1">IFERROR(IF(Loan_Not_Paid*Values_Entered,Beginning_Balance,""), "")</f>
        <v/>
      </c>
      <c r="E152" s="31" t="str">
        <f ca="1">IFERROR(IF(Loan_Not_Paid*Values_Entered,Monthly_Payment,""), "")</f>
        <v/>
      </c>
      <c r="F152" s="31" t="str">
        <f ca="1">IFERROR(IF(Loan_Not_Paid*Values_Entered,Principal,""), "")</f>
        <v/>
      </c>
      <c r="G152" s="31" t="str">
        <f ca="1">IFERROR(IF(Loan_Not_Paid*Values_Entered,Interest,""), "")</f>
        <v/>
      </c>
      <c r="H152" s="31" t="str">
        <f ca="1">IFERROR(IF(Loan_Not_Paid*Values_Entered,Ending_Balance,""), "")</f>
        <v/>
      </c>
    </row>
    <row r="153" spans="2:8" x14ac:dyDescent="0.35">
      <c r="B153" s="32" t="str">
        <f ca="1">IFERROR(IF(Loan_Not_Paid*Values_Entered,Payment_Number,""), "")</f>
        <v/>
      </c>
      <c r="C153" s="29" t="str">
        <f ca="1">IFERROR(IF(Loan_Not_Paid*Values_Entered,Payment_Date,""), "")</f>
        <v/>
      </c>
      <c r="D153" s="31" t="str">
        <f ca="1">IFERROR(IF(Loan_Not_Paid*Values_Entered,Beginning_Balance,""), "")</f>
        <v/>
      </c>
      <c r="E153" s="31" t="str">
        <f ca="1">IFERROR(IF(Loan_Not_Paid*Values_Entered,Monthly_Payment,""), "")</f>
        <v/>
      </c>
      <c r="F153" s="31" t="str">
        <f ca="1">IFERROR(IF(Loan_Not_Paid*Values_Entered,Principal,""), "")</f>
        <v/>
      </c>
      <c r="G153" s="31" t="str">
        <f ca="1">IFERROR(IF(Loan_Not_Paid*Values_Entered,Interest,""), "")</f>
        <v/>
      </c>
      <c r="H153" s="31" t="str">
        <f ca="1">IFERROR(IF(Loan_Not_Paid*Values_Entered,Ending_Balance,""), "")</f>
        <v/>
      </c>
    </row>
    <row r="154" spans="2:8" x14ac:dyDescent="0.35">
      <c r="B154" s="32" t="str">
        <f ca="1">IFERROR(IF(Loan_Not_Paid*Values_Entered,Payment_Number,""), "")</f>
        <v/>
      </c>
      <c r="C154" s="29" t="str">
        <f ca="1">IFERROR(IF(Loan_Not_Paid*Values_Entered,Payment_Date,""), "")</f>
        <v/>
      </c>
      <c r="D154" s="31" t="str">
        <f ca="1">IFERROR(IF(Loan_Not_Paid*Values_Entered,Beginning_Balance,""), "")</f>
        <v/>
      </c>
      <c r="E154" s="31" t="str">
        <f ca="1">IFERROR(IF(Loan_Not_Paid*Values_Entered,Monthly_Payment,""), "")</f>
        <v/>
      </c>
      <c r="F154" s="31" t="str">
        <f ca="1">IFERROR(IF(Loan_Not_Paid*Values_Entered,Principal,""), "")</f>
        <v/>
      </c>
      <c r="G154" s="31" t="str">
        <f ca="1">IFERROR(IF(Loan_Not_Paid*Values_Entered,Interest,""), "")</f>
        <v/>
      </c>
      <c r="H154" s="31" t="str">
        <f ca="1">IFERROR(IF(Loan_Not_Paid*Values_Entered,Ending_Balance,""), "")</f>
        <v/>
      </c>
    </row>
    <row r="155" spans="2:8" x14ac:dyDescent="0.35">
      <c r="B155" s="32" t="str">
        <f ca="1">IFERROR(IF(Loan_Not_Paid*Values_Entered,Payment_Number,""), "")</f>
        <v/>
      </c>
      <c r="C155" s="29" t="str">
        <f ca="1">IFERROR(IF(Loan_Not_Paid*Values_Entered,Payment_Date,""), "")</f>
        <v/>
      </c>
      <c r="D155" s="31" t="str">
        <f ca="1">IFERROR(IF(Loan_Not_Paid*Values_Entered,Beginning_Balance,""), "")</f>
        <v/>
      </c>
      <c r="E155" s="31" t="str">
        <f ca="1">IFERROR(IF(Loan_Not_Paid*Values_Entered,Monthly_Payment,""), "")</f>
        <v/>
      </c>
      <c r="F155" s="31" t="str">
        <f ca="1">IFERROR(IF(Loan_Not_Paid*Values_Entered,Principal,""), "")</f>
        <v/>
      </c>
      <c r="G155" s="31" t="str">
        <f ca="1">IFERROR(IF(Loan_Not_Paid*Values_Entered,Interest,""), "")</f>
        <v/>
      </c>
      <c r="H155" s="31" t="str">
        <f ca="1">IFERROR(IF(Loan_Not_Paid*Values_Entered,Ending_Balance,""), "")</f>
        <v/>
      </c>
    </row>
    <row r="156" spans="2:8" x14ac:dyDescent="0.35">
      <c r="B156" s="32" t="str">
        <f ca="1">IFERROR(IF(Loan_Not_Paid*Values_Entered,Payment_Number,""), "")</f>
        <v/>
      </c>
      <c r="C156" s="29" t="str">
        <f ca="1">IFERROR(IF(Loan_Not_Paid*Values_Entered,Payment_Date,""), "")</f>
        <v/>
      </c>
      <c r="D156" s="31" t="str">
        <f ca="1">IFERROR(IF(Loan_Not_Paid*Values_Entered,Beginning_Balance,""), "")</f>
        <v/>
      </c>
      <c r="E156" s="31" t="str">
        <f ca="1">IFERROR(IF(Loan_Not_Paid*Values_Entered,Monthly_Payment,""), "")</f>
        <v/>
      </c>
      <c r="F156" s="31" t="str">
        <f ca="1">IFERROR(IF(Loan_Not_Paid*Values_Entered,Principal,""), "")</f>
        <v/>
      </c>
      <c r="G156" s="31" t="str">
        <f ca="1">IFERROR(IF(Loan_Not_Paid*Values_Entered,Interest,""), "")</f>
        <v/>
      </c>
      <c r="H156" s="31" t="str">
        <f ca="1">IFERROR(IF(Loan_Not_Paid*Values_Entered,Ending_Balance,""), "")</f>
        <v/>
      </c>
    </row>
    <row r="157" spans="2:8" x14ac:dyDescent="0.35">
      <c r="B157" s="32" t="str">
        <f ca="1">IFERROR(IF(Loan_Not_Paid*Values_Entered,Payment_Number,""), "")</f>
        <v/>
      </c>
      <c r="C157" s="29" t="str">
        <f ca="1">IFERROR(IF(Loan_Not_Paid*Values_Entered,Payment_Date,""), "")</f>
        <v/>
      </c>
      <c r="D157" s="31" t="str">
        <f ca="1">IFERROR(IF(Loan_Not_Paid*Values_Entered,Beginning_Balance,""), "")</f>
        <v/>
      </c>
      <c r="E157" s="31" t="str">
        <f ca="1">IFERROR(IF(Loan_Not_Paid*Values_Entered,Monthly_Payment,""), "")</f>
        <v/>
      </c>
      <c r="F157" s="31" t="str">
        <f ca="1">IFERROR(IF(Loan_Not_Paid*Values_Entered,Principal,""), "")</f>
        <v/>
      </c>
      <c r="G157" s="31" t="str">
        <f ca="1">IFERROR(IF(Loan_Not_Paid*Values_Entered,Interest,""), "")</f>
        <v/>
      </c>
      <c r="H157" s="31" t="str">
        <f ca="1">IFERROR(IF(Loan_Not_Paid*Values_Entered,Ending_Balance,""), "")</f>
        <v/>
      </c>
    </row>
    <row r="158" spans="2:8" x14ac:dyDescent="0.35">
      <c r="B158" s="32" t="str">
        <f ca="1">IFERROR(IF(Loan_Not_Paid*Values_Entered,Payment_Number,""), "")</f>
        <v/>
      </c>
      <c r="C158" s="29" t="str">
        <f ca="1">IFERROR(IF(Loan_Not_Paid*Values_Entered,Payment_Date,""), "")</f>
        <v/>
      </c>
      <c r="D158" s="31" t="str">
        <f ca="1">IFERROR(IF(Loan_Not_Paid*Values_Entered,Beginning_Balance,""), "")</f>
        <v/>
      </c>
      <c r="E158" s="31" t="str">
        <f ca="1">IFERROR(IF(Loan_Not_Paid*Values_Entered,Monthly_Payment,""), "")</f>
        <v/>
      </c>
      <c r="F158" s="31" t="str">
        <f ca="1">IFERROR(IF(Loan_Not_Paid*Values_Entered,Principal,""), "")</f>
        <v/>
      </c>
      <c r="G158" s="31" t="str">
        <f ca="1">IFERROR(IF(Loan_Not_Paid*Values_Entered,Interest,""), "")</f>
        <v/>
      </c>
      <c r="H158" s="31" t="str">
        <f ca="1">IFERROR(IF(Loan_Not_Paid*Values_Entered,Ending_Balance,""), "")</f>
        <v/>
      </c>
    </row>
    <row r="159" spans="2:8" x14ac:dyDescent="0.35">
      <c r="B159" s="32" t="str">
        <f ca="1">IFERROR(IF(Loan_Not_Paid*Values_Entered,Payment_Number,""), "")</f>
        <v/>
      </c>
      <c r="C159" s="29" t="str">
        <f ca="1">IFERROR(IF(Loan_Not_Paid*Values_Entered,Payment_Date,""), "")</f>
        <v/>
      </c>
      <c r="D159" s="31" t="str">
        <f ca="1">IFERROR(IF(Loan_Not_Paid*Values_Entered,Beginning_Balance,""), "")</f>
        <v/>
      </c>
      <c r="E159" s="31" t="str">
        <f ca="1">IFERROR(IF(Loan_Not_Paid*Values_Entered,Monthly_Payment,""), "")</f>
        <v/>
      </c>
      <c r="F159" s="31" t="str">
        <f ca="1">IFERROR(IF(Loan_Not_Paid*Values_Entered,Principal,""), "")</f>
        <v/>
      </c>
      <c r="G159" s="31" t="str">
        <f ca="1">IFERROR(IF(Loan_Not_Paid*Values_Entered,Interest,""), "")</f>
        <v/>
      </c>
      <c r="H159" s="31" t="str">
        <f ca="1">IFERROR(IF(Loan_Not_Paid*Values_Entered,Ending_Balance,""), "")</f>
        <v/>
      </c>
    </row>
    <row r="160" spans="2:8" x14ac:dyDescent="0.35">
      <c r="B160" s="32" t="str">
        <f ca="1">IFERROR(IF(Loan_Not_Paid*Values_Entered,Payment_Number,""), "")</f>
        <v/>
      </c>
      <c r="C160" s="29" t="str">
        <f ca="1">IFERROR(IF(Loan_Not_Paid*Values_Entered,Payment_Date,""), "")</f>
        <v/>
      </c>
      <c r="D160" s="31" t="str">
        <f ca="1">IFERROR(IF(Loan_Not_Paid*Values_Entered,Beginning_Balance,""), "")</f>
        <v/>
      </c>
      <c r="E160" s="31" t="str">
        <f ca="1">IFERROR(IF(Loan_Not_Paid*Values_Entered,Monthly_Payment,""), "")</f>
        <v/>
      </c>
      <c r="F160" s="31" t="str">
        <f ca="1">IFERROR(IF(Loan_Not_Paid*Values_Entered,Principal,""), "")</f>
        <v/>
      </c>
      <c r="G160" s="31" t="str">
        <f ca="1">IFERROR(IF(Loan_Not_Paid*Values_Entered,Interest,""), "")</f>
        <v/>
      </c>
      <c r="H160" s="31" t="str">
        <f ca="1">IFERROR(IF(Loan_Not_Paid*Values_Entered,Ending_Balance,""), "")</f>
        <v/>
      </c>
    </row>
    <row r="161" spans="2:8" x14ac:dyDescent="0.35">
      <c r="B161" s="32" t="str">
        <f ca="1">IFERROR(IF(Loan_Not_Paid*Values_Entered,Payment_Number,""), "")</f>
        <v/>
      </c>
      <c r="C161" s="29" t="str">
        <f ca="1">IFERROR(IF(Loan_Not_Paid*Values_Entered,Payment_Date,""), "")</f>
        <v/>
      </c>
      <c r="D161" s="31" t="str">
        <f ca="1">IFERROR(IF(Loan_Not_Paid*Values_Entered,Beginning_Balance,""), "")</f>
        <v/>
      </c>
      <c r="E161" s="31" t="str">
        <f ca="1">IFERROR(IF(Loan_Not_Paid*Values_Entered,Monthly_Payment,""), "")</f>
        <v/>
      </c>
      <c r="F161" s="31" t="str">
        <f ca="1">IFERROR(IF(Loan_Not_Paid*Values_Entered,Principal,""), "")</f>
        <v/>
      </c>
      <c r="G161" s="31" t="str">
        <f ca="1">IFERROR(IF(Loan_Not_Paid*Values_Entered,Interest,""), "")</f>
        <v/>
      </c>
      <c r="H161" s="31" t="str">
        <f ca="1">IFERROR(IF(Loan_Not_Paid*Values_Entered,Ending_Balance,""), "")</f>
        <v/>
      </c>
    </row>
    <row r="162" spans="2:8" x14ac:dyDescent="0.35">
      <c r="B162" s="32" t="str">
        <f ca="1">IFERROR(IF(Loan_Not_Paid*Values_Entered,Payment_Number,""), "")</f>
        <v/>
      </c>
      <c r="C162" s="29" t="str">
        <f ca="1">IFERROR(IF(Loan_Not_Paid*Values_Entered,Payment_Date,""), "")</f>
        <v/>
      </c>
      <c r="D162" s="31" t="str">
        <f ca="1">IFERROR(IF(Loan_Not_Paid*Values_Entered,Beginning_Balance,""), "")</f>
        <v/>
      </c>
      <c r="E162" s="31" t="str">
        <f ca="1">IFERROR(IF(Loan_Not_Paid*Values_Entered,Monthly_Payment,""), "")</f>
        <v/>
      </c>
      <c r="F162" s="31" t="str">
        <f ca="1">IFERROR(IF(Loan_Not_Paid*Values_Entered,Principal,""), "")</f>
        <v/>
      </c>
      <c r="G162" s="31" t="str">
        <f ca="1">IFERROR(IF(Loan_Not_Paid*Values_Entered,Interest,""), "")</f>
        <v/>
      </c>
      <c r="H162" s="31" t="str">
        <f ca="1">IFERROR(IF(Loan_Not_Paid*Values_Entered,Ending_Balance,""), "")</f>
        <v/>
      </c>
    </row>
    <row r="163" spans="2:8" x14ac:dyDescent="0.35">
      <c r="B163" s="32" t="str">
        <f ca="1">IFERROR(IF(Loan_Not_Paid*Values_Entered,Payment_Number,""), "")</f>
        <v/>
      </c>
      <c r="C163" s="29" t="str">
        <f ca="1">IFERROR(IF(Loan_Not_Paid*Values_Entered,Payment_Date,""), "")</f>
        <v/>
      </c>
      <c r="D163" s="31" t="str">
        <f ca="1">IFERROR(IF(Loan_Not_Paid*Values_Entered,Beginning_Balance,""), "")</f>
        <v/>
      </c>
      <c r="E163" s="31" t="str">
        <f ca="1">IFERROR(IF(Loan_Not_Paid*Values_Entered,Monthly_Payment,""), "")</f>
        <v/>
      </c>
      <c r="F163" s="31" t="str">
        <f ca="1">IFERROR(IF(Loan_Not_Paid*Values_Entered,Principal,""), "")</f>
        <v/>
      </c>
      <c r="G163" s="31" t="str">
        <f ca="1">IFERROR(IF(Loan_Not_Paid*Values_Entered,Interest,""), "")</f>
        <v/>
      </c>
      <c r="H163" s="31" t="str">
        <f ca="1">IFERROR(IF(Loan_Not_Paid*Values_Entered,Ending_Balance,""), "")</f>
        <v/>
      </c>
    </row>
    <row r="164" spans="2:8" x14ac:dyDescent="0.35">
      <c r="B164" s="32" t="str">
        <f ca="1">IFERROR(IF(Loan_Not_Paid*Values_Entered,Payment_Number,""), "")</f>
        <v/>
      </c>
      <c r="C164" s="29" t="str">
        <f ca="1">IFERROR(IF(Loan_Not_Paid*Values_Entered,Payment_Date,""), "")</f>
        <v/>
      </c>
      <c r="D164" s="31" t="str">
        <f ca="1">IFERROR(IF(Loan_Not_Paid*Values_Entered,Beginning_Balance,""), "")</f>
        <v/>
      </c>
      <c r="E164" s="31" t="str">
        <f ca="1">IFERROR(IF(Loan_Not_Paid*Values_Entered,Monthly_Payment,""), "")</f>
        <v/>
      </c>
      <c r="F164" s="31" t="str">
        <f ca="1">IFERROR(IF(Loan_Not_Paid*Values_Entered,Principal,""), "")</f>
        <v/>
      </c>
      <c r="G164" s="31" t="str">
        <f ca="1">IFERROR(IF(Loan_Not_Paid*Values_Entered,Interest,""), "")</f>
        <v/>
      </c>
      <c r="H164" s="31" t="str">
        <f ca="1">IFERROR(IF(Loan_Not_Paid*Values_Entered,Ending_Balance,""), "")</f>
        <v/>
      </c>
    </row>
    <row r="165" spans="2:8" x14ac:dyDescent="0.35">
      <c r="B165" s="32" t="str">
        <f ca="1">IFERROR(IF(Loan_Not_Paid*Values_Entered,Payment_Number,""), "")</f>
        <v/>
      </c>
      <c r="C165" s="29" t="str">
        <f ca="1">IFERROR(IF(Loan_Not_Paid*Values_Entered,Payment_Date,""), "")</f>
        <v/>
      </c>
      <c r="D165" s="31" t="str">
        <f ca="1">IFERROR(IF(Loan_Not_Paid*Values_Entered,Beginning_Balance,""), "")</f>
        <v/>
      </c>
      <c r="E165" s="31" t="str">
        <f ca="1">IFERROR(IF(Loan_Not_Paid*Values_Entered,Monthly_Payment,""), "")</f>
        <v/>
      </c>
      <c r="F165" s="31" t="str">
        <f ca="1">IFERROR(IF(Loan_Not_Paid*Values_Entered,Principal,""), "")</f>
        <v/>
      </c>
      <c r="G165" s="31" t="str">
        <f ca="1">IFERROR(IF(Loan_Not_Paid*Values_Entered,Interest,""), "")</f>
        <v/>
      </c>
      <c r="H165" s="31" t="str">
        <f ca="1">IFERROR(IF(Loan_Not_Paid*Values_Entered,Ending_Balance,""), "")</f>
        <v/>
      </c>
    </row>
    <row r="166" spans="2:8" x14ac:dyDescent="0.35">
      <c r="B166" s="32" t="str">
        <f ca="1">IFERROR(IF(Loan_Not_Paid*Values_Entered,Payment_Number,""), "")</f>
        <v/>
      </c>
      <c r="C166" s="29" t="str">
        <f ca="1">IFERROR(IF(Loan_Not_Paid*Values_Entered,Payment_Date,""), "")</f>
        <v/>
      </c>
      <c r="D166" s="31" t="str">
        <f ca="1">IFERROR(IF(Loan_Not_Paid*Values_Entered,Beginning_Balance,""), "")</f>
        <v/>
      </c>
      <c r="E166" s="31" t="str">
        <f ca="1">IFERROR(IF(Loan_Not_Paid*Values_Entered,Monthly_Payment,""), "")</f>
        <v/>
      </c>
      <c r="F166" s="31" t="str">
        <f ca="1">IFERROR(IF(Loan_Not_Paid*Values_Entered,Principal,""), "")</f>
        <v/>
      </c>
      <c r="G166" s="31" t="str">
        <f ca="1">IFERROR(IF(Loan_Not_Paid*Values_Entered,Interest,""), "")</f>
        <v/>
      </c>
      <c r="H166" s="31" t="str">
        <f ca="1">IFERROR(IF(Loan_Not_Paid*Values_Entered,Ending_Balance,""), "")</f>
        <v/>
      </c>
    </row>
    <row r="167" spans="2:8" x14ac:dyDescent="0.35">
      <c r="B167" s="32" t="str">
        <f ca="1">IFERROR(IF(Loan_Not_Paid*Values_Entered,Payment_Number,""), "")</f>
        <v/>
      </c>
      <c r="C167" s="29" t="str">
        <f ca="1">IFERROR(IF(Loan_Not_Paid*Values_Entered,Payment_Date,""), "")</f>
        <v/>
      </c>
      <c r="D167" s="31" t="str">
        <f ca="1">IFERROR(IF(Loan_Not_Paid*Values_Entered,Beginning_Balance,""), "")</f>
        <v/>
      </c>
      <c r="E167" s="31" t="str">
        <f ca="1">IFERROR(IF(Loan_Not_Paid*Values_Entered,Monthly_Payment,""), "")</f>
        <v/>
      </c>
      <c r="F167" s="31" t="str">
        <f ca="1">IFERROR(IF(Loan_Not_Paid*Values_Entered,Principal,""), "")</f>
        <v/>
      </c>
      <c r="G167" s="31" t="str">
        <f ca="1">IFERROR(IF(Loan_Not_Paid*Values_Entered,Interest,""), "")</f>
        <v/>
      </c>
      <c r="H167" s="31" t="str">
        <f ca="1">IFERROR(IF(Loan_Not_Paid*Values_Entered,Ending_Balance,""), "")</f>
        <v/>
      </c>
    </row>
    <row r="168" spans="2:8" x14ac:dyDescent="0.35">
      <c r="B168" s="32" t="str">
        <f ca="1">IFERROR(IF(Loan_Not_Paid*Values_Entered,Payment_Number,""), "")</f>
        <v/>
      </c>
      <c r="C168" s="29" t="str">
        <f ca="1">IFERROR(IF(Loan_Not_Paid*Values_Entered,Payment_Date,""), "")</f>
        <v/>
      </c>
      <c r="D168" s="31" t="str">
        <f ca="1">IFERROR(IF(Loan_Not_Paid*Values_Entered,Beginning_Balance,""), "")</f>
        <v/>
      </c>
      <c r="E168" s="31" t="str">
        <f ca="1">IFERROR(IF(Loan_Not_Paid*Values_Entered,Monthly_Payment,""), "")</f>
        <v/>
      </c>
      <c r="F168" s="31" t="str">
        <f ca="1">IFERROR(IF(Loan_Not_Paid*Values_Entered,Principal,""), "")</f>
        <v/>
      </c>
      <c r="G168" s="31" t="str">
        <f ca="1">IFERROR(IF(Loan_Not_Paid*Values_Entered,Interest,""), "")</f>
        <v/>
      </c>
      <c r="H168" s="31" t="str">
        <f ca="1">IFERROR(IF(Loan_Not_Paid*Values_Entered,Ending_Balance,""), "")</f>
        <v/>
      </c>
    </row>
    <row r="169" spans="2:8" x14ac:dyDescent="0.35">
      <c r="B169" s="32" t="str">
        <f ca="1">IFERROR(IF(Loan_Not_Paid*Values_Entered,Payment_Number,""), "")</f>
        <v/>
      </c>
      <c r="C169" s="29" t="str">
        <f ca="1">IFERROR(IF(Loan_Not_Paid*Values_Entered,Payment_Date,""), "")</f>
        <v/>
      </c>
      <c r="D169" s="31" t="str">
        <f ca="1">IFERROR(IF(Loan_Not_Paid*Values_Entered,Beginning_Balance,""), "")</f>
        <v/>
      </c>
      <c r="E169" s="31" t="str">
        <f ca="1">IFERROR(IF(Loan_Not_Paid*Values_Entered,Monthly_Payment,""), "")</f>
        <v/>
      </c>
      <c r="F169" s="31" t="str">
        <f ca="1">IFERROR(IF(Loan_Not_Paid*Values_Entered,Principal,""), "")</f>
        <v/>
      </c>
      <c r="G169" s="31" t="str">
        <f ca="1">IFERROR(IF(Loan_Not_Paid*Values_Entered,Interest,""), "")</f>
        <v/>
      </c>
      <c r="H169" s="31" t="str">
        <f ca="1">IFERROR(IF(Loan_Not_Paid*Values_Entered,Ending_Balance,""), "")</f>
        <v/>
      </c>
    </row>
    <row r="170" spans="2:8" x14ac:dyDescent="0.35">
      <c r="B170" s="32" t="str">
        <f ca="1">IFERROR(IF(Loan_Not_Paid*Values_Entered,Payment_Number,""), "")</f>
        <v/>
      </c>
      <c r="C170" s="29" t="str">
        <f ca="1">IFERROR(IF(Loan_Not_Paid*Values_Entered,Payment_Date,""), "")</f>
        <v/>
      </c>
      <c r="D170" s="31" t="str">
        <f ca="1">IFERROR(IF(Loan_Not_Paid*Values_Entered,Beginning_Balance,""), "")</f>
        <v/>
      </c>
      <c r="E170" s="31" t="str">
        <f ca="1">IFERROR(IF(Loan_Not_Paid*Values_Entered,Monthly_Payment,""), "")</f>
        <v/>
      </c>
      <c r="F170" s="31" t="str">
        <f ca="1">IFERROR(IF(Loan_Not_Paid*Values_Entered,Principal,""), "")</f>
        <v/>
      </c>
      <c r="G170" s="31" t="str">
        <f ca="1">IFERROR(IF(Loan_Not_Paid*Values_Entered,Interest,""), "")</f>
        <v/>
      </c>
      <c r="H170" s="31" t="str">
        <f ca="1">IFERROR(IF(Loan_Not_Paid*Values_Entered,Ending_Balance,""), "")</f>
        <v/>
      </c>
    </row>
    <row r="171" spans="2:8" x14ac:dyDescent="0.35">
      <c r="B171" s="32" t="str">
        <f ca="1">IFERROR(IF(Loan_Not_Paid*Values_Entered,Payment_Number,""), "")</f>
        <v/>
      </c>
      <c r="C171" s="29" t="str">
        <f ca="1">IFERROR(IF(Loan_Not_Paid*Values_Entered,Payment_Date,""), "")</f>
        <v/>
      </c>
      <c r="D171" s="31" t="str">
        <f ca="1">IFERROR(IF(Loan_Not_Paid*Values_Entered,Beginning_Balance,""), "")</f>
        <v/>
      </c>
      <c r="E171" s="31" t="str">
        <f ca="1">IFERROR(IF(Loan_Not_Paid*Values_Entered,Monthly_Payment,""), "")</f>
        <v/>
      </c>
      <c r="F171" s="31" t="str">
        <f ca="1">IFERROR(IF(Loan_Not_Paid*Values_Entered,Principal,""), "")</f>
        <v/>
      </c>
      <c r="G171" s="31" t="str">
        <f ca="1">IFERROR(IF(Loan_Not_Paid*Values_Entered,Interest,""), "")</f>
        <v/>
      </c>
      <c r="H171" s="31" t="str">
        <f ca="1">IFERROR(IF(Loan_Not_Paid*Values_Entered,Ending_Balance,""), "")</f>
        <v/>
      </c>
    </row>
    <row r="172" spans="2:8" x14ac:dyDescent="0.35">
      <c r="B172" s="32" t="str">
        <f ca="1">IFERROR(IF(Loan_Not_Paid*Values_Entered,Payment_Number,""), "")</f>
        <v/>
      </c>
      <c r="C172" s="29" t="str">
        <f ca="1">IFERROR(IF(Loan_Not_Paid*Values_Entered,Payment_Date,""), "")</f>
        <v/>
      </c>
      <c r="D172" s="31" t="str">
        <f ca="1">IFERROR(IF(Loan_Not_Paid*Values_Entered,Beginning_Balance,""), "")</f>
        <v/>
      </c>
      <c r="E172" s="31" t="str">
        <f ca="1">IFERROR(IF(Loan_Not_Paid*Values_Entered,Monthly_Payment,""), "")</f>
        <v/>
      </c>
      <c r="F172" s="31" t="str">
        <f ca="1">IFERROR(IF(Loan_Not_Paid*Values_Entered,Principal,""), "")</f>
        <v/>
      </c>
      <c r="G172" s="31" t="str">
        <f ca="1">IFERROR(IF(Loan_Not_Paid*Values_Entered,Interest,""), "")</f>
        <v/>
      </c>
      <c r="H172" s="31" t="str">
        <f ca="1">IFERROR(IF(Loan_Not_Paid*Values_Entered,Ending_Balance,""), "")</f>
        <v/>
      </c>
    </row>
    <row r="173" spans="2:8" x14ac:dyDescent="0.35">
      <c r="B173" s="32" t="str">
        <f ca="1">IFERROR(IF(Loan_Not_Paid*Values_Entered,Payment_Number,""), "")</f>
        <v/>
      </c>
      <c r="C173" s="29" t="str">
        <f ca="1">IFERROR(IF(Loan_Not_Paid*Values_Entered,Payment_Date,""), "")</f>
        <v/>
      </c>
      <c r="D173" s="31" t="str">
        <f ca="1">IFERROR(IF(Loan_Not_Paid*Values_Entered,Beginning_Balance,""), "")</f>
        <v/>
      </c>
      <c r="E173" s="31" t="str">
        <f ca="1">IFERROR(IF(Loan_Not_Paid*Values_Entered,Monthly_Payment,""), "")</f>
        <v/>
      </c>
      <c r="F173" s="31" t="str">
        <f ca="1">IFERROR(IF(Loan_Not_Paid*Values_Entered,Principal,""), "")</f>
        <v/>
      </c>
      <c r="G173" s="31" t="str">
        <f ca="1">IFERROR(IF(Loan_Not_Paid*Values_Entered,Interest,""), "")</f>
        <v/>
      </c>
      <c r="H173" s="31" t="str">
        <f ca="1">IFERROR(IF(Loan_Not_Paid*Values_Entered,Ending_Balance,""), "")</f>
        <v/>
      </c>
    </row>
    <row r="174" spans="2:8" x14ac:dyDescent="0.35">
      <c r="B174" s="32" t="str">
        <f ca="1">IFERROR(IF(Loan_Not_Paid*Values_Entered,Payment_Number,""), "")</f>
        <v/>
      </c>
      <c r="C174" s="29" t="str">
        <f ca="1">IFERROR(IF(Loan_Not_Paid*Values_Entered,Payment_Date,""), "")</f>
        <v/>
      </c>
      <c r="D174" s="31" t="str">
        <f ca="1">IFERROR(IF(Loan_Not_Paid*Values_Entered,Beginning_Balance,""), "")</f>
        <v/>
      </c>
      <c r="E174" s="31" t="str">
        <f ca="1">IFERROR(IF(Loan_Not_Paid*Values_Entered,Monthly_Payment,""), "")</f>
        <v/>
      </c>
      <c r="F174" s="31" t="str">
        <f ca="1">IFERROR(IF(Loan_Not_Paid*Values_Entered,Principal,""), "")</f>
        <v/>
      </c>
      <c r="G174" s="31" t="str">
        <f ca="1">IFERROR(IF(Loan_Not_Paid*Values_Entered,Interest,""), "")</f>
        <v/>
      </c>
      <c r="H174" s="31" t="str">
        <f ca="1">IFERROR(IF(Loan_Not_Paid*Values_Entered,Ending_Balance,""), "")</f>
        <v/>
      </c>
    </row>
    <row r="175" spans="2:8" x14ac:dyDescent="0.35">
      <c r="B175" s="32" t="str">
        <f ca="1">IFERROR(IF(Loan_Not_Paid*Values_Entered,Payment_Number,""), "")</f>
        <v/>
      </c>
      <c r="C175" s="29" t="str">
        <f ca="1">IFERROR(IF(Loan_Not_Paid*Values_Entered,Payment_Date,""), "")</f>
        <v/>
      </c>
      <c r="D175" s="31" t="str">
        <f ca="1">IFERROR(IF(Loan_Not_Paid*Values_Entered,Beginning_Balance,""), "")</f>
        <v/>
      </c>
      <c r="E175" s="31" t="str">
        <f ca="1">IFERROR(IF(Loan_Not_Paid*Values_Entered,Monthly_Payment,""), "")</f>
        <v/>
      </c>
      <c r="F175" s="31" t="str">
        <f ca="1">IFERROR(IF(Loan_Not_Paid*Values_Entered,Principal,""), "")</f>
        <v/>
      </c>
      <c r="G175" s="31" t="str">
        <f ca="1">IFERROR(IF(Loan_Not_Paid*Values_Entered,Interest,""), "")</f>
        <v/>
      </c>
      <c r="H175" s="31" t="str">
        <f ca="1">IFERROR(IF(Loan_Not_Paid*Values_Entered,Ending_Balance,""), "")</f>
        <v/>
      </c>
    </row>
    <row r="176" spans="2:8" x14ac:dyDescent="0.35">
      <c r="B176" s="32" t="str">
        <f ca="1">IFERROR(IF(Loan_Not_Paid*Values_Entered,Payment_Number,""), "")</f>
        <v/>
      </c>
      <c r="C176" s="29" t="str">
        <f ca="1">IFERROR(IF(Loan_Not_Paid*Values_Entered,Payment_Date,""), "")</f>
        <v/>
      </c>
      <c r="D176" s="31" t="str">
        <f ca="1">IFERROR(IF(Loan_Not_Paid*Values_Entered,Beginning_Balance,""), "")</f>
        <v/>
      </c>
      <c r="E176" s="31" t="str">
        <f ca="1">IFERROR(IF(Loan_Not_Paid*Values_Entered,Monthly_Payment,""), "")</f>
        <v/>
      </c>
      <c r="F176" s="31" t="str">
        <f ca="1">IFERROR(IF(Loan_Not_Paid*Values_Entered,Principal,""), "")</f>
        <v/>
      </c>
      <c r="G176" s="31" t="str">
        <f ca="1">IFERROR(IF(Loan_Not_Paid*Values_Entered,Interest,""), "")</f>
        <v/>
      </c>
      <c r="H176" s="31" t="str">
        <f ca="1">IFERROR(IF(Loan_Not_Paid*Values_Entered,Ending_Balance,""), "")</f>
        <v/>
      </c>
    </row>
    <row r="177" spans="2:8" x14ac:dyDescent="0.35">
      <c r="B177" s="32" t="str">
        <f ca="1">IFERROR(IF(Loan_Not_Paid*Values_Entered,Payment_Number,""), "")</f>
        <v/>
      </c>
      <c r="C177" s="29" t="str">
        <f ca="1">IFERROR(IF(Loan_Not_Paid*Values_Entered,Payment_Date,""), "")</f>
        <v/>
      </c>
      <c r="D177" s="31" t="str">
        <f ca="1">IFERROR(IF(Loan_Not_Paid*Values_Entered,Beginning_Balance,""), "")</f>
        <v/>
      </c>
      <c r="E177" s="31" t="str">
        <f ca="1">IFERROR(IF(Loan_Not_Paid*Values_Entered,Monthly_Payment,""), "")</f>
        <v/>
      </c>
      <c r="F177" s="31" t="str">
        <f ca="1">IFERROR(IF(Loan_Not_Paid*Values_Entered,Principal,""), "")</f>
        <v/>
      </c>
      <c r="G177" s="31" t="str">
        <f ca="1">IFERROR(IF(Loan_Not_Paid*Values_Entered,Interest,""), "")</f>
        <v/>
      </c>
      <c r="H177" s="31" t="str">
        <f ca="1">IFERROR(IF(Loan_Not_Paid*Values_Entered,Ending_Balance,""), "")</f>
        <v/>
      </c>
    </row>
    <row r="178" spans="2:8" x14ac:dyDescent="0.35">
      <c r="B178" s="32" t="str">
        <f ca="1">IFERROR(IF(Loan_Not_Paid*Values_Entered,Payment_Number,""), "")</f>
        <v/>
      </c>
      <c r="C178" s="29" t="str">
        <f ca="1">IFERROR(IF(Loan_Not_Paid*Values_Entered,Payment_Date,""), "")</f>
        <v/>
      </c>
      <c r="D178" s="31" t="str">
        <f ca="1">IFERROR(IF(Loan_Not_Paid*Values_Entered,Beginning_Balance,""), "")</f>
        <v/>
      </c>
      <c r="E178" s="31" t="str">
        <f ca="1">IFERROR(IF(Loan_Not_Paid*Values_Entered,Monthly_Payment,""), "")</f>
        <v/>
      </c>
      <c r="F178" s="31" t="str">
        <f ca="1">IFERROR(IF(Loan_Not_Paid*Values_Entered,Principal,""), "")</f>
        <v/>
      </c>
      <c r="G178" s="31" t="str">
        <f ca="1">IFERROR(IF(Loan_Not_Paid*Values_Entered,Interest,""), "")</f>
        <v/>
      </c>
      <c r="H178" s="31" t="str">
        <f ca="1">IFERROR(IF(Loan_Not_Paid*Values_Entered,Ending_Balance,""), "")</f>
        <v/>
      </c>
    </row>
    <row r="179" spans="2:8" x14ac:dyDescent="0.35">
      <c r="B179" s="32" t="str">
        <f ca="1">IFERROR(IF(Loan_Not_Paid*Values_Entered,Payment_Number,""), "")</f>
        <v/>
      </c>
      <c r="C179" s="29" t="str">
        <f ca="1">IFERROR(IF(Loan_Not_Paid*Values_Entered,Payment_Date,""), "")</f>
        <v/>
      </c>
      <c r="D179" s="31" t="str">
        <f ca="1">IFERROR(IF(Loan_Not_Paid*Values_Entered,Beginning_Balance,""), "")</f>
        <v/>
      </c>
      <c r="E179" s="31" t="str">
        <f ca="1">IFERROR(IF(Loan_Not_Paid*Values_Entered,Monthly_Payment,""), "")</f>
        <v/>
      </c>
      <c r="F179" s="31" t="str">
        <f ca="1">IFERROR(IF(Loan_Not_Paid*Values_Entered,Principal,""), "")</f>
        <v/>
      </c>
      <c r="G179" s="31" t="str">
        <f ca="1">IFERROR(IF(Loan_Not_Paid*Values_Entered,Interest,""), "")</f>
        <v/>
      </c>
      <c r="H179" s="31" t="str">
        <f ca="1">IFERROR(IF(Loan_Not_Paid*Values_Entered,Ending_Balance,""), "")</f>
        <v/>
      </c>
    </row>
    <row r="180" spans="2:8" x14ac:dyDescent="0.35">
      <c r="B180" s="32" t="str">
        <f ca="1">IFERROR(IF(Loan_Not_Paid*Values_Entered,Payment_Number,""), "")</f>
        <v/>
      </c>
      <c r="C180" s="29" t="str">
        <f ca="1">IFERROR(IF(Loan_Not_Paid*Values_Entered,Payment_Date,""), "")</f>
        <v/>
      </c>
      <c r="D180" s="31" t="str">
        <f ca="1">IFERROR(IF(Loan_Not_Paid*Values_Entered,Beginning_Balance,""), "")</f>
        <v/>
      </c>
      <c r="E180" s="31" t="str">
        <f ca="1">IFERROR(IF(Loan_Not_Paid*Values_Entered,Monthly_Payment,""), "")</f>
        <v/>
      </c>
      <c r="F180" s="31" t="str">
        <f ca="1">IFERROR(IF(Loan_Not_Paid*Values_Entered,Principal,""), "")</f>
        <v/>
      </c>
      <c r="G180" s="31" t="str">
        <f ca="1">IFERROR(IF(Loan_Not_Paid*Values_Entered,Interest,""), "")</f>
        <v/>
      </c>
      <c r="H180" s="31" t="str">
        <f ca="1">IFERROR(IF(Loan_Not_Paid*Values_Entered,Ending_Balance,""), "")</f>
        <v/>
      </c>
    </row>
    <row r="181" spans="2:8" x14ac:dyDescent="0.35">
      <c r="B181" s="32" t="str">
        <f ca="1">IFERROR(IF(Loan_Not_Paid*Values_Entered,Payment_Number,""), "")</f>
        <v/>
      </c>
      <c r="C181" s="29" t="str">
        <f ca="1">IFERROR(IF(Loan_Not_Paid*Values_Entered,Payment_Date,""), "")</f>
        <v/>
      </c>
      <c r="D181" s="31" t="str">
        <f ca="1">IFERROR(IF(Loan_Not_Paid*Values_Entered,Beginning_Balance,""), "")</f>
        <v/>
      </c>
      <c r="E181" s="31" t="str">
        <f ca="1">IFERROR(IF(Loan_Not_Paid*Values_Entered,Monthly_Payment,""), "")</f>
        <v/>
      </c>
      <c r="F181" s="31" t="str">
        <f ca="1">IFERROR(IF(Loan_Not_Paid*Values_Entered,Principal,""), "")</f>
        <v/>
      </c>
      <c r="G181" s="31" t="str">
        <f ca="1">IFERROR(IF(Loan_Not_Paid*Values_Entered,Interest,""), "")</f>
        <v/>
      </c>
      <c r="H181" s="31" t="str">
        <f ca="1">IFERROR(IF(Loan_Not_Paid*Values_Entered,Ending_Balance,""), "")</f>
        <v/>
      </c>
    </row>
    <row r="182" spans="2:8" x14ac:dyDescent="0.35">
      <c r="B182" s="32" t="str">
        <f ca="1">IFERROR(IF(Loan_Not_Paid*Values_Entered,Payment_Number,""), "")</f>
        <v/>
      </c>
      <c r="C182" s="29" t="str">
        <f ca="1">IFERROR(IF(Loan_Not_Paid*Values_Entered,Payment_Date,""), "")</f>
        <v/>
      </c>
      <c r="D182" s="31" t="str">
        <f ca="1">IFERROR(IF(Loan_Not_Paid*Values_Entered,Beginning_Balance,""), "")</f>
        <v/>
      </c>
      <c r="E182" s="31" t="str">
        <f ca="1">IFERROR(IF(Loan_Not_Paid*Values_Entered,Monthly_Payment,""), "")</f>
        <v/>
      </c>
      <c r="F182" s="31" t="str">
        <f ca="1">IFERROR(IF(Loan_Not_Paid*Values_Entered,Principal,""), "")</f>
        <v/>
      </c>
      <c r="G182" s="31" t="str">
        <f ca="1">IFERROR(IF(Loan_Not_Paid*Values_Entered,Interest,""), "")</f>
        <v/>
      </c>
      <c r="H182" s="31" t="str">
        <f ca="1">IFERROR(IF(Loan_Not_Paid*Values_Entered,Ending_Balance,""), "")</f>
        <v/>
      </c>
    </row>
    <row r="183" spans="2:8" x14ac:dyDescent="0.35">
      <c r="B183" s="32" t="str">
        <f ca="1">IFERROR(IF(Loan_Not_Paid*Values_Entered,Payment_Number,""), "")</f>
        <v/>
      </c>
      <c r="C183" s="29" t="str">
        <f ca="1">IFERROR(IF(Loan_Not_Paid*Values_Entered,Payment_Date,""), "")</f>
        <v/>
      </c>
      <c r="D183" s="31" t="str">
        <f ca="1">IFERROR(IF(Loan_Not_Paid*Values_Entered,Beginning_Balance,""), "")</f>
        <v/>
      </c>
      <c r="E183" s="31" t="str">
        <f ca="1">IFERROR(IF(Loan_Not_Paid*Values_Entered,Monthly_Payment,""), "")</f>
        <v/>
      </c>
      <c r="F183" s="31" t="str">
        <f ca="1">IFERROR(IF(Loan_Not_Paid*Values_Entered,Principal,""), "")</f>
        <v/>
      </c>
      <c r="G183" s="31" t="str">
        <f ca="1">IFERROR(IF(Loan_Not_Paid*Values_Entered,Interest,""), "")</f>
        <v/>
      </c>
      <c r="H183" s="31" t="str">
        <f ca="1">IFERROR(IF(Loan_Not_Paid*Values_Entered,Ending_Balance,""), "")</f>
        <v/>
      </c>
    </row>
    <row r="184" spans="2:8" x14ac:dyDescent="0.35">
      <c r="B184" s="32" t="str">
        <f ca="1">IFERROR(IF(Loan_Not_Paid*Values_Entered,Payment_Number,""), "")</f>
        <v/>
      </c>
      <c r="C184" s="29" t="str">
        <f ca="1">IFERROR(IF(Loan_Not_Paid*Values_Entered,Payment_Date,""), "")</f>
        <v/>
      </c>
      <c r="D184" s="31" t="str">
        <f ca="1">IFERROR(IF(Loan_Not_Paid*Values_Entered,Beginning_Balance,""), "")</f>
        <v/>
      </c>
      <c r="E184" s="31" t="str">
        <f ca="1">IFERROR(IF(Loan_Not_Paid*Values_Entered,Monthly_Payment,""), "")</f>
        <v/>
      </c>
      <c r="F184" s="31" t="str">
        <f ca="1">IFERROR(IF(Loan_Not_Paid*Values_Entered,Principal,""), "")</f>
        <v/>
      </c>
      <c r="G184" s="31" t="str">
        <f ca="1">IFERROR(IF(Loan_Not_Paid*Values_Entered,Interest,""), "")</f>
        <v/>
      </c>
      <c r="H184" s="31" t="str">
        <f ca="1">IFERROR(IF(Loan_Not_Paid*Values_Entered,Ending_Balance,""), "")</f>
        <v/>
      </c>
    </row>
    <row r="185" spans="2:8" x14ac:dyDescent="0.35">
      <c r="B185" s="32" t="str">
        <f ca="1">IFERROR(IF(Loan_Not_Paid*Values_Entered,Payment_Number,""), "")</f>
        <v/>
      </c>
      <c r="C185" s="29" t="str">
        <f ca="1">IFERROR(IF(Loan_Not_Paid*Values_Entered,Payment_Date,""), "")</f>
        <v/>
      </c>
      <c r="D185" s="31" t="str">
        <f ca="1">IFERROR(IF(Loan_Not_Paid*Values_Entered,Beginning_Balance,""), "")</f>
        <v/>
      </c>
      <c r="E185" s="31" t="str">
        <f ca="1">IFERROR(IF(Loan_Not_Paid*Values_Entered,Monthly_Payment,""), "")</f>
        <v/>
      </c>
      <c r="F185" s="31" t="str">
        <f ca="1">IFERROR(IF(Loan_Not_Paid*Values_Entered,Principal,""), "")</f>
        <v/>
      </c>
      <c r="G185" s="31" t="str">
        <f ca="1">IFERROR(IF(Loan_Not_Paid*Values_Entered,Interest,""), "")</f>
        <v/>
      </c>
      <c r="H185" s="31" t="str">
        <f ca="1">IFERROR(IF(Loan_Not_Paid*Values_Entered,Ending_Balance,""), "")</f>
        <v/>
      </c>
    </row>
    <row r="186" spans="2:8" x14ac:dyDescent="0.35">
      <c r="B186" s="32" t="str">
        <f ca="1">IFERROR(IF(Loan_Not_Paid*Values_Entered,Payment_Number,""), "")</f>
        <v/>
      </c>
      <c r="C186" s="29" t="str">
        <f ca="1">IFERROR(IF(Loan_Not_Paid*Values_Entered,Payment_Date,""), "")</f>
        <v/>
      </c>
      <c r="D186" s="31" t="str">
        <f ca="1">IFERROR(IF(Loan_Not_Paid*Values_Entered,Beginning_Balance,""), "")</f>
        <v/>
      </c>
      <c r="E186" s="31" t="str">
        <f ca="1">IFERROR(IF(Loan_Not_Paid*Values_Entered,Monthly_Payment,""), "")</f>
        <v/>
      </c>
      <c r="F186" s="31" t="str">
        <f ca="1">IFERROR(IF(Loan_Not_Paid*Values_Entered,Principal,""), "")</f>
        <v/>
      </c>
      <c r="G186" s="31" t="str">
        <f ca="1">IFERROR(IF(Loan_Not_Paid*Values_Entered,Interest,""), "")</f>
        <v/>
      </c>
      <c r="H186" s="31" t="str">
        <f ca="1">IFERROR(IF(Loan_Not_Paid*Values_Entered,Ending_Balance,""), "")</f>
        <v/>
      </c>
    </row>
    <row r="187" spans="2:8" x14ac:dyDescent="0.35">
      <c r="B187" s="32" t="str">
        <f ca="1">IFERROR(IF(Loan_Not_Paid*Values_Entered,Payment_Number,""), "")</f>
        <v/>
      </c>
      <c r="C187" s="29" t="str">
        <f ca="1">IFERROR(IF(Loan_Not_Paid*Values_Entered,Payment_Date,""), "")</f>
        <v/>
      </c>
      <c r="D187" s="31" t="str">
        <f ca="1">IFERROR(IF(Loan_Not_Paid*Values_Entered,Beginning_Balance,""), "")</f>
        <v/>
      </c>
      <c r="E187" s="31" t="str">
        <f ca="1">IFERROR(IF(Loan_Not_Paid*Values_Entered,Monthly_Payment,""), "")</f>
        <v/>
      </c>
      <c r="F187" s="31" t="str">
        <f ca="1">IFERROR(IF(Loan_Not_Paid*Values_Entered,Principal,""), "")</f>
        <v/>
      </c>
      <c r="G187" s="31" t="str">
        <f ca="1">IFERROR(IF(Loan_Not_Paid*Values_Entered,Interest,""), "")</f>
        <v/>
      </c>
      <c r="H187" s="31" t="str">
        <f ca="1">IFERROR(IF(Loan_Not_Paid*Values_Entered,Ending_Balance,""), "")</f>
        <v/>
      </c>
    </row>
    <row r="188" spans="2:8" x14ac:dyDescent="0.35">
      <c r="B188" s="32" t="str">
        <f ca="1">IFERROR(IF(Loan_Not_Paid*Values_Entered,Payment_Number,""), "")</f>
        <v/>
      </c>
      <c r="C188" s="29" t="str">
        <f ca="1">IFERROR(IF(Loan_Not_Paid*Values_Entered,Payment_Date,""), "")</f>
        <v/>
      </c>
      <c r="D188" s="31" t="str">
        <f ca="1">IFERROR(IF(Loan_Not_Paid*Values_Entered,Beginning_Balance,""), "")</f>
        <v/>
      </c>
      <c r="E188" s="31" t="str">
        <f ca="1">IFERROR(IF(Loan_Not_Paid*Values_Entered,Monthly_Payment,""), "")</f>
        <v/>
      </c>
      <c r="F188" s="31" t="str">
        <f ca="1">IFERROR(IF(Loan_Not_Paid*Values_Entered,Principal,""), "")</f>
        <v/>
      </c>
      <c r="G188" s="31" t="str">
        <f ca="1">IFERROR(IF(Loan_Not_Paid*Values_Entered,Interest,""), "")</f>
        <v/>
      </c>
      <c r="H188" s="31" t="str">
        <f ca="1">IFERROR(IF(Loan_Not_Paid*Values_Entered,Ending_Balance,""), "")</f>
        <v/>
      </c>
    </row>
    <row r="189" spans="2:8" x14ac:dyDescent="0.35">
      <c r="B189" s="32" t="str">
        <f ca="1">IFERROR(IF(Loan_Not_Paid*Values_Entered,Payment_Number,""), "")</f>
        <v/>
      </c>
      <c r="C189" s="29" t="str">
        <f ca="1">IFERROR(IF(Loan_Not_Paid*Values_Entered,Payment_Date,""), "")</f>
        <v/>
      </c>
      <c r="D189" s="31" t="str">
        <f ca="1">IFERROR(IF(Loan_Not_Paid*Values_Entered,Beginning_Balance,""), "")</f>
        <v/>
      </c>
      <c r="E189" s="31" t="str">
        <f ca="1">IFERROR(IF(Loan_Not_Paid*Values_Entered,Monthly_Payment,""), "")</f>
        <v/>
      </c>
      <c r="F189" s="31" t="str">
        <f ca="1">IFERROR(IF(Loan_Not_Paid*Values_Entered,Principal,""), "")</f>
        <v/>
      </c>
      <c r="G189" s="31" t="str">
        <f ca="1">IFERROR(IF(Loan_Not_Paid*Values_Entered,Interest,""), "")</f>
        <v/>
      </c>
      <c r="H189" s="31" t="str">
        <f ca="1">IFERROR(IF(Loan_Not_Paid*Values_Entered,Ending_Balance,""), "")</f>
        <v/>
      </c>
    </row>
    <row r="190" spans="2:8" x14ac:dyDescent="0.35">
      <c r="B190" s="32" t="str">
        <f ca="1">IFERROR(IF(Loan_Not_Paid*Values_Entered,Payment_Number,""), "")</f>
        <v/>
      </c>
      <c r="C190" s="29" t="str">
        <f ca="1">IFERROR(IF(Loan_Not_Paid*Values_Entered,Payment_Date,""), "")</f>
        <v/>
      </c>
      <c r="D190" s="31" t="str">
        <f ca="1">IFERROR(IF(Loan_Not_Paid*Values_Entered,Beginning_Balance,""), "")</f>
        <v/>
      </c>
      <c r="E190" s="31" t="str">
        <f ca="1">IFERROR(IF(Loan_Not_Paid*Values_Entered,Monthly_Payment,""), "")</f>
        <v/>
      </c>
      <c r="F190" s="31" t="str">
        <f ca="1">IFERROR(IF(Loan_Not_Paid*Values_Entered,Principal,""), "")</f>
        <v/>
      </c>
      <c r="G190" s="31" t="str">
        <f ca="1">IFERROR(IF(Loan_Not_Paid*Values_Entered,Interest,""), "")</f>
        <v/>
      </c>
      <c r="H190" s="31" t="str">
        <f ca="1">IFERROR(IF(Loan_Not_Paid*Values_Entered,Ending_Balance,""), "")</f>
        <v/>
      </c>
    </row>
    <row r="191" spans="2:8" x14ac:dyDescent="0.35">
      <c r="B191" s="32" t="str">
        <f ca="1">IFERROR(IF(Loan_Not_Paid*Values_Entered,Payment_Number,""), "")</f>
        <v/>
      </c>
      <c r="C191" s="29" t="str">
        <f ca="1">IFERROR(IF(Loan_Not_Paid*Values_Entered,Payment_Date,""), "")</f>
        <v/>
      </c>
      <c r="D191" s="31" t="str">
        <f ca="1">IFERROR(IF(Loan_Not_Paid*Values_Entered,Beginning_Balance,""), "")</f>
        <v/>
      </c>
      <c r="E191" s="31" t="str">
        <f ca="1">IFERROR(IF(Loan_Not_Paid*Values_Entered,Monthly_Payment,""), "")</f>
        <v/>
      </c>
      <c r="F191" s="31" t="str">
        <f ca="1">IFERROR(IF(Loan_Not_Paid*Values_Entered,Principal,""), "")</f>
        <v/>
      </c>
      <c r="G191" s="31" t="str">
        <f ca="1">IFERROR(IF(Loan_Not_Paid*Values_Entered,Interest,""), "")</f>
        <v/>
      </c>
      <c r="H191" s="31" t="str">
        <f ca="1">IFERROR(IF(Loan_Not_Paid*Values_Entered,Ending_Balance,""), "")</f>
        <v/>
      </c>
    </row>
    <row r="192" spans="2:8" x14ac:dyDescent="0.35">
      <c r="B192" s="32" t="str">
        <f ca="1">IFERROR(IF(Loan_Not_Paid*Values_Entered,Payment_Number,""), "")</f>
        <v/>
      </c>
      <c r="C192" s="29" t="str">
        <f ca="1">IFERROR(IF(Loan_Not_Paid*Values_Entered,Payment_Date,""), "")</f>
        <v/>
      </c>
      <c r="D192" s="31" t="str">
        <f ca="1">IFERROR(IF(Loan_Not_Paid*Values_Entered,Beginning_Balance,""), "")</f>
        <v/>
      </c>
      <c r="E192" s="31" t="str">
        <f ca="1">IFERROR(IF(Loan_Not_Paid*Values_Entered,Monthly_Payment,""), "")</f>
        <v/>
      </c>
      <c r="F192" s="31" t="str">
        <f ca="1">IFERROR(IF(Loan_Not_Paid*Values_Entered,Principal,""), "")</f>
        <v/>
      </c>
      <c r="G192" s="31" t="str">
        <f ca="1">IFERROR(IF(Loan_Not_Paid*Values_Entered,Interest,""), "")</f>
        <v/>
      </c>
      <c r="H192" s="31" t="str">
        <f ca="1">IFERROR(IF(Loan_Not_Paid*Values_Entered,Ending_Balance,""), "")</f>
        <v/>
      </c>
    </row>
    <row r="193" spans="2:8" x14ac:dyDescent="0.35">
      <c r="B193" s="32" t="str">
        <f ca="1">IFERROR(IF(Loan_Not_Paid*Values_Entered,Payment_Number,""), "")</f>
        <v/>
      </c>
      <c r="C193" s="29" t="str">
        <f ca="1">IFERROR(IF(Loan_Not_Paid*Values_Entered,Payment_Date,""), "")</f>
        <v/>
      </c>
      <c r="D193" s="31" t="str">
        <f ca="1">IFERROR(IF(Loan_Not_Paid*Values_Entered,Beginning_Balance,""), "")</f>
        <v/>
      </c>
      <c r="E193" s="31" t="str">
        <f ca="1">IFERROR(IF(Loan_Not_Paid*Values_Entered,Monthly_Payment,""), "")</f>
        <v/>
      </c>
      <c r="F193" s="31" t="str">
        <f ca="1">IFERROR(IF(Loan_Not_Paid*Values_Entered,Principal,""), "")</f>
        <v/>
      </c>
      <c r="G193" s="31" t="str">
        <f ca="1">IFERROR(IF(Loan_Not_Paid*Values_Entered,Interest,""), "")</f>
        <v/>
      </c>
      <c r="H193" s="31" t="str">
        <f ca="1">IFERROR(IF(Loan_Not_Paid*Values_Entered,Ending_Balance,""), "")</f>
        <v/>
      </c>
    </row>
    <row r="194" spans="2:8" x14ac:dyDescent="0.35">
      <c r="B194" s="32" t="str">
        <f ca="1">IFERROR(IF(Loan_Not_Paid*Values_Entered,Payment_Number,""), "")</f>
        <v/>
      </c>
      <c r="C194" s="29" t="str">
        <f ca="1">IFERROR(IF(Loan_Not_Paid*Values_Entered,Payment_Date,""), "")</f>
        <v/>
      </c>
      <c r="D194" s="31" t="str">
        <f ca="1">IFERROR(IF(Loan_Not_Paid*Values_Entered,Beginning_Balance,""), "")</f>
        <v/>
      </c>
      <c r="E194" s="31" t="str">
        <f ca="1">IFERROR(IF(Loan_Not_Paid*Values_Entered,Monthly_Payment,""), "")</f>
        <v/>
      </c>
      <c r="F194" s="31" t="str">
        <f ca="1">IFERROR(IF(Loan_Not_Paid*Values_Entered,Principal,""), "")</f>
        <v/>
      </c>
      <c r="G194" s="31" t="str">
        <f ca="1">IFERROR(IF(Loan_Not_Paid*Values_Entered,Interest,""), "")</f>
        <v/>
      </c>
      <c r="H194" s="31" t="str">
        <f ca="1">IFERROR(IF(Loan_Not_Paid*Values_Entered,Ending_Balance,""), "")</f>
        <v/>
      </c>
    </row>
    <row r="195" spans="2:8" x14ac:dyDescent="0.35">
      <c r="B195" s="32" t="str">
        <f ca="1">IFERROR(IF(Loan_Not_Paid*Values_Entered,Payment_Number,""), "")</f>
        <v/>
      </c>
      <c r="C195" s="29" t="str">
        <f ca="1">IFERROR(IF(Loan_Not_Paid*Values_Entered,Payment_Date,""), "")</f>
        <v/>
      </c>
      <c r="D195" s="31" t="str">
        <f ca="1">IFERROR(IF(Loan_Not_Paid*Values_Entered,Beginning_Balance,""), "")</f>
        <v/>
      </c>
      <c r="E195" s="31" t="str">
        <f ca="1">IFERROR(IF(Loan_Not_Paid*Values_Entered,Monthly_Payment,""), "")</f>
        <v/>
      </c>
      <c r="F195" s="31" t="str">
        <f ca="1">IFERROR(IF(Loan_Not_Paid*Values_Entered,Principal,""), "")</f>
        <v/>
      </c>
      <c r="G195" s="31" t="str">
        <f ca="1">IFERROR(IF(Loan_Not_Paid*Values_Entered,Interest,""), "")</f>
        <v/>
      </c>
      <c r="H195" s="31" t="str">
        <f ca="1">IFERROR(IF(Loan_Not_Paid*Values_Entered,Ending_Balance,""), "")</f>
        <v/>
      </c>
    </row>
    <row r="196" spans="2:8" x14ac:dyDescent="0.35">
      <c r="B196" s="32" t="str">
        <f ca="1">IFERROR(IF(Loan_Not_Paid*Values_Entered,Payment_Number,""), "")</f>
        <v/>
      </c>
      <c r="C196" s="29" t="str">
        <f ca="1">IFERROR(IF(Loan_Not_Paid*Values_Entered,Payment_Date,""), "")</f>
        <v/>
      </c>
      <c r="D196" s="31" t="str">
        <f ca="1">IFERROR(IF(Loan_Not_Paid*Values_Entered,Beginning_Balance,""), "")</f>
        <v/>
      </c>
      <c r="E196" s="31" t="str">
        <f ca="1">IFERROR(IF(Loan_Not_Paid*Values_Entered,Monthly_Payment,""), "")</f>
        <v/>
      </c>
      <c r="F196" s="31" t="str">
        <f ca="1">IFERROR(IF(Loan_Not_Paid*Values_Entered,Principal,""), "")</f>
        <v/>
      </c>
      <c r="G196" s="31" t="str">
        <f ca="1">IFERROR(IF(Loan_Not_Paid*Values_Entered,Interest,""), "")</f>
        <v/>
      </c>
      <c r="H196" s="31" t="str">
        <f ca="1">IFERROR(IF(Loan_Not_Paid*Values_Entered,Ending_Balance,""), "")</f>
        <v/>
      </c>
    </row>
    <row r="197" spans="2:8" x14ac:dyDescent="0.35">
      <c r="B197" s="32" t="str">
        <f ca="1">IFERROR(IF(Loan_Not_Paid*Values_Entered,Payment_Number,""), "")</f>
        <v/>
      </c>
      <c r="C197" s="29" t="str">
        <f ca="1">IFERROR(IF(Loan_Not_Paid*Values_Entered,Payment_Date,""), "")</f>
        <v/>
      </c>
      <c r="D197" s="31" t="str">
        <f ca="1">IFERROR(IF(Loan_Not_Paid*Values_Entered,Beginning_Balance,""), "")</f>
        <v/>
      </c>
      <c r="E197" s="31" t="str">
        <f ca="1">IFERROR(IF(Loan_Not_Paid*Values_Entered,Monthly_Payment,""), "")</f>
        <v/>
      </c>
      <c r="F197" s="31" t="str">
        <f ca="1">IFERROR(IF(Loan_Not_Paid*Values_Entered,Principal,""), "")</f>
        <v/>
      </c>
      <c r="G197" s="31" t="str">
        <f ca="1">IFERROR(IF(Loan_Not_Paid*Values_Entered,Interest,""), "")</f>
        <v/>
      </c>
      <c r="H197" s="31" t="str">
        <f ca="1">IFERROR(IF(Loan_Not_Paid*Values_Entered,Ending_Balance,""), "")</f>
        <v/>
      </c>
    </row>
    <row r="198" spans="2:8" x14ac:dyDescent="0.35">
      <c r="B198" s="32" t="str">
        <f ca="1">IFERROR(IF(Loan_Not_Paid*Values_Entered,Payment_Number,""), "")</f>
        <v/>
      </c>
      <c r="C198" s="29" t="str">
        <f ca="1">IFERROR(IF(Loan_Not_Paid*Values_Entered,Payment_Date,""), "")</f>
        <v/>
      </c>
      <c r="D198" s="31" t="str">
        <f ca="1">IFERROR(IF(Loan_Not_Paid*Values_Entered,Beginning_Balance,""), "")</f>
        <v/>
      </c>
      <c r="E198" s="31" t="str">
        <f ca="1">IFERROR(IF(Loan_Not_Paid*Values_Entered,Monthly_Payment,""), "")</f>
        <v/>
      </c>
      <c r="F198" s="31" t="str">
        <f ca="1">IFERROR(IF(Loan_Not_Paid*Values_Entered,Principal,""), "")</f>
        <v/>
      </c>
      <c r="G198" s="31" t="str">
        <f ca="1">IFERROR(IF(Loan_Not_Paid*Values_Entered,Interest,""), "")</f>
        <v/>
      </c>
      <c r="H198" s="31" t="str">
        <f ca="1">IFERROR(IF(Loan_Not_Paid*Values_Entered,Ending_Balance,""), "")</f>
        <v/>
      </c>
    </row>
    <row r="199" spans="2:8" x14ac:dyDescent="0.35">
      <c r="B199" s="32" t="str">
        <f ca="1">IFERROR(IF(Loan_Not_Paid*Values_Entered,Payment_Number,""), "")</f>
        <v/>
      </c>
      <c r="C199" s="29" t="str">
        <f ca="1">IFERROR(IF(Loan_Not_Paid*Values_Entered,Payment_Date,""), "")</f>
        <v/>
      </c>
      <c r="D199" s="31" t="str">
        <f ca="1">IFERROR(IF(Loan_Not_Paid*Values_Entered,Beginning_Balance,""), "")</f>
        <v/>
      </c>
      <c r="E199" s="31" t="str">
        <f ca="1">IFERROR(IF(Loan_Not_Paid*Values_Entered,Monthly_Payment,""), "")</f>
        <v/>
      </c>
      <c r="F199" s="31" t="str">
        <f ca="1">IFERROR(IF(Loan_Not_Paid*Values_Entered,Principal,""), "")</f>
        <v/>
      </c>
      <c r="G199" s="31" t="str">
        <f ca="1">IFERROR(IF(Loan_Not_Paid*Values_Entered,Interest,""), "")</f>
        <v/>
      </c>
      <c r="H199" s="31" t="str">
        <f ca="1">IFERROR(IF(Loan_Not_Paid*Values_Entered,Ending_Balance,""), "")</f>
        <v/>
      </c>
    </row>
    <row r="200" spans="2:8" x14ac:dyDescent="0.35">
      <c r="B200" s="32" t="str">
        <f ca="1">IFERROR(IF(Loan_Not_Paid*Values_Entered,Payment_Number,""), "")</f>
        <v/>
      </c>
      <c r="C200" s="29" t="str">
        <f ca="1">IFERROR(IF(Loan_Not_Paid*Values_Entered,Payment_Date,""), "")</f>
        <v/>
      </c>
      <c r="D200" s="31" t="str">
        <f ca="1">IFERROR(IF(Loan_Not_Paid*Values_Entered,Beginning_Balance,""), "")</f>
        <v/>
      </c>
      <c r="E200" s="31" t="str">
        <f ca="1">IFERROR(IF(Loan_Not_Paid*Values_Entered,Monthly_Payment,""), "")</f>
        <v/>
      </c>
      <c r="F200" s="31" t="str">
        <f ca="1">IFERROR(IF(Loan_Not_Paid*Values_Entered,Principal,""), "")</f>
        <v/>
      </c>
      <c r="G200" s="31" t="str">
        <f ca="1">IFERROR(IF(Loan_Not_Paid*Values_Entered,Interest,""), "")</f>
        <v/>
      </c>
      <c r="H200" s="31" t="str">
        <f ca="1">IFERROR(IF(Loan_Not_Paid*Values_Entered,Ending_Balance,""), "")</f>
        <v/>
      </c>
    </row>
    <row r="201" spans="2:8" x14ac:dyDescent="0.35">
      <c r="B201" s="32" t="str">
        <f ca="1">IFERROR(IF(Loan_Not_Paid*Values_Entered,Payment_Number,""), "")</f>
        <v/>
      </c>
      <c r="C201" s="29" t="str">
        <f ca="1">IFERROR(IF(Loan_Not_Paid*Values_Entered,Payment_Date,""), "")</f>
        <v/>
      </c>
      <c r="D201" s="31" t="str">
        <f ca="1">IFERROR(IF(Loan_Not_Paid*Values_Entered,Beginning_Balance,""), "")</f>
        <v/>
      </c>
      <c r="E201" s="31" t="str">
        <f ca="1">IFERROR(IF(Loan_Not_Paid*Values_Entered,Monthly_Payment,""), "")</f>
        <v/>
      </c>
      <c r="F201" s="31" t="str">
        <f ca="1">IFERROR(IF(Loan_Not_Paid*Values_Entered,Principal,""), "")</f>
        <v/>
      </c>
      <c r="G201" s="31" t="str">
        <f ca="1">IFERROR(IF(Loan_Not_Paid*Values_Entered,Interest,""), "")</f>
        <v/>
      </c>
      <c r="H201" s="31" t="str">
        <f ca="1">IFERROR(IF(Loan_Not_Paid*Values_Entered,Ending_Balance,""), "")</f>
        <v/>
      </c>
    </row>
    <row r="202" spans="2:8" x14ac:dyDescent="0.35">
      <c r="B202" s="32" t="str">
        <f ca="1">IFERROR(IF(Loan_Not_Paid*Values_Entered,Payment_Number,""), "")</f>
        <v/>
      </c>
      <c r="C202" s="29" t="str">
        <f ca="1">IFERROR(IF(Loan_Not_Paid*Values_Entered,Payment_Date,""), "")</f>
        <v/>
      </c>
      <c r="D202" s="31" t="str">
        <f ca="1">IFERROR(IF(Loan_Not_Paid*Values_Entered,Beginning_Balance,""), "")</f>
        <v/>
      </c>
      <c r="E202" s="31" t="str">
        <f ca="1">IFERROR(IF(Loan_Not_Paid*Values_Entered,Monthly_Payment,""), "")</f>
        <v/>
      </c>
      <c r="F202" s="31" t="str">
        <f ca="1">IFERROR(IF(Loan_Not_Paid*Values_Entered,Principal,""), "")</f>
        <v/>
      </c>
      <c r="G202" s="31" t="str">
        <f ca="1">IFERROR(IF(Loan_Not_Paid*Values_Entered,Interest,""), "")</f>
        <v/>
      </c>
      <c r="H202" s="31" t="str">
        <f ca="1">IFERROR(IF(Loan_Not_Paid*Values_Entered,Ending_Balance,""), "")</f>
        <v/>
      </c>
    </row>
    <row r="203" spans="2:8" x14ac:dyDescent="0.35">
      <c r="B203" s="32" t="str">
        <f ca="1">IFERROR(IF(Loan_Not_Paid*Values_Entered,Payment_Number,""), "")</f>
        <v/>
      </c>
      <c r="C203" s="29" t="str">
        <f ca="1">IFERROR(IF(Loan_Not_Paid*Values_Entered,Payment_Date,""), "")</f>
        <v/>
      </c>
      <c r="D203" s="31" t="str">
        <f ca="1">IFERROR(IF(Loan_Not_Paid*Values_Entered,Beginning_Balance,""), "")</f>
        <v/>
      </c>
      <c r="E203" s="31" t="str">
        <f ca="1">IFERROR(IF(Loan_Not_Paid*Values_Entered,Monthly_Payment,""), "")</f>
        <v/>
      </c>
      <c r="F203" s="31" t="str">
        <f ca="1">IFERROR(IF(Loan_Not_Paid*Values_Entered,Principal,""), "")</f>
        <v/>
      </c>
      <c r="G203" s="31" t="str">
        <f ca="1">IFERROR(IF(Loan_Not_Paid*Values_Entered,Interest,""), "")</f>
        <v/>
      </c>
      <c r="H203" s="31" t="str">
        <f ca="1">IFERROR(IF(Loan_Not_Paid*Values_Entered,Ending_Balance,""), "")</f>
        <v/>
      </c>
    </row>
    <row r="204" spans="2:8" x14ac:dyDescent="0.35">
      <c r="B204" s="32" t="str">
        <f ca="1">IFERROR(IF(Loan_Not_Paid*Values_Entered,Payment_Number,""), "")</f>
        <v/>
      </c>
      <c r="C204" s="29" t="str">
        <f ca="1">IFERROR(IF(Loan_Not_Paid*Values_Entered,Payment_Date,""), "")</f>
        <v/>
      </c>
      <c r="D204" s="31" t="str">
        <f ca="1">IFERROR(IF(Loan_Not_Paid*Values_Entered,Beginning_Balance,""), "")</f>
        <v/>
      </c>
      <c r="E204" s="31" t="str">
        <f ca="1">IFERROR(IF(Loan_Not_Paid*Values_Entered,Monthly_Payment,""), "")</f>
        <v/>
      </c>
      <c r="F204" s="31" t="str">
        <f ca="1">IFERROR(IF(Loan_Not_Paid*Values_Entered,Principal,""), "")</f>
        <v/>
      </c>
      <c r="G204" s="31" t="str">
        <f ca="1">IFERROR(IF(Loan_Not_Paid*Values_Entered,Interest,""), "")</f>
        <v/>
      </c>
      <c r="H204" s="31" t="str">
        <f ca="1">IFERROR(IF(Loan_Not_Paid*Values_Entered,Ending_Balance,""), "")</f>
        <v/>
      </c>
    </row>
    <row r="205" spans="2:8" x14ac:dyDescent="0.35">
      <c r="B205" s="32" t="str">
        <f ca="1">IFERROR(IF(Loan_Not_Paid*Values_Entered,Payment_Number,""), "")</f>
        <v/>
      </c>
      <c r="C205" s="29" t="str">
        <f ca="1">IFERROR(IF(Loan_Not_Paid*Values_Entered,Payment_Date,""), "")</f>
        <v/>
      </c>
      <c r="D205" s="31" t="str">
        <f ca="1">IFERROR(IF(Loan_Not_Paid*Values_Entered,Beginning_Balance,""), "")</f>
        <v/>
      </c>
      <c r="E205" s="31" t="str">
        <f ca="1">IFERROR(IF(Loan_Not_Paid*Values_Entered,Monthly_Payment,""), "")</f>
        <v/>
      </c>
      <c r="F205" s="31" t="str">
        <f ca="1">IFERROR(IF(Loan_Not_Paid*Values_Entered,Principal,""), "")</f>
        <v/>
      </c>
      <c r="G205" s="31" t="str">
        <f ca="1">IFERROR(IF(Loan_Not_Paid*Values_Entered,Interest,""), "")</f>
        <v/>
      </c>
      <c r="H205" s="31" t="str">
        <f ca="1">IFERROR(IF(Loan_Not_Paid*Values_Entered,Ending_Balance,""), "")</f>
        <v/>
      </c>
    </row>
    <row r="206" spans="2:8" x14ac:dyDescent="0.35">
      <c r="B206" s="32" t="str">
        <f ca="1">IFERROR(IF(Loan_Not_Paid*Values_Entered,Payment_Number,""), "")</f>
        <v/>
      </c>
      <c r="C206" s="29" t="str">
        <f ca="1">IFERROR(IF(Loan_Not_Paid*Values_Entered,Payment_Date,""), "")</f>
        <v/>
      </c>
      <c r="D206" s="31" t="str">
        <f ca="1">IFERROR(IF(Loan_Not_Paid*Values_Entered,Beginning_Balance,""), "")</f>
        <v/>
      </c>
      <c r="E206" s="31" t="str">
        <f ca="1">IFERROR(IF(Loan_Not_Paid*Values_Entered,Monthly_Payment,""), "")</f>
        <v/>
      </c>
      <c r="F206" s="31" t="str">
        <f ca="1">IFERROR(IF(Loan_Not_Paid*Values_Entered,Principal,""), "")</f>
        <v/>
      </c>
      <c r="G206" s="31" t="str">
        <f ca="1">IFERROR(IF(Loan_Not_Paid*Values_Entered,Interest,""), "")</f>
        <v/>
      </c>
      <c r="H206" s="31" t="str">
        <f ca="1">IFERROR(IF(Loan_Not_Paid*Values_Entered,Ending_Balance,""), "")</f>
        <v/>
      </c>
    </row>
    <row r="207" spans="2:8" x14ac:dyDescent="0.35">
      <c r="B207" s="32" t="str">
        <f ca="1">IFERROR(IF(Loan_Not_Paid*Values_Entered,Payment_Number,""), "")</f>
        <v/>
      </c>
      <c r="C207" s="29" t="str">
        <f ca="1">IFERROR(IF(Loan_Not_Paid*Values_Entered,Payment_Date,""), "")</f>
        <v/>
      </c>
      <c r="D207" s="31" t="str">
        <f ca="1">IFERROR(IF(Loan_Not_Paid*Values_Entered,Beginning_Balance,""), "")</f>
        <v/>
      </c>
      <c r="E207" s="31" t="str">
        <f ca="1">IFERROR(IF(Loan_Not_Paid*Values_Entered,Monthly_Payment,""), "")</f>
        <v/>
      </c>
      <c r="F207" s="31" t="str">
        <f ca="1">IFERROR(IF(Loan_Not_Paid*Values_Entered,Principal,""), "")</f>
        <v/>
      </c>
      <c r="G207" s="31" t="str">
        <f ca="1">IFERROR(IF(Loan_Not_Paid*Values_Entered,Interest,""), "")</f>
        <v/>
      </c>
      <c r="H207" s="31" t="str">
        <f ca="1">IFERROR(IF(Loan_Not_Paid*Values_Entered,Ending_Balance,""), "")</f>
        <v/>
      </c>
    </row>
    <row r="208" spans="2:8" x14ac:dyDescent="0.35">
      <c r="B208" s="32" t="str">
        <f ca="1">IFERROR(IF(Loan_Not_Paid*Values_Entered,Payment_Number,""), "")</f>
        <v/>
      </c>
      <c r="C208" s="29" t="str">
        <f ca="1">IFERROR(IF(Loan_Not_Paid*Values_Entered,Payment_Date,""), "")</f>
        <v/>
      </c>
      <c r="D208" s="31" t="str">
        <f ca="1">IFERROR(IF(Loan_Not_Paid*Values_Entered,Beginning_Balance,""), "")</f>
        <v/>
      </c>
      <c r="E208" s="31" t="str">
        <f ca="1">IFERROR(IF(Loan_Not_Paid*Values_Entered,Monthly_Payment,""), "")</f>
        <v/>
      </c>
      <c r="F208" s="31" t="str">
        <f ca="1">IFERROR(IF(Loan_Not_Paid*Values_Entered,Principal,""), "")</f>
        <v/>
      </c>
      <c r="G208" s="31" t="str">
        <f ca="1">IFERROR(IF(Loan_Not_Paid*Values_Entered,Interest,""), "")</f>
        <v/>
      </c>
      <c r="H208" s="31" t="str">
        <f ca="1">IFERROR(IF(Loan_Not_Paid*Values_Entered,Ending_Balance,""), "")</f>
        <v/>
      </c>
    </row>
    <row r="209" spans="2:8" x14ac:dyDescent="0.35">
      <c r="B209" s="32" t="str">
        <f ca="1">IFERROR(IF(Loan_Not_Paid*Values_Entered,Payment_Number,""), "")</f>
        <v/>
      </c>
      <c r="C209" s="29" t="str">
        <f ca="1">IFERROR(IF(Loan_Not_Paid*Values_Entered,Payment_Date,""), "")</f>
        <v/>
      </c>
      <c r="D209" s="31" t="str">
        <f ca="1">IFERROR(IF(Loan_Not_Paid*Values_Entered,Beginning_Balance,""), "")</f>
        <v/>
      </c>
      <c r="E209" s="31" t="str">
        <f ca="1">IFERROR(IF(Loan_Not_Paid*Values_Entered,Monthly_Payment,""), "")</f>
        <v/>
      </c>
      <c r="F209" s="31" t="str">
        <f ca="1">IFERROR(IF(Loan_Not_Paid*Values_Entered,Principal,""), "")</f>
        <v/>
      </c>
      <c r="G209" s="31" t="str">
        <f ca="1">IFERROR(IF(Loan_Not_Paid*Values_Entered,Interest,""), "")</f>
        <v/>
      </c>
      <c r="H209" s="31" t="str">
        <f ca="1">IFERROR(IF(Loan_Not_Paid*Values_Entered,Ending_Balance,""), "")</f>
        <v/>
      </c>
    </row>
    <row r="210" spans="2:8" x14ac:dyDescent="0.35">
      <c r="B210" s="32" t="str">
        <f ca="1">IFERROR(IF(Loan_Not_Paid*Values_Entered,Payment_Number,""), "")</f>
        <v/>
      </c>
      <c r="C210" s="29" t="str">
        <f ca="1">IFERROR(IF(Loan_Not_Paid*Values_Entered,Payment_Date,""), "")</f>
        <v/>
      </c>
      <c r="D210" s="31" t="str">
        <f ca="1">IFERROR(IF(Loan_Not_Paid*Values_Entered,Beginning_Balance,""), "")</f>
        <v/>
      </c>
      <c r="E210" s="31" t="str">
        <f ca="1">IFERROR(IF(Loan_Not_Paid*Values_Entered,Monthly_Payment,""), "")</f>
        <v/>
      </c>
      <c r="F210" s="31" t="str">
        <f ca="1">IFERROR(IF(Loan_Not_Paid*Values_Entered,Principal,""), "")</f>
        <v/>
      </c>
      <c r="G210" s="31" t="str">
        <f ca="1">IFERROR(IF(Loan_Not_Paid*Values_Entered,Interest,""), "")</f>
        <v/>
      </c>
      <c r="H210" s="31" t="str">
        <f ca="1">IFERROR(IF(Loan_Not_Paid*Values_Entered,Ending_Balance,""), "")</f>
        <v/>
      </c>
    </row>
    <row r="211" spans="2:8" x14ac:dyDescent="0.35">
      <c r="B211" s="32" t="str">
        <f ca="1">IFERROR(IF(Loan_Not_Paid*Values_Entered,Payment_Number,""), "")</f>
        <v/>
      </c>
      <c r="C211" s="29" t="str">
        <f ca="1">IFERROR(IF(Loan_Not_Paid*Values_Entered,Payment_Date,""), "")</f>
        <v/>
      </c>
      <c r="D211" s="31" t="str">
        <f ca="1">IFERROR(IF(Loan_Not_Paid*Values_Entered,Beginning_Balance,""), "")</f>
        <v/>
      </c>
      <c r="E211" s="31" t="str">
        <f ca="1">IFERROR(IF(Loan_Not_Paid*Values_Entered,Monthly_Payment,""), "")</f>
        <v/>
      </c>
      <c r="F211" s="31" t="str">
        <f ca="1">IFERROR(IF(Loan_Not_Paid*Values_Entered,Principal,""), "")</f>
        <v/>
      </c>
      <c r="G211" s="31" t="str">
        <f ca="1">IFERROR(IF(Loan_Not_Paid*Values_Entered,Interest,""), "")</f>
        <v/>
      </c>
      <c r="H211" s="31" t="str">
        <f ca="1">IFERROR(IF(Loan_Not_Paid*Values_Entered,Ending_Balance,""), "")</f>
        <v/>
      </c>
    </row>
    <row r="212" spans="2:8" x14ac:dyDescent="0.35">
      <c r="B212" s="32" t="str">
        <f ca="1">IFERROR(IF(Loan_Not_Paid*Values_Entered,Payment_Number,""), "")</f>
        <v/>
      </c>
      <c r="C212" s="29" t="str">
        <f ca="1">IFERROR(IF(Loan_Not_Paid*Values_Entered,Payment_Date,""), "")</f>
        <v/>
      </c>
      <c r="D212" s="31" t="str">
        <f ca="1">IFERROR(IF(Loan_Not_Paid*Values_Entered,Beginning_Balance,""), "")</f>
        <v/>
      </c>
      <c r="E212" s="31" t="str">
        <f ca="1">IFERROR(IF(Loan_Not_Paid*Values_Entered,Monthly_Payment,""), "")</f>
        <v/>
      </c>
      <c r="F212" s="31" t="str">
        <f ca="1">IFERROR(IF(Loan_Not_Paid*Values_Entered,Principal,""), "")</f>
        <v/>
      </c>
      <c r="G212" s="31" t="str">
        <f ca="1">IFERROR(IF(Loan_Not_Paid*Values_Entered,Interest,""), "")</f>
        <v/>
      </c>
      <c r="H212" s="31" t="str">
        <f ca="1">IFERROR(IF(Loan_Not_Paid*Values_Entered,Ending_Balance,""), "")</f>
        <v/>
      </c>
    </row>
    <row r="213" spans="2:8" x14ac:dyDescent="0.35">
      <c r="B213" s="32" t="str">
        <f ca="1">IFERROR(IF(Loan_Not_Paid*Values_Entered,Payment_Number,""), "")</f>
        <v/>
      </c>
      <c r="C213" s="29" t="str">
        <f ca="1">IFERROR(IF(Loan_Not_Paid*Values_Entered,Payment_Date,""), "")</f>
        <v/>
      </c>
      <c r="D213" s="31" t="str">
        <f ca="1">IFERROR(IF(Loan_Not_Paid*Values_Entered,Beginning_Balance,""), "")</f>
        <v/>
      </c>
      <c r="E213" s="31" t="str">
        <f ca="1">IFERROR(IF(Loan_Not_Paid*Values_Entered,Monthly_Payment,""), "")</f>
        <v/>
      </c>
      <c r="F213" s="31" t="str">
        <f ca="1">IFERROR(IF(Loan_Not_Paid*Values_Entered,Principal,""), "")</f>
        <v/>
      </c>
      <c r="G213" s="31" t="str">
        <f ca="1">IFERROR(IF(Loan_Not_Paid*Values_Entered,Interest,""), "")</f>
        <v/>
      </c>
      <c r="H213" s="31" t="str">
        <f ca="1">IFERROR(IF(Loan_Not_Paid*Values_Entered,Ending_Balance,""), "")</f>
        <v/>
      </c>
    </row>
    <row r="214" spans="2:8" x14ac:dyDescent="0.35">
      <c r="B214" s="32" t="str">
        <f ca="1">IFERROR(IF(Loan_Not_Paid*Values_Entered,Payment_Number,""), "")</f>
        <v/>
      </c>
      <c r="C214" s="29" t="str">
        <f ca="1">IFERROR(IF(Loan_Not_Paid*Values_Entered,Payment_Date,""), "")</f>
        <v/>
      </c>
      <c r="D214" s="31" t="str">
        <f ca="1">IFERROR(IF(Loan_Not_Paid*Values_Entered,Beginning_Balance,""), "")</f>
        <v/>
      </c>
      <c r="E214" s="31" t="str">
        <f ca="1">IFERROR(IF(Loan_Not_Paid*Values_Entered,Monthly_Payment,""), "")</f>
        <v/>
      </c>
      <c r="F214" s="31" t="str">
        <f ca="1">IFERROR(IF(Loan_Not_Paid*Values_Entered,Principal,""), "")</f>
        <v/>
      </c>
      <c r="G214" s="31" t="str">
        <f ca="1">IFERROR(IF(Loan_Not_Paid*Values_Entered,Interest,""), "")</f>
        <v/>
      </c>
      <c r="H214" s="31" t="str">
        <f ca="1">IFERROR(IF(Loan_Not_Paid*Values_Entered,Ending_Balance,""), "")</f>
        <v/>
      </c>
    </row>
    <row r="215" spans="2:8" x14ac:dyDescent="0.35">
      <c r="B215" s="32" t="str">
        <f ca="1">IFERROR(IF(Loan_Not_Paid*Values_Entered,Payment_Number,""), "")</f>
        <v/>
      </c>
      <c r="C215" s="29" t="str">
        <f ca="1">IFERROR(IF(Loan_Not_Paid*Values_Entered,Payment_Date,""), "")</f>
        <v/>
      </c>
      <c r="D215" s="31" t="str">
        <f ca="1">IFERROR(IF(Loan_Not_Paid*Values_Entered,Beginning_Balance,""), "")</f>
        <v/>
      </c>
      <c r="E215" s="31" t="str">
        <f ca="1">IFERROR(IF(Loan_Not_Paid*Values_Entered,Monthly_Payment,""), "")</f>
        <v/>
      </c>
      <c r="F215" s="31" t="str">
        <f ca="1">IFERROR(IF(Loan_Not_Paid*Values_Entered,Principal,""), "")</f>
        <v/>
      </c>
      <c r="G215" s="31" t="str">
        <f ca="1">IFERROR(IF(Loan_Not_Paid*Values_Entered,Interest,""), "")</f>
        <v/>
      </c>
      <c r="H215" s="31" t="str">
        <f ca="1">IFERROR(IF(Loan_Not_Paid*Values_Entered,Ending_Balance,""), "")</f>
        <v/>
      </c>
    </row>
    <row r="216" spans="2:8" x14ac:dyDescent="0.35">
      <c r="B216" s="32" t="str">
        <f ca="1">IFERROR(IF(Loan_Not_Paid*Values_Entered,Payment_Number,""), "")</f>
        <v/>
      </c>
      <c r="C216" s="29" t="str">
        <f ca="1">IFERROR(IF(Loan_Not_Paid*Values_Entered,Payment_Date,""), "")</f>
        <v/>
      </c>
      <c r="D216" s="31" t="str">
        <f ca="1">IFERROR(IF(Loan_Not_Paid*Values_Entered,Beginning_Balance,""), "")</f>
        <v/>
      </c>
      <c r="E216" s="31" t="str">
        <f ca="1">IFERROR(IF(Loan_Not_Paid*Values_Entered,Monthly_Payment,""), "")</f>
        <v/>
      </c>
      <c r="F216" s="31" t="str">
        <f ca="1">IFERROR(IF(Loan_Not_Paid*Values_Entered,Principal,""), "")</f>
        <v/>
      </c>
      <c r="G216" s="31" t="str">
        <f ca="1">IFERROR(IF(Loan_Not_Paid*Values_Entered,Interest,""), "")</f>
        <v/>
      </c>
      <c r="H216" s="31" t="str">
        <f ca="1">IFERROR(IF(Loan_Not_Paid*Values_Entered,Ending_Balance,""), "")</f>
        <v/>
      </c>
    </row>
    <row r="217" spans="2:8" x14ac:dyDescent="0.35">
      <c r="B217" s="32" t="str">
        <f ca="1">IFERROR(IF(Loan_Not_Paid*Values_Entered,Payment_Number,""), "")</f>
        <v/>
      </c>
      <c r="C217" s="29" t="str">
        <f ca="1">IFERROR(IF(Loan_Not_Paid*Values_Entered,Payment_Date,""), "")</f>
        <v/>
      </c>
      <c r="D217" s="31" t="str">
        <f ca="1">IFERROR(IF(Loan_Not_Paid*Values_Entered,Beginning_Balance,""), "")</f>
        <v/>
      </c>
      <c r="E217" s="31" t="str">
        <f ca="1">IFERROR(IF(Loan_Not_Paid*Values_Entered,Monthly_Payment,""), "")</f>
        <v/>
      </c>
      <c r="F217" s="31" t="str">
        <f ca="1">IFERROR(IF(Loan_Not_Paid*Values_Entered,Principal,""), "")</f>
        <v/>
      </c>
      <c r="G217" s="31" t="str">
        <f ca="1">IFERROR(IF(Loan_Not_Paid*Values_Entered,Interest,""), "")</f>
        <v/>
      </c>
      <c r="H217" s="31" t="str">
        <f ca="1">IFERROR(IF(Loan_Not_Paid*Values_Entered,Ending_Balance,""), "")</f>
        <v/>
      </c>
    </row>
    <row r="218" spans="2:8" x14ac:dyDescent="0.35">
      <c r="B218" s="32" t="str">
        <f ca="1">IFERROR(IF(Loan_Not_Paid*Values_Entered,Payment_Number,""), "")</f>
        <v/>
      </c>
      <c r="C218" s="29" t="str">
        <f ca="1">IFERROR(IF(Loan_Not_Paid*Values_Entered,Payment_Date,""), "")</f>
        <v/>
      </c>
      <c r="D218" s="31" t="str">
        <f ca="1">IFERROR(IF(Loan_Not_Paid*Values_Entered,Beginning_Balance,""), "")</f>
        <v/>
      </c>
      <c r="E218" s="31" t="str">
        <f ca="1">IFERROR(IF(Loan_Not_Paid*Values_Entered,Monthly_Payment,""), "")</f>
        <v/>
      </c>
      <c r="F218" s="31" t="str">
        <f ca="1">IFERROR(IF(Loan_Not_Paid*Values_Entered,Principal,""), "")</f>
        <v/>
      </c>
      <c r="G218" s="31" t="str">
        <f ca="1">IFERROR(IF(Loan_Not_Paid*Values_Entered,Interest,""), "")</f>
        <v/>
      </c>
      <c r="H218" s="31" t="str">
        <f ca="1">IFERROR(IF(Loan_Not_Paid*Values_Entered,Ending_Balance,""), "")</f>
        <v/>
      </c>
    </row>
    <row r="219" spans="2:8" x14ac:dyDescent="0.35">
      <c r="B219" s="32" t="str">
        <f ca="1">IFERROR(IF(Loan_Not_Paid*Values_Entered,Payment_Number,""), "")</f>
        <v/>
      </c>
      <c r="C219" s="29" t="str">
        <f ca="1">IFERROR(IF(Loan_Not_Paid*Values_Entered,Payment_Date,""), "")</f>
        <v/>
      </c>
      <c r="D219" s="31" t="str">
        <f ca="1">IFERROR(IF(Loan_Not_Paid*Values_Entered,Beginning_Balance,""), "")</f>
        <v/>
      </c>
      <c r="E219" s="31" t="str">
        <f ca="1">IFERROR(IF(Loan_Not_Paid*Values_Entered,Monthly_Payment,""), "")</f>
        <v/>
      </c>
      <c r="F219" s="31" t="str">
        <f ca="1">IFERROR(IF(Loan_Not_Paid*Values_Entered,Principal,""), "")</f>
        <v/>
      </c>
      <c r="G219" s="31" t="str">
        <f ca="1">IFERROR(IF(Loan_Not_Paid*Values_Entered,Interest,""), "")</f>
        <v/>
      </c>
      <c r="H219" s="31" t="str">
        <f ca="1">IFERROR(IF(Loan_Not_Paid*Values_Entered,Ending_Balance,""), "")</f>
        <v/>
      </c>
    </row>
    <row r="220" spans="2:8" x14ac:dyDescent="0.35">
      <c r="B220" s="32" t="str">
        <f ca="1">IFERROR(IF(Loan_Not_Paid*Values_Entered,Payment_Number,""), "")</f>
        <v/>
      </c>
      <c r="C220" s="29" t="str">
        <f ca="1">IFERROR(IF(Loan_Not_Paid*Values_Entered,Payment_Date,""), "")</f>
        <v/>
      </c>
      <c r="D220" s="31" t="str">
        <f ca="1">IFERROR(IF(Loan_Not_Paid*Values_Entered,Beginning_Balance,""), "")</f>
        <v/>
      </c>
      <c r="E220" s="31" t="str">
        <f ca="1">IFERROR(IF(Loan_Not_Paid*Values_Entered,Monthly_Payment,""), "")</f>
        <v/>
      </c>
      <c r="F220" s="31" t="str">
        <f ca="1">IFERROR(IF(Loan_Not_Paid*Values_Entered,Principal,""), "")</f>
        <v/>
      </c>
      <c r="G220" s="31" t="str">
        <f ca="1">IFERROR(IF(Loan_Not_Paid*Values_Entered,Interest,""), "")</f>
        <v/>
      </c>
      <c r="H220" s="31" t="str">
        <f ca="1">IFERROR(IF(Loan_Not_Paid*Values_Entered,Ending_Balance,""), "")</f>
        <v/>
      </c>
    </row>
    <row r="221" spans="2:8" x14ac:dyDescent="0.35">
      <c r="B221" s="32" t="str">
        <f ca="1">IFERROR(IF(Loan_Not_Paid*Values_Entered,Payment_Number,""), "")</f>
        <v/>
      </c>
      <c r="C221" s="29" t="str">
        <f ca="1">IFERROR(IF(Loan_Not_Paid*Values_Entered,Payment_Date,""), "")</f>
        <v/>
      </c>
      <c r="D221" s="31" t="str">
        <f ca="1">IFERROR(IF(Loan_Not_Paid*Values_Entered,Beginning_Balance,""), "")</f>
        <v/>
      </c>
      <c r="E221" s="31" t="str">
        <f ca="1">IFERROR(IF(Loan_Not_Paid*Values_Entered,Monthly_Payment,""), "")</f>
        <v/>
      </c>
      <c r="F221" s="31" t="str">
        <f ca="1">IFERROR(IF(Loan_Not_Paid*Values_Entered,Principal,""), "")</f>
        <v/>
      </c>
      <c r="G221" s="31" t="str">
        <f ca="1">IFERROR(IF(Loan_Not_Paid*Values_Entered,Interest,""), "")</f>
        <v/>
      </c>
      <c r="H221" s="31" t="str">
        <f ca="1">IFERROR(IF(Loan_Not_Paid*Values_Entered,Ending_Balance,""), "")</f>
        <v/>
      </c>
    </row>
    <row r="222" spans="2:8" x14ac:dyDescent="0.35">
      <c r="B222" s="32" t="str">
        <f ca="1">IFERROR(IF(Loan_Not_Paid*Values_Entered,Payment_Number,""), "")</f>
        <v/>
      </c>
      <c r="C222" s="29" t="str">
        <f ca="1">IFERROR(IF(Loan_Not_Paid*Values_Entered,Payment_Date,""), "")</f>
        <v/>
      </c>
      <c r="D222" s="31" t="str">
        <f ca="1">IFERROR(IF(Loan_Not_Paid*Values_Entered,Beginning_Balance,""), "")</f>
        <v/>
      </c>
      <c r="E222" s="31" t="str">
        <f ca="1">IFERROR(IF(Loan_Not_Paid*Values_Entered,Monthly_Payment,""), "")</f>
        <v/>
      </c>
      <c r="F222" s="31" t="str">
        <f ca="1">IFERROR(IF(Loan_Not_Paid*Values_Entered,Principal,""), "")</f>
        <v/>
      </c>
      <c r="G222" s="31" t="str">
        <f ca="1">IFERROR(IF(Loan_Not_Paid*Values_Entered,Interest,""), "")</f>
        <v/>
      </c>
      <c r="H222" s="31" t="str">
        <f ca="1">IFERROR(IF(Loan_Not_Paid*Values_Entered,Ending_Balance,""), "")</f>
        <v/>
      </c>
    </row>
    <row r="223" spans="2:8" x14ac:dyDescent="0.35">
      <c r="B223" s="32" t="str">
        <f ca="1">IFERROR(IF(Loan_Not_Paid*Values_Entered,Payment_Number,""), "")</f>
        <v/>
      </c>
      <c r="C223" s="29" t="str">
        <f ca="1">IFERROR(IF(Loan_Not_Paid*Values_Entered,Payment_Date,""), "")</f>
        <v/>
      </c>
      <c r="D223" s="31" t="str">
        <f ca="1">IFERROR(IF(Loan_Not_Paid*Values_Entered,Beginning_Balance,""), "")</f>
        <v/>
      </c>
      <c r="E223" s="31" t="str">
        <f ca="1">IFERROR(IF(Loan_Not_Paid*Values_Entered,Monthly_Payment,""), "")</f>
        <v/>
      </c>
      <c r="F223" s="31" t="str">
        <f ca="1">IFERROR(IF(Loan_Not_Paid*Values_Entered,Principal,""), "")</f>
        <v/>
      </c>
      <c r="G223" s="31" t="str">
        <f ca="1">IFERROR(IF(Loan_Not_Paid*Values_Entered,Interest,""), "")</f>
        <v/>
      </c>
      <c r="H223" s="31" t="str">
        <f ca="1">IFERROR(IF(Loan_Not_Paid*Values_Entered,Ending_Balance,""), "")</f>
        <v/>
      </c>
    </row>
    <row r="224" spans="2:8" x14ac:dyDescent="0.35">
      <c r="B224" s="32" t="str">
        <f ca="1">IFERROR(IF(Loan_Not_Paid*Values_Entered,Payment_Number,""), "")</f>
        <v/>
      </c>
      <c r="C224" s="29" t="str">
        <f ca="1">IFERROR(IF(Loan_Not_Paid*Values_Entered,Payment_Date,""), "")</f>
        <v/>
      </c>
      <c r="D224" s="31" t="str">
        <f ca="1">IFERROR(IF(Loan_Not_Paid*Values_Entered,Beginning_Balance,""), "")</f>
        <v/>
      </c>
      <c r="E224" s="31" t="str">
        <f ca="1">IFERROR(IF(Loan_Not_Paid*Values_Entered,Monthly_Payment,""), "")</f>
        <v/>
      </c>
      <c r="F224" s="31" t="str">
        <f ca="1">IFERROR(IF(Loan_Not_Paid*Values_Entered,Principal,""), "")</f>
        <v/>
      </c>
      <c r="G224" s="31" t="str">
        <f ca="1">IFERROR(IF(Loan_Not_Paid*Values_Entered,Interest,""), "")</f>
        <v/>
      </c>
      <c r="H224" s="31" t="str">
        <f ca="1">IFERROR(IF(Loan_Not_Paid*Values_Entered,Ending_Balance,""), "")</f>
        <v/>
      </c>
    </row>
    <row r="225" spans="2:8" x14ac:dyDescent="0.35">
      <c r="B225" s="32" t="str">
        <f ca="1">IFERROR(IF(Loan_Not_Paid*Values_Entered,Payment_Number,""), "")</f>
        <v/>
      </c>
      <c r="C225" s="29" t="str">
        <f ca="1">IFERROR(IF(Loan_Not_Paid*Values_Entered,Payment_Date,""), "")</f>
        <v/>
      </c>
      <c r="D225" s="31" t="str">
        <f ca="1">IFERROR(IF(Loan_Not_Paid*Values_Entered,Beginning_Balance,""), "")</f>
        <v/>
      </c>
      <c r="E225" s="31" t="str">
        <f ca="1">IFERROR(IF(Loan_Not_Paid*Values_Entered,Monthly_Payment,""), "")</f>
        <v/>
      </c>
      <c r="F225" s="31" t="str">
        <f ca="1">IFERROR(IF(Loan_Not_Paid*Values_Entered,Principal,""), "")</f>
        <v/>
      </c>
      <c r="G225" s="31" t="str">
        <f ca="1">IFERROR(IF(Loan_Not_Paid*Values_Entered,Interest,""), "")</f>
        <v/>
      </c>
      <c r="H225" s="31" t="str">
        <f ca="1">IFERROR(IF(Loan_Not_Paid*Values_Entered,Ending_Balance,""), "")</f>
        <v/>
      </c>
    </row>
    <row r="226" spans="2:8" x14ac:dyDescent="0.35">
      <c r="B226" s="32" t="str">
        <f ca="1">IFERROR(IF(Loan_Not_Paid*Values_Entered,Payment_Number,""), "")</f>
        <v/>
      </c>
      <c r="C226" s="29" t="str">
        <f ca="1">IFERROR(IF(Loan_Not_Paid*Values_Entered,Payment_Date,""), "")</f>
        <v/>
      </c>
      <c r="D226" s="31" t="str">
        <f ca="1">IFERROR(IF(Loan_Not_Paid*Values_Entered,Beginning_Balance,""), "")</f>
        <v/>
      </c>
      <c r="E226" s="31" t="str">
        <f ca="1">IFERROR(IF(Loan_Not_Paid*Values_Entered,Monthly_Payment,""), "")</f>
        <v/>
      </c>
      <c r="F226" s="31" t="str">
        <f ca="1">IFERROR(IF(Loan_Not_Paid*Values_Entered,Principal,""), "")</f>
        <v/>
      </c>
      <c r="G226" s="31" t="str">
        <f ca="1">IFERROR(IF(Loan_Not_Paid*Values_Entered,Interest,""), "")</f>
        <v/>
      </c>
      <c r="H226" s="31" t="str">
        <f ca="1">IFERROR(IF(Loan_Not_Paid*Values_Entered,Ending_Balance,""), "")</f>
        <v/>
      </c>
    </row>
    <row r="227" spans="2:8" x14ac:dyDescent="0.35">
      <c r="B227" s="32" t="str">
        <f ca="1">IFERROR(IF(Loan_Not_Paid*Values_Entered,Payment_Number,""), "")</f>
        <v/>
      </c>
      <c r="C227" s="29" t="str">
        <f ca="1">IFERROR(IF(Loan_Not_Paid*Values_Entered,Payment_Date,""), "")</f>
        <v/>
      </c>
      <c r="D227" s="31" t="str">
        <f ca="1">IFERROR(IF(Loan_Not_Paid*Values_Entered,Beginning_Balance,""), "")</f>
        <v/>
      </c>
      <c r="E227" s="31" t="str">
        <f ca="1">IFERROR(IF(Loan_Not_Paid*Values_Entered,Monthly_Payment,""), "")</f>
        <v/>
      </c>
      <c r="F227" s="31" t="str">
        <f ca="1">IFERROR(IF(Loan_Not_Paid*Values_Entered,Principal,""), "")</f>
        <v/>
      </c>
      <c r="G227" s="31" t="str">
        <f ca="1">IFERROR(IF(Loan_Not_Paid*Values_Entered,Interest,""), "")</f>
        <v/>
      </c>
      <c r="H227" s="31" t="str">
        <f ca="1">IFERROR(IF(Loan_Not_Paid*Values_Entered,Ending_Balance,""), "")</f>
        <v/>
      </c>
    </row>
    <row r="228" spans="2:8" x14ac:dyDescent="0.35">
      <c r="B228" s="32" t="str">
        <f ca="1">IFERROR(IF(Loan_Not_Paid*Values_Entered,Payment_Number,""), "")</f>
        <v/>
      </c>
      <c r="C228" s="29" t="str">
        <f ca="1">IFERROR(IF(Loan_Not_Paid*Values_Entered,Payment_Date,""), "")</f>
        <v/>
      </c>
      <c r="D228" s="31" t="str">
        <f ca="1">IFERROR(IF(Loan_Not_Paid*Values_Entered,Beginning_Balance,""), "")</f>
        <v/>
      </c>
      <c r="E228" s="31" t="str">
        <f ca="1">IFERROR(IF(Loan_Not_Paid*Values_Entered,Monthly_Payment,""), "")</f>
        <v/>
      </c>
      <c r="F228" s="31" t="str">
        <f ca="1">IFERROR(IF(Loan_Not_Paid*Values_Entered,Principal,""), "")</f>
        <v/>
      </c>
      <c r="G228" s="31" t="str">
        <f ca="1">IFERROR(IF(Loan_Not_Paid*Values_Entered,Interest,""), "")</f>
        <v/>
      </c>
      <c r="H228" s="31" t="str">
        <f ca="1">IFERROR(IF(Loan_Not_Paid*Values_Entered,Ending_Balance,""), "")</f>
        <v/>
      </c>
    </row>
    <row r="229" spans="2:8" x14ac:dyDescent="0.35">
      <c r="B229" s="32" t="str">
        <f ca="1">IFERROR(IF(Loan_Not_Paid*Values_Entered,Payment_Number,""), "")</f>
        <v/>
      </c>
      <c r="C229" s="29" t="str">
        <f ca="1">IFERROR(IF(Loan_Not_Paid*Values_Entered,Payment_Date,""), "")</f>
        <v/>
      </c>
      <c r="D229" s="31" t="str">
        <f ca="1">IFERROR(IF(Loan_Not_Paid*Values_Entered,Beginning_Balance,""), "")</f>
        <v/>
      </c>
      <c r="E229" s="31" t="str">
        <f ca="1">IFERROR(IF(Loan_Not_Paid*Values_Entered,Monthly_Payment,""), "")</f>
        <v/>
      </c>
      <c r="F229" s="31" t="str">
        <f ca="1">IFERROR(IF(Loan_Not_Paid*Values_Entered,Principal,""), "")</f>
        <v/>
      </c>
      <c r="G229" s="31" t="str">
        <f ca="1">IFERROR(IF(Loan_Not_Paid*Values_Entered,Interest,""), "")</f>
        <v/>
      </c>
      <c r="H229" s="31" t="str">
        <f ca="1">IFERROR(IF(Loan_Not_Paid*Values_Entered,Ending_Balance,""), "")</f>
        <v/>
      </c>
    </row>
    <row r="230" spans="2:8" x14ac:dyDescent="0.35">
      <c r="B230" s="32" t="str">
        <f ca="1">IFERROR(IF(Loan_Not_Paid*Values_Entered,Payment_Number,""), "")</f>
        <v/>
      </c>
      <c r="C230" s="29" t="str">
        <f ca="1">IFERROR(IF(Loan_Not_Paid*Values_Entered,Payment_Date,""), "")</f>
        <v/>
      </c>
      <c r="D230" s="31" t="str">
        <f ca="1">IFERROR(IF(Loan_Not_Paid*Values_Entered,Beginning_Balance,""), "")</f>
        <v/>
      </c>
      <c r="E230" s="31" t="str">
        <f ca="1">IFERROR(IF(Loan_Not_Paid*Values_Entered,Monthly_Payment,""), "")</f>
        <v/>
      </c>
      <c r="F230" s="31" t="str">
        <f ca="1">IFERROR(IF(Loan_Not_Paid*Values_Entered,Principal,""), "")</f>
        <v/>
      </c>
      <c r="G230" s="31" t="str">
        <f ca="1">IFERROR(IF(Loan_Not_Paid*Values_Entered,Interest,""), "")</f>
        <v/>
      </c>
      <c r="H230" s="31" t="str">
        <f ca="1">IFERROR(IF(Loan_Not_Paid*Values_Entered,Ending_Balance,""), "")</f>
        <v/>
      </c>
    </row>
    <row r="231" spans="2:8" x14ac:dyDescent="0.35">
      <c r="B231" s="32" t="str">
        <f ca="1">IFERROR(IF(Loan_Not_Paid*Values_Entered,Payment_Number,""), "")</f>
        <v/>
      </c>
      <c r="C231" s="29" t="str">
        <f ca="1">IFERROR(IF(Loan_Not_Paid*Values_Entered,Payment_Date,""), "")</f>
        <v/>
      </c>
      <c r="D231" s="31" t="str">
        <f ca="1">IFERROR(IF(Loan_Not_Paid*Values_Entered,Beginning_Balance,""), "")</f>
        <v/>
      </c>
      <c r="E231" s="31" t="str">
        <f ca="1">IFERROR(IF(Loan_Not_Paid*Values_Entered,Monthly_Payment,""), "")</f>
        <v/>
      </c>
      <c r="F231" s="31" t="str">
        <f ca="1">IFERROR(IF(Loan_Not_Paid*Values_Entered,Principal,""), "")</f>
        <v/>
      </c>
      <c r="G231" s="31" t="str">
        <f ca="1">IFERROR(IF(Loan_Not_Paid*Values_Entered,Interest,""), "")</f>
        <v/>
      </c>
      <c r="H231" s="31" t="str">
        <f ca="1">IFERROR(IF(Loan_Not_Paid*Values_Entered,Ending_Balance,""), "")</f>
        <v/>
      </c>
    </row>
    <row r="232" spans="2:8" x14ac:dyDescent="0.35">
      <c r="B232" s="32" t="str">
        <f ca="1">IFERROR(IF(Loan_Not_Paid*Values_Entered,Payment_Number,""), "")</f>
        <v/>
      </c>
      <c r="C232" s="29" t="str">
        <f ca="1">IFERROR(IF(Loan_Not_Paid*Values_Entered,Payment_Date,""), "")</f>
        <v/>
      </c>
      <c r="D232" s="31" t="str">
        <f ca="1">IFERROR(IF(Loan_Not_Paid*Values_Entered,Beginning_Balance,""), "")</f>
        <v/>
      </c>
      <c r="E232" s="31" t="str">
        <f ca="1">IFERROR(IF(Loan_Not_Paid*Values_Entered,Monthly_Payment,""), "")</f>
        <v/>
      </c>
      <c r="F232" s="31" t="str">
        <f ca="1">IFERROR(IF(Loan_Not_Paid*Values_Entered,Principal,""), "")</f>
        <v/>
      </c>
      <c r="G232" s="31" t="str">
        <f ca="1">IFERROR(IF(Loan_Not_Paid*Values_Entered,Interest,""), "")</f>
        <v/>
      </c>
      <c r="H232" s="31" t="str">
        <f ca="1">IFERROR(IF(Loan_Not_Paid*Values_Entered,Ending_Balance,""), "")</f>
        <v/>
      </c>
    </row>
    <row r="233" spans="2:8" x14ac:dyDescent="0.35">
      <c r="B233" s="32" t="str">
        <f ca="1">IFERROR(IF(Loan_Not_Paid*Values_Entered,Payment_Number,""), "")</f>
        <v/>
      </c>
      <c r="C233" s="29" t="str">
        <f ca="1">IFERROR(IF(Loan_Not_Paid*Values_Entered,Payment_Date,""), "")</f>
        <v/>
      </c>
      <c r="D233" s="31" t="str">
        <f ca="1">IFERROR(IF(Loan_Not_Paid*Values_Entered,Beginning_Balance,""), "")</f>
        <v/>
      </c>
      <c r="E233" s="31" t="str">
        <f ca="1">IFERROR(IF(Loan_Not_Paid*Values_Entered,Monthly_Payment,""), "")</f>
        <v/>
      </c>
      <c r="F233" s="31" t="str">
        <f ca="1">IFERROR(IF(Loan_Not_Paid*Values_Entered,Principal,""), "")</f>
        <v/>
      </c>
      <c r="G233" s="31" t="str">
        <f ca="1">IFERROR(IF(Loan_Not_Paid*Values_Entered,Interest,""), "")</f>
        <v/>
      </c>
      <c r="H233" s="31" t="str">
        <f ca="1">IFERROR(IF(Loan_Not_Paid*Values_Entered,Ending_Balance,""), "")</f>
        <v/>
      </c>
    </row>
    <row r="234" spans="2:8" x14ac:dyDescent="0.35">
      <c r="B234" s="32" t="str">
        <f ca="1">IFERROR(IF(Loan_Not_Paid*Values_Entered,Payment_Number,""), "")</f>
        <v/>
      </c>
      <c r="C234" s="29" t="str">
        <f ca="1">IFERROR(IF(Loan_Not_Paid*Values_Entered,Payment_Date,""), "")</f>
        <v/>
      </c>
      <c r="D234" s="31" t="str">
        <f ca="1">IFERROR(IF(Loan_Not_Paid*Values_Entered,Beginning_Balance,""), "")</f>
        <v/>
      </c>
      <c r="E234" s="31" t="str">
        <f ca="1">IFERROR(IF(Loan_Not_Paid*Values_Entered,Monthly_Payment,""), "")</f>
        <v/>
      </c>
      <c r="F234" s="31" t="str">
        <f ca="1">IFERROR(IF(Loan_Not_Paid*Values_Entered,Principal,""), "")</f>
        <v/>
      </c>
      <c r="G234" s="31" t="str">
        <f ca="1">IFERROR(IF(Loan_Not_Paid*Values_Entered,Interest,""), "")</f>
        <v/>
      </c>
      <c r="H234" s="31" t="str">
        <f ca="1">IFERROR(IF(Loan_Not_Paid*Values_Entered,Ending_Balance,""), "")</f>
        <v/>
      </c>
    </row>
    <row r="235" spans="2:8" x14ac:dyDescent="0.35">
      <c r="B235" s="32" t="str">
        <f ca="1">IFERROR(IF(Loan_Not_Paid*Values_Entered,Payment_Number,""), "")</f>
        <v/>
      </c>
      <c r="C235" s="29" t="str">
        <f ca="1">IFERROR(IF(Loan_Not_Paid*Values_Entered,Payment_Date,""), "")</f>
        <v/>
      </c>
      <c r="D235" s="31" t="str">
        <f ca="1">IFERROR(IF(Loan_Not_Paid*Values_Entered,Beginning_Balance,""), "")</f>
        <v/>
      </c>
      <c r="E235" s="31" t="str">
        <f ca="1">IFERROR(IF(Loan_Not_Paid*Values_Entered,Monthly_Payment,""), "")</f>
        <v/>
      </c>
      <c r="F235" s="31" t="str">
        <f ca="1">IFERROR(IF(Loan_Not_Paid*Values_Entered,Principal,""), "")</f>
        <v/>
      </c>
      <c r="G235" s="31" t="str">
        <f ca="1">IFERROR(IF(Loan_Not_Paid*Values_Entered,Interest,""), "")</f>
        <v/>
      </c>
      <c r="H235" s="31" t="str">
        <f ca="1">IFERROR(IF(Loan_Not_Paid*Values_Entered,Ending_Balance,""), "")</f>
        <v/>
      </c>
    </row>
    <row r="236" spans="2:8" x14ac:dyDescent="0.35">
      <c r="B236" s="32" t="str">
        <f ca="1">IFERROR(IF(Loan_Not_Paid*Values_Entered,Payment_Number,""), "")</f>
        <v/>
      </c>
      <c r="C236" s="29" t="str">
        <f ca="1">IFERROR(IF(Loan_Not_Paid*Values_Entered,Payment_Date,""), "")</f>
        <v/>
      </c>
      <c r="D236" s="31" t="str">
        <f ca="1">IFERROR(IF(Loan_Not_Paid*Values_Entered,Beginning_Balance,""), "")</f>
        <v/>
      </c>
      <c r="E236" s="31" t="str">
        <f ca="1">IFERROR(IF(Loan_Not_Paid*Values_Entered,Monthly_Payment,""), "")</f>
        <v/>
      </c>
      <c r="F236" s="31" t="str">
        <f ca="1">IFERROR(IF(Loan_Not_Paid*Values_Entered,Principal,""), "")</f>
        <v/>
      </c>
      <c r="G236" s="31" t="str">
        <f ca="1">IFERROR(IF(Loan_Not_Paid*Values_Entered,Interest,""), "")</f>
        <v/>
      </c>
      <c r="H236" s="31" t="str">
        <f ca="1">IFERROR(IF(Loan_Not_Paid*Values_Entered,Ending_Balance,""), "")</f>
        <v/>
      </c>
    </row>
    <row r="237" spans="2:8" x14ac:dyDescent="0.35">
      <c r="B237" s="32" t="str">
        <f ca="1">IFERROR(IF(Loan_Not_Paid*Values_Entered,Payment_Number,""), "")</f>
        <v/>
      </c>
      <c r="C237" s="29" t="str">
        <f ca="1">IFERROR(IF(Loan_Not_Paid*Values_Entered,Payment_Date,""), "")</f>
        <v/>
      </c>
      <c r="D237" s="31" t="str">
        <f ca="1">IFERROR(IF(Loan_Not_Paid*Values_Entered,Beginning_Balance,""), "")</f>
        <v/>
      </c>
      <c r="E237" s="31" t="str">
        <f ca="1">IFERROR(IF(Loan_Not_Paid*Values_Entered,Monthly_Payment,""), "")</f>
        <v/>
      </c>
      <c r="F237" s="31" t="str">
        <f ca="1">IFERROR(IF(Loan_Not_Paid*Values_Entered,Principal,""), "")</f>
        <v/>
      </c>
      <c r="G237" s="31" t="str">
        <f ca="1">IFERROR(IF(Loan_Not_Paid*Values_Entered,Interest,""), "")</f>
        <v/>
      </c>
      <c r="H237" s="31" t="str">
        <f ca="1">IFERROR(IF(Loan_Not_Paid*Values_Entered,Ending_Balance,""), "")</f>
        <v/>
      </c>
    </row>
    <row r="238" spans="2:8" x14ac:dyDescent="0.35">
      <c r="B238" s="32" t="str">
        <f ca="1">IFERROR(IF(Loan_Not_Paid*Values_Entered,Payment_Number,""), "")</f>
        <v/>
      </c>
      <c r="C238" s="29" t="str">
        <f ca="1">IFERROR(IF(Loan_Not_Paid*Values_Entered,Payment_Date,""), "")</f>
        <v/>
      </c>
      <c r="D238" s="31" t="str">
        <f ca="1">IFERROR(IF(Loan_Not_Paid*Values_Entered,Beginning_Balance,""), "")</f>
        <v/>
      </c>
      <c r="E238" s="31" t="str">
        <f ca="1">IFERROR(IF(Loan_Not_Paid*Values_Entered,Monthly_Payment,""), "")</f>
        <v/>
      </c>
      <c r="F238" s="31" t="str">
        <f ca="1">IFERROR(IF(Loan_Not_Paid*Values_Entered,Principal,""), "")</f>
        <v/>
      </c>
      <c r="G238" s="31" t="str">
        <f ca="1">IFERROR(IF(Loan_Not_Paid*Values_Entered,Interest,""), "")</f>
        <v/>
      </c>
      <c r="H238" s="31" t="str">
        <f ca="1">IFERROR(IF(Loan_Not_Paid*Values_Entered,Ending_Balance,""), "")</f>
        <v/>
      </c>
    </row>
    <row r="239" spans="2:8" x14ac:dyDescent="0.35">
      <c r="B239" s="32" t="str">
        <f ca="1">IFERROR(IF(Loan_Not_Paid*Values_Entered,Payment_Number,""), "")</f>
        <v/>
      </c>
      <c r="C239" s="29" t="str">
        <f ca="1">IFERROR(IF(Loan_Not_Paid*Values_Entered,Payment_Date,""), "")</f>
        <v/>
      </c>
      <c r="D239" s="31" t="str">
        <f ca="1">IFERROR(IF(Loan_Not_Paid*Values_Entered,Beginning_Balance,""), "")</f>
        <v/>
      </c>
      <c r="E239" s="31" t="str">
        <f ca="1">IFERROR(IF(Loan_Not_Paid*Values_Entered,Monthly_Payment,""), "")</f>
        <v/>
      </c>
      <c r="F239" s="31" t="str">
        <f ca="1">IFERROR(IF(Loan_Not_Paid*Values_Entered,Principal,""), "")</f>
        <v/>
      </c>
      <c r="G239" s="31" t="str">
        <f ca="1">IFERROR(IF(Loan_Not_Paid*Values_Entered,Interest,""), "")</f>
        <v/>
      </c>
      <c r="H239" s="31" t="str">
        <f ca="1">IFERROR(IF(Loan_Not_Paid*Values_Entered,Ending_Balance,""), "")</f>
        <v/>
      </c>
    </row>
    <row r="240" spans="2:8" x14ac:dyDescent="0.35">
      <c r="B240" s="32" t="str">
        <f ca="1">IFERROR(IF(Loan_Not_Paid*Values_Entered,Payment_Number,""), "")</f>
        <v/>
      </c>
      <c r="C240" s="29" t="str">
        <f ca="1">IFERROR(IF(Loan_Not_Paid*Values_Entered,Payment_Date,""), "")</f>
        <v/>
      </c>
      <c r="D240" s="31" t="str">
        <f ca="1">IFERROR(IF(Loan_Not_Paid*Values_Entered,Beginning_Balance,""), "")</f>
        <v/>
      </c>
      <c r="E240" s="31" t="str">
        <f ca="1">IFERROR(IF(Loan_Not_Paid*Values_Entered,Monthly_Payment,""), "")</f>
        <v/>
      </c>
      <c r="F240" s="31" t="str">
        <f ca="1">IFERROR(IF(Loan_Not_Paid*Values_Entered,Principal,""), "")</f>
        <v/>
      </c>
      <c r="G240" s="31" t="str">
        <f ca="1">IFERROR(IF(Loan_Not_Paid*Values_Entered,Interest,""), "")</f>
        <v/>
      </c>
      <c r="H240" s="31" t="str">
        <f ca="1">IFERROR(IF(Loan_Not_Paid*Values_Entered,Ending_Balance,""), "")</f>
        <v/>
      </c>
    </row>
    <row r="241" spans="2:8" x14ac:dyDescent="0.35">
      <c r="B241" s="32" t="str">
        <f ca="1">IFERROR(IF(Loan_Not_Paid*Values_Entered,Payment_Number,""), "")</f>
        <v/>
      </c>
      <c r="C241" s="29" t="str">
        <f ca="1">IFERROR(IF(Loan_Not_Paid*Values_Entered,Payment_Date,""), "")</f>
        <v/>
      </c>
      <c r="D241" s="31" t="str">
        <f ca="1">IFERROR(IF(Loan_Not_Paid*Values_Entered,Beginning_Balance,""), "")</f>
        <v/>
      </c>
      <c r="E241" s="31" t="str">
        <f ca="1">IFERROR(IF(Loan_Not_Paid*Values_Entered,Monthly_Payment,""), "")</f>
        <v/>
      </c>
      <c r="F241" s="31" t="str">
        <f ca="1">IFERROR(IF(Loan_Not_Paid*Values_Entered,Principal,""), "")</f>
        <v/>
      </c>
      <c r="G241" s="31" t="str">
        <f ca="1">IFERROR(IF(Loan_Not_Paid*Values_Entered,Interest,""), "")</f>
        <v/>
      </c>
      <c r="H241" s="31" t="str">
        <f ca="1">IFERROR(IF(Loan_Not_Paid*Values_Entered,Ending_Balance,""), "")</f>
        <v/>
      </c>
    </row>
    <row r="242" spans="2:8" x14ac:dyDescent="0.35">
      <c r="B242" s="32" t="str">
        <f ca="1">IFERROR(IF(Loan_Not_Paid*Values_Entered,Payment_Number,""), "")</f>
        <v/>
      </c>
      <c r="C242" s="29" t="str">
        <f ca="1">IFERROR(IF(Loan_Not_Paid*Values_Entered,Payment_Date,""), "")</f>
        <v/>
      </c>
      <c r="D242" s="31" t="str">
        <f ca="1">IFERROR(IF(Loan_Not_Paid*Values_Entered,Beginning_Balance,""), "")</f>
        <v/>
      </c>
      <c r="E242" s="31" t="str">
        <f ca="1">IFERROR(IF(Loan_Not_Paid*Values_Entered,Monthly_Payment,""), "")</f>
        <v/>
      </c>
      <c r="F242" s="31" t="str">
        <f ca="1">IFERROR(IF(Loan_Not_Paid*Values_Entered,Principal,""), "")</f>
        <v/>
      </c>
      <c r="G242" s="31" t="str">
        <f ca="1">IFERROR(IF(Loan_Not_Paid*Values_Entered,Interest,""), "")</f>
        <v/>
      </c>
      <c r="H242" s="31" t="str">
        <f ca="1">IFERROR(IF(Loan_Not_Paid*Values_Entered,Ending_Balance,""), "")</f>
        <v/>
      </c>
    </row>
    <row r="243" spans="2:8" x14ac:dyDescent="0.35">
      <c r="B243" s="32" t="str">
        <f ca="1">IFERROR(IF(Loan_Not_Paid*Values_Entered,Payment_Number,""), "")</f>
        <v/>
      </c>
      <c r="C243" s="29" t="str">
        <f ca="1">IFERROR(IF(Loan_Not_Paid*Values_Entered,Payment_Date,""), "")</f>
        <v/>
      </c>
      <c r="D243" s="31" t="str">
        <f ca="1">IFERROR(IF(Loan_Not_Paid*Values_Entered,Beginning_Balance,""), "")</f>
        <v/>
      </c>
      <c r="E243" s="31" t="str">
        <f ca="1">IFERROR(IF(Loan_Not_Paid*Values_Entered,Monthly_Payment,""), "")</f>
        <v/>
      </c>
      <c r="F243" s="31" t="str">
        <f ca="1">IFERROR(IF(Loan_Not_Paid*Values_Entered,Principal,""), "")</f>
        <v/>
      </c>
      <c r="G243" s="31" t="str">
        <f ca="1">IFERROR(IF(Loan_Not_Paid*Values_Entered,Interest,""), "")</f>
        <v/>
      </c>
      <c r="H243" s="31" t="str">
        <f ca="1">IFERROR(IF(Loan_Not_Paid*Values_Entered,Ending_Balance,""), "")</f>
        <v/>
      </c>
    </row>
    <row r="244" spans="2:8" x14ac:dyDescent="0.35">
      <c r="B244" s="32" t="str">
        <f ca="1">IFERROR(IF(Loan_Not_Paid*Values_Entered,Payment_Number,""), "")</f>
        <v/>
      </c>
      <c r="C244" s="29" t="str">
        <f ca="1">IFERROR(IF(Loan_Not_Paid*Values_Entered,Payment_Date,""), "")</f>
        <v/>
      </c>
      <c r="D244" s="31" t="str">
        <f ca="1">IFERROR(IF(Loan_Not_Paid*Values_Entered,Beginning_Balance,""), "")</f>
        <v/>
      </c>
      <c r="E244" s="31" t="str">
        <f ca="1">IFERROR(IF(Loan_Not_Paid*Values_Entered,Monthly_Payment,""), "")</f>
        <v/>
      </c>
      <c r="F244" s="31" t="str">
        <f ca="1">IFERROR(IF(Loan_Not_Paid*Values_Entered,Principal,""), "")</f>
        <v/>
      </c>
      <c r="G244" s="31" t="str">
        <f ca="1">IFERROR(IF(Loan_Not_Paid*Values_Entered,Interest,""), "")</f>
        <v/>
      </c>
      <c r="H244" s="31" t="str">
        <f ca="1">IFERROR(IF(Loan_Not_Paid*Values_Entered,Ending_Balance,""), "")</f>
        <v/>
      </c>
    </row>
    <row r="245" spans="2:8" x14ac:dyDescent="0.35">
      <c r="B245" s="32" t="str">
        <f ca="1">IFERROR(IF(Loan_Not_Paid*Values_Entered,Payment_Number,""), "")</f>
        <v/>
      </c>
      <c r="C245" s="29" t="str">
        <f ca="1">IFERROR(IF(Loan_Not_Paid*Values_Entered,Payment_Date,""), "")</f>
        <v/>
      </c>
      <c r="D245" s="31" t="str">
        <f ca="1">IFERROR(IF(Loan_Not_Paid*Values_Entered,Beginning_Balance,""), "")</f>
        <v/>
      </c>
      <c r="E245" s="31" t="str">
        <f ca="1">IFERROR(IF(Loan_Not_Paid*Values_Entered,Monthly_Payment,""), "")</f>
        <v/>
      </c>
      <c r="F245" s="31" t="str">
        <f ca="1">IFERROR(IF(Loan_Not_Paid*Values_Entered,Principal,""), "")</f>
        <v/>
      </c>
      <c r="G245" s="31" t="str">
        <f ca="1">IFERROR(IF(Loan_Not_Paid*Values_Entered,Interest,""), "")</f>
        <v/>
      </c>
      <c r="H245" s="31" t="str">
        <f ca="1">IFERROR(IF(Loan_Not_Paid*Values_Entered,Ending_Balance,""), "")</f>
        <v/>
      </c>
    </row>
    <row r="246" spans="2:8" x14ac:dyDescent="0.35">
      <c r="B246" s="32" t="str">
        <f ca="1">IFERROR(IF(Loan_Not_Paid*Values_Entered,Payment_Number,""), "")</f>
        <v/>
      </c>
      <c r="C246" s="29" t="str">
        <f ca="1">IFERROR(IF(Loan_Not_Paid*Values_Entered,Payment_Date,""), "")</f>
        <v/>
      </c>
      <c r="D246" s="31" t="str">
        <f ca="1">IFERROR(IF(Loan_Not_Paid*Values_Entered,Beginning_Balance,""), "")</f>
        <v/>
      </c>
      <c r="E246" s="31" t="str">
        <f ca="1">IFERROR(IF(Loan_Not_Paid*Values_Entered,Monthly_Payment,""), "")</f>
        <v/>
      </c>
      <c r="F246" s="31" t="str">
        <f ca="1">IFERROR(IF(Loan_Not_Paid*Values_Entered,Principal,""), "")</f>
        <v/>
      </c>
      <c r="G246" s="31" t="str">
        <f ca="1">IFERROR(IF(Loan_Not_Paid*Values_Entered,Interest,""), "")</f>
        <v/>
      </c>
      <c r="H246" s="31" t="str">
        <f ca="1">IFERROR(IF(Loan_Not_Paid*Values_Entered,Ending_Balance,""), "")</f>
        <v/>
      </c>
    </row>
    <row r="247" spans="2:8" x14ac:dyDescent="0.35">
      <c r="B247" s="32" t="str">
        <f ca="1">IFERROR(IF(Loan_Not_Paid*Values_Entered,Payment_Number,""), "")</f>
        <v/>
      </c>
      <c r="C247" s="29" t="str">
        <f ca="1">IFERROR(IF(Loan_Not_Paid*Values_Entered,Payment_Date,""), "")</f>
        <v/>
      </c>
      <c r="D247" s="31" t="str">
        <f ca="1">IFERROR(IF(Loan_Not_Paid*Values_Entered,Beginning_Balance,""), "")</f>
        <v/>
      </c>
      <c r="E247" s="31" t="str">
        <f ca="1">IFERROR(IF(Loan_Not_Paid*Values_Entered,Monthly_Payment,""), "")</f>
        <v/>
      </c>
      <c r="F247" s="31" t="str">
        <f ca="1">IFERROR(IF(Loan_Not_Paid*Values_Entered,Principal,""), "")</f>
        <v/>
      </c>
      <c r="G247" s="31" t="str">
        <f ca="1">IFERROR(IF(Loan_Not_Paid*Values_Entered,Interest,""), "")</f>
        <v/>
      </c>
      <c r="H247" s="31" t="str">
        <f ca="1">IFERROR(IF(Loan_Not_Paid*Values_Entered,Ending_Balance,""), "")</f>
        <v/>
      </c>
    </row>
    <row r="248" spans="2:8" x14ac:dyDescent="0.35">
      <c r="B248" s="32" t="str">
        <f ca="1">IFERROR(IF(Loan_Not_Paid*Values_Entered,Payment_Number,""), "")</f>
        <v/>
      </c>
      <c r="C248" s="29" t="str">
        <f ca="1">IFERROR(IF(Loan_Not_Paid*Values_Entered,Payment_Date,""), "")</f>
        <v/>
      </c>
      <c r="D248" s="31" t="str">
        <f ca="1">IFERROR(IF(Loan_Not_Paid*Values_Entered,Beginning_Balance,""), "")</f>
        <v/>
      </c>
      <c r="E248" s="31" t="str">
        <f ca="1">IFERROR(IF(Loan_Not_Paid*Values_Entered,Monthly_Payment,""), "")</f>
        <v/>
      </c>
      <c r="F248" s="31" t="str">
        <f ca="1">IFERROR(IF(Loan_Not_Paid*Values_Entered,Principal,""), "")</f>
        <v/>
      </c>
      <c r="G248" s="31" t="str">
        <f ca="1">IFERROR(IF(Loan_Not_Paid*Values_Entered,Interest,""), "")</f>
        <v/>
      </c>
      <c r="H248" s="31" t="str">
        <f ca="1">IFERROR(IF(Loan_Not_Paid*Values_Entered,Ending_Balance,""), "")</f>
        <v/>
      </c>
    </row>
    <row r="249" spans="2:8" x14ac:dyDescent="0.35">
      <c r="B249" s="32" t="str">
        <f ca="1">IFERROR(IF(Loan_Not_Paid*Values_Entered,Payment_Number,""), "")</f>
        <v/>
      </c>
      <c r="C249" s="29" t="str">
        <f ca="1">IFERROR(IF(Loan_Not_Paid*Values_Entered,Payment_Date,""), "")</f>
        <v/>
      </c>
      <c r="D249" s="31" t="str">
        <f ca="1">IFERROR(IF(Loan_Not_Paid*Values_Entered,Beginning_Balance,""), "")</f>
        <v/>
      </c>
      <c r="E249" s="31" t="str">
        <f ca="1">IFERROR(IF(Loan_Not_Paid*Values_Entered,Monthly_Payment,""), "")</f>
        <v/>
      </c>
      <c r="F249" s="31" t="str">
        <f ca="1">IFERROR(IF(Loan_Not_Paid*Values_Entered,Principal,""), "")</f>
        <v/>
      </c>
      <c r="G249" s="31" t="str">
        <f ca="1">IFERROR(IF(Loan_Not_Paid*Values_Entered,Interest,""), "")</f>
        <v/>
      </c>
      <c r="H249" s="31" t="str">
        <f ca="1">IFERROR(IF(Loan_Not_Paid*Values_Entered,Ending_Balance,""), "")</f>
        <v/>
      </c>
    </row>
    <row r="250" spans="2:8" x14ac:dyDescent="0.35">
      <c r="B250" s="32" t="str">
        <f ca="1">IFERROR(IF(Loan_Not_Paid*Values_Entered,Payment_Number,""), "")</f>
        <v/>
      </c>
      <c r="C250" s="29" t="str">
        <f ca="1">IFERROR(IF(Loan_Not_Paid*Values_Entered,Payment_Date,""), "")</f>
        <v/>
      </c>
      <c r="D250" s="31" t="str">
        <f ca="1">IFERROR(IF(Loan_Not_Paid*Values_Entered,Beginning_Balance,""), "")</f>
        <v/>
      </c>
      <c r="E250" s="31" t="str">
        <f ca="1">IFERROR(IF(Loan_Not_Paid*Values_Entered,Monthly_Payment,""), "")</f>
        <v/>
      </c>
      <c r="F250" s="31" t="str">
        <f ca="1">IFERROR(IF(Loan_Not_Paid*Values_Entered,Principal,""), "")</f>
        <v/>
      </c>
      <c r="G250" s="31" t="str">
        <f ca="1">IFERROR(IF(Loan_Not_Paid*Values_Entered,Interest,""), "")</f>
        <v/>
      </c>
      <c r="H250" s="31" t="str">
        <f ca="1">IFERROR(IF(Loan_Not_Paid*Values_Entered,Ending_Balance,""), "")</f>
        <v/>
      </c>
    </row>
    <row r="251" spans="2:8" x14ac:dyDescent="0.35">
      <c r="B251" s="32" t="str">
        <f ca="1">IFERROR(IF(Loan_Not_Paid*Values_Entered,Payment_Number,""), "")</f>
        <v/>
      </c>
      <c r="C251" s="29" t="str">
        <f ca="1">IFERROR(IF(Loan_Not_Paid*Values_Entered,Payment_Date,""), "")</f>
        <v/>
      </c>
      <c r="D251" s="31" t="str">
        <f ca="1">IFERROR(IF(Loan_Not_Paid*Values_Entered,Beginning_Balance,""), "")</f>
        <v/>
      </c>
      <c r="E251" s="31" t="str">
        <f ca="1">IFERROR(IF(Loan_Not_Paid*Values_Entered,Monthly_Payment,""), "")</f>
        <v/>
      </c>
      <c r="F251" s="31" t="str">
        <f ca="1">IFERROR(IF(Loan_Not_Paid*Values_Entered,Principal,""), "")</f>
        <v/>
      </c>
      <c r="G251" s="31" t="str">
        <f ca="1">IFERROR(IF(Loan_Not_Paid*Values_Entered,Interest,""), "")</f>
        <v/>
      </c>
      <c r="H251" s="31" t="str">
        <f ca="1">IFERROR(IF(Loan_Not_Paid*Values_Entered,Ending_Balance,""), "")</f>
        <v/>
      </c>
    </row>
    <row r="252" spans="2:8" x14ac:dyDescent="0.35">
      <c r="B252" s="32" t="str">
        <f ca="1">IFERROR(IF(Loan_Not_Paid*Values_Entered,Payment_Number,""), "")</f>
        <v/>
      </c>
      <c r="C252" s="29" t="str">
        <f ca="1">IFERROR(IF(Loan_Not_Paid*Values_Entered,Payment_Date,""), "")</f>
        <v/>
      </c>
      <c r="D252" s="31" t="str">
        <f ca="1">IFERROR(IF(Loan_Not_Paid*Values_Entered,Beginning_Balance,""), "")</f>
        <v/>
      </c>
      <c r="E252" s="31" t="str">
        <f ca="1">IFERROR(IF(Loan_Not_Paid*Values_Entered,Monthly_Payment,""), "")</f>
        <v/>
      </c>
      <c r="F252" s="31" t="str">
        <f ca="1">IFERROR(IF(Loan_Not_Paid*Values_Entered,Principal,""), "")</f>
        <v/>
      </c>
      <c r="G252" s="31" t="str">
        <f ca="1">IFERROR(IF(Loan_Not_Paid*Values_Entered,Interest,""), "")</f>
        <v/>
      </c>
      <c r="H252" s="31" t="str">
        <f ca="1">IFERROR(IF(Loan_Not_Paid*Values_Entered,Ending_Balance,""), "")</f>
        <v/>
      </c>
    </row>
    <row r="253" spans="2:8" x14ac:dyDescent="0.35">
      <c r="B253" s="32" t="str">
        <f ca="1">IFERROR(IF(Loan_Not_Paid*Values_Entered,Payment_Number,""), "")</f>
        <v/>
      </c>
      <c r="C253" s="29" t="str">
        <f ca="1">IFERROR(IF(Loan_Not_Paid*Values_Entered,Payment_Date,""), "")</f>
        <v/>
      </c>
      <c r="D253" s="31" t="str">
        <f ca="1">IFERROR(IF(Loan_Not_Paid*Values_Entered,Beginning_Balance,""), "")</f>
        <v/>
      </c>
      <c r="E253" s="31" t="str">
        <f ca="1">IFERROR(IF(Loan_Not_Paid*Values_Entered,Monthly_Payment,""), "")</f>
        <v/>
      </c>
      <c r="F253" s="31" t="str">
        <f ca="1">IFERROR(IF(Loan_Not_Paid*Values_Entered,Principal,""), "")</f>
        <v/>
      </c>
      <c r="G253" s="31" t="str">
        <f ca="1">IFERROR(IF(Loan_Not_Paid*Values_Entered,Interest,""), "")</f>
        <v/>
      </c>
      <c r="H253" s="31" t="str">
        <f ca="1">IFERROR(IF(Loan_Not_Paid*Values_Entered,Ending_Balance,""), "")</f>
        <v/>
      </c>
    </row>
    <row r="254" spans="2:8" x14ac:dyDescent="0.35">
      <c r="B254" s="32" t="str">
        <f ca="1">IFERROR(IF(Loan_Not_Paid*Values_Entered,Payment_Number,""), "")</f>
        <v/>
      </c>
      <c r="C254" s="29" t="str">
        <f ca="1">IFERROR(IF(Loan_Not_Paid*Values_Entered,Payment_Date,""), "")</f>
        <v/>
      </c>
      <c r="D254" s="31" t="str">
        <f ca="1">IFERROR(IF(Loan_Not_Paid*Values_Entered,Beginning_Balance,""), "")</f>
        <v/>
      </c>
      <c r="E254" s="31" t="str">
        <f ca="1">IFERROR(IF(Loan_Not_Paid*Values_Entered,Monthly_Payment,""), "")</f>
        <v/>
      </c>
      <c r="F254" s="31" t="str">
        <f ca="1">IFERROR(IF(Loan_Not_Paid*Values_Entered,Principal,""), "")</f>
        <v/>
      </c>
      <c r="G254" s="31" t="str">
        <f ca="1">IFERROR(IF(Loan_Not_Paid*Values_Entered,Interest,""), "")</f>
        <v/>
      </c>
      <c r="H254" s="31" t="str">
        <f ca="1">IFERROR(IF(Loan_Not_Paid*Values_Entered,Ending_Balance,""), "")</f>
        <v/>
      </c>
    </row>
    <row r="255" spans="2:8" x14ac:dyDescent="0.35">
      <c r="B255" s="32" t="str">
        <f ca="1">IFERROR(IF(Loan_Not_Paid*Values_Entered,Payment_Number,""), "")</f>
        <v/>
      </c>
      <c r="C255" s="29" t="str">
        <f ca="1">IFERROR(IF(Loan_Not_Paid*Values_Entered,Payment_Date,""), "")</f>
        <v/>
      </c>
      <c r="D255" s="31" t="str">
        <f ca="1">IFERROR(IF(Loan_Not_Paid*Values_Entered,Beginning_Balance,""), "")</f>
        <v/>
      </c>
      <c r="E255" s="31" t="str">
        <f ca="1">IFERROR(IF(Loan_Not_Paid*Values_Entered,Monthly_Payment,""), "")</f>
        <v/>
      </c>
      <c r="F255" s="31" t="str">
        <f ca="1">IFERROR(IF(Loan_Not_Paid*Values_Entered,Principal,""), "")</f>
        <v/>
      </c>
      <c r="G255" s="31" t="str">
        <f ca="1">IFERROR(IF(Loan_Not_Paid*Values_Entered,Interest,""), "")</f>
        <v/>
      </c>
      <c r="H255" s="31" t="str">
        <f ca="1">IFERROR(IF(Loan_Not_Paid*Values_Entered,Ending_Balance,""), "")</f>
        <v/>
      </c>
    </row>
    <row r="256" spans="2:8" x14ac:dyDescent="0.35">
      <c r="B256" s="32" t="str">
        <f ca="1">IFERROR(IF(Loan_Not_Paid*Values_Entered,Payment_Number,""), "")</f>
        <v/>
      </c>
      <c r="C256" s="29" t="str">
        <f ca="1">IFERROR(IF(Loan_Not_Paid*Values_Entered,Payment_Date,""), "")</f>
        <v/>
      </c>
      <c r="D256" s="31" t="str">
        <f ca="1">IFERROR(IF(Loan_Not_Paid*Values_Entered,Beginning_Balance,""), "")</f>
        <v/>
      </c>
      <c r="E256" s="31" t="str">
        <f ca="1">IFERROR(IF(Loan_Not_Paid*Values_Entered,Monthly_Payment,""), "")</f>
        <v/>
      </c>
      <c r="F256" s="31" t="str">
        <f ca="1">IFERROR(IF(Loan_Not_Paid*Values_Entered,Principal,""), "")</f>
        <v/>
      </c>
      <c r="G256" s="31" t="str">
        <f ca="1">IFERROR(IF(Loan_Not_Paid*Values_Entered,Interest,""), "")</f>
        <v/>
      </c>
      <c r="H256" s="31" t="str">
        <f ca="1">IFERROR(IF(Loan_Not_Paid*Values_Entered,Ending_Balance,""), "")</f>
        <v/>
      </c>
    </row>
    <row r="257" spans="2:8" x14ac:dyDescent="0.35">
      <c r="B257" s="32" t="str">
        <f ca="1">IFERROR(IF(Loan_Not_Paid*Values_Entered,Payment_Number,""), "")</f>
        <v/>
      </c>
      <c r="C257" s="29" t="str">
        <f ca="1">IFERROR(IF(Loan_Not_Paid*Values_Entered,Payment_Date,""), "")</f>
        <v/>
      </c>
      <c r="D257" s="31" t="str">
        <f ca="1">IFERROR(IF(Loan_Not_Paid*Values_Entered,Beginning_Balance,""), "")</f>
        <v/>
      </c>
      <c r="E257" s="31" t="str">
        <f ca="1">IFERROR(IF(Loan_Not_Paid*Values_Entered,Monthly_Payment,""), "")</f>
        <v/>
      </c>
      <c r="F257" s="31" t="str">
        <f ca="1">IFERROR(IF(Loan_Not_Paid*Values_Entered,Principal,""), "")</f>
        <v/>
      </c>
      <c r="G257" s="31" t="str">
        <f ca="1">IFERROR(IF(Loan_Not_Paid*Values_Entered,Interest,""), "")</f>
        <v/>
      </c>
      <c r="H257" s="31" t="str">
        <f ca="1">IFERROR(IF(Loan_Not_Paid*Values_Entered,Ending_Balance,""), "")</f>
        <v/>
      </c>
    </row>
    <row r="258" spans="2:8" x14ac:dyDescent="0.35">
      <c r="B258" s="32" t="str">
        <f ca="1">IFERROR(IF(Loan_Not_Paid*Values_Entered,Payment_Number,""), "")</f>
        <v/>
      </c>
      <c r="C258" s="29" t="str">
        <f ca="1">IFERROR(IF(Loan_Not_Paid*Values_Entered,Payment_Date,""), "")</f>
        <v/>
      </c>
      <c r="D258" s="31" t="str">
        <f ca="1">IFERROR(IF(Loan_Not_Paid*Values_Entered,Beginning_Balance,""), "")</f>
        <v/>
      </c>
      <c r="E258" s="31" t="str">
        <f ca="1">IFERROR(IF(Loan_Not_Paid*Values_Entered,Monthly_Payment,""), "")</f>
        <v/>
      </c>
      <c r="F258" s="31" t="str">
        <f ca="1">IFERROR(IF(Loan_Not_Paid*Values_Entered,Principal,""), "")</f>
        <v/>
      </c>
      <c r="G258" s="31" t="str">
        <f ca="1">IFERROR(IF(Loan_Not_Paid*Values_Entered,Interest,""), "")</f>
        <v/>
      </c>
      <c r="H258" s="31" t="str">
        <f ca="1">IFERROR(IF(Loan_Not_Paid*Values_Entered,Ending_Balance,""), "")</f>
        <v/>
      </c>
    </row>
    <row r="259" spans="2:8" x14ac:dyDescent="0.35">
      <c r="B259" s="32" t="str">
        <f ca="1">IFERROR(IF(Loan_Not_Paid*Values_Entered,Payment_Number,""), "")</f>
        <v/>
      </c>
      <c r="C259" s="29" t="str">
        <f ca="1">IFERROR(IF(Loan_Not_Paid*Values_Entered,Payment_Date,""), "")</f>
        <v/>
      </c>
      <c r="D259" s="31" t="str">
        <f ca="1">IFERROR(IF(Loan_Not_Paid*Values_Entered,Beginning_Balance,""), "")</f>
        <v/>
      </c>
      <c r="E259" s="31" t="str">
        <f ca="1">IFERROR(IF(Loan_Not_Paid*Values_Entered,Monthly_Payment,""), "")</f>
        <v/>
      </c>
      <c r="F259" s="31" t="str">
        <f ca="1">IFERROR(IF(Loan_Not_Paid*Values_Entered,Principal,""), "")</f>
        <v/>
      </c>
      <c r="G259" s="31" t="str">
        <f ca="1">IFERROR(IF(Loan_Not_Paid*Values_Entered,Interest,""), "")</f>
        <v/>
      </c>
      <c r="H259" s="31" t="str">
        <f ca="1">IFERROR(IF(Loan_Not_Paid*Values_Entered,Ending_Balance,""), "")</f>
        <v/>
      </c>
    </row>
    <row r="260" spans="2:8" x14ac:dyDescent="0.35">
      <c r="B260" s="32" t="str">
        <f ca="1">IFERROR(IF(Loan_Not_Paid*Values_Entered,Payment_Number,""), "")</f>
        <v/>
      </c>
      <c r="C260" s="29" t="str">
        <f ca="1">IFERROR(IF(Loan_Not_Paid*Values_Entered,Payment_Date,""), "")</f>
        <v/>
      </c>
      <c r="D260" s="31" t="str">
        <f ca="1">IFERROR(IF(Loan_Not_Paid*Values_Entered,Beginning_Balance,""), "")</f>
        <v/>
      </c>
      <c r="E260" s="31" t="str">
        <f ca="1">IFERROR(IF(Loan_Not_Paid*Values_Entered,Monthly_Payment,""), "")</f>
        <v/>
      </c>
      <c r="F260" s="31" t="str">
        <f ca="1">IFERROR(IF(Loan_Not_Paid*Values_Entered,Principal,""), "")</f>
        <v/>
      </c>
      <c r="G260" s="31" t="str">
        <f ca="1">IFERROR(IF(Loan_Not_Paid*Values_Entered,Interest,""), "")</f>
        <v/>
      </c>
      <c r="H260" s="31" t="str">
        <f ca="1">IFERROR(IF(Loan_Not_Paid*Values_Entered,Ending_Balance,""), "")</f>
        <v/>
      </c>
    </row>
    <row r="261" spans="2:8" x14ac:dyDescent="0.35">
      <c r="B261" s="32" t="str">
        <f ca="1">IFERROR(IF(Loan_Not_Paid*Values_Entered,Payment_Number,""), "")</f>
        <v/>
      </c>
      <c r="C261" s="29" t="str">
        <f ca="1">IFERROR(IF(Loan_Not_Paid*Values_Entered,Payment_Date,""), "")</f>
        <v/>
      </c>
      <c r="D261" s="31" t="str">
        <f ca="1">IFERROR(IF(Loan_Not_Paid*Values_Entered,Beginning_Balance,""), "")</f>
        <v/>
      </c>
      <c r="E261" s="31" t="str">
        <f ca="1">IFERROR(IF(Loan_Not_Paid*Values_Entered,Monthly_Payment,""), "")</f>
        <v/>
      </c>
      <c r="F261" s="31" t="str">
        <f ca="1">IFERROR(IF(Loan_Not_Paid*Values_Entered,Principal,""), "")</f>
        <v/>
      </c>
      <c r="G261" s="31" t="str">
        <f ca="1">IFERROR(IF(Loan_Not_Paid*Values_Entered,Interest,""), "")</f>
        <v/>
      </c>
      <c r="H261" s="31" t="str">
        <f ca="1">IFERROR(IF(Loan_Not_Paid*Values_Entered,Ending_Balance,""), "")</f>
        <v/>
      </c>
    </row>
    <row r="262" spans="2:8" x14ac:dyDescent="0.35">
      <c r="B262" s="32" t="str">
        <f ca="1">IFERROR(IF(Loan_Not_Paid*Values_Entered,Payment_Number,""), "")</f>
        <v/>
      </c>
      <c r="C262" s="29" t="str">
        <f ca="1">IFERROR(IF(Loan_Not_Paid*Values_Entered,Payment_Date,""), "")</f>
        <v/>
      </c>
      <c r="D262" s="31" t="str">
        <f ca="1">IFERROR(IF(Loan_Not_Paid*Values_Entered,Beginning_Balance,""), "")</f>
        <v/>
      </c>
      <c r="E262" s="31" t="str">
        <f ca="1">IFERROR(IF(Loan_Not_Paid*Values_Entered,Monthly_Payment,""), "")</f>
        <v/>
      </c>
      <c r="F262" s="31" t="str">
        <f ca="1">IFERROR(IF(Loan_Not_Paid*Values_Entered,Principal,""), "")</f>
        <v/>
      </c>
      <c r="G262" s="31" t="str">
        <f ca="1">IFERROR(IF(Loan_Not_Paid*Values_Entered,Interest,""), "")</f>
        <v/>
      </c>
      <c r="H262" s="31" t="str">
        <f ca="1">IFERROR(IF(Loan_Not_Paid*Values_Entered,Ending_Balance,""), "")</f>
        <v/>
      </c>
    </row>
    <row r="263" spans="2:8" x14ac:dyDescent="0.35">
      <c r="B263" s="32" t="str">
        <f ca="1">IFERROR(IF(Loan_Not_Paid*Values_Entered,Payment_Number,""), "")</f>
        <v/>
      </c>
      <c r="C263" s="29" t="str">
        <f ca="1">IFERROR(IF(Loan_Not_Paid*Values_Entered,Payment_Date,""), "")</f>
        <v/>
      </c>
      <c r="D263" s="31" t="str">
        <f ca="1">IFERROR(IF(Loan_Not_Paid*Values_Entered,Beginning_Balance,""), "")</f>
        <v/>
      </c>
      <c r="E263" s="31" t="str">
        <f ca="1">IFERROR(IF(Loan_Not_Paid*Values_Entered,Monthly_Payment,""), "")</f>
        <v/>
      </c>
      <c r="F263" s="31" t="str">
        <f ca="1">IFERROR(IF(Loan_Not_Paid*Values_Entered,Principal,""), "")</f>
        <v/>
      </c>
      <c r="G263" s="31" t="str">
        <f ca="1">IFERROR(IF(Loan_Not_Paid*Values_Entered,Interest,""), "")</f>
        <v/>
      </c>
      <c r="H263" s="31" t="str">
        <f ca="1">IFERROR(IF(Loan_Not_Paid*Values_Entered,Ending_Balance,""), "")</f>
        <v/>
      </c>
    </row>
    <row r="264" spans="2:8" x14ac:dyDescent="0.35">
      <c r="B264" s="32" t="str">
        <f ca="1">IFERROR(IF(Loan_Not_Paid*Values_Entered,Payment_Number,""), "")</f>
        <v/>
      </c>
      <c r="C264" s="29" t="str">
        <f ca="1">IFERROR(IF(Loan_Not_Paid*Values_Entered,Payment_Date,""), "")</f>
        <v/>
      </c>
      <c r="D264" s="31" t="str">
        <f ca="1">IFERROR(IF(Loan_Not_Paid*Values_Entered,Beginning_Balance,""), "")</f>
        <v/>
      </c>
      <c r="E264" s="31" t="str">
        <f ca="1">IFERROR(IF(Loan_Not_Paid*Values_Entered,Monthly_Payment,""), "")</f>
        <v/>
      </c>
      <c r="F264" s="31" t="str">
        <f ca="1">IFERROR(IF(Loan_Not_Paid*Values_Entered,Principal,""), "")</f>
        <v/>
      </c>
      <c r="G264" s="31" t="str">
        <f ca="1">IFERROR(IF(Loan_Not_Paid*Values_Entered,Interest,""), "")</f>
        <v/>
      </c>
      <c r="H264" s="31" t="str">
        <f ca="1">IFERROR(IF(Loan_Not_Paid*Values_Entered,Ending_Balance,""), "")</f>
        <v/>
      </c>
    </row>
    <row r="265" spans="2:8" x14ac:dyDescent="0.35">
      <c r="B265" s="32" t="str">
        <f ca="1">IFERROR(IF(Loan_Not_Paid*Values_Entered,Payment_Number,""), "")</f>
        <v/>
      </c>
      <c r="C265" s="29" t="str">
        <f ca="1">IFERROR(IF(Loan_Not_Paid*Values_Entered,Payment_Date,""), "")</f>
        <v/>
      </c>
      <c r="D265" s="31" t="str">
        <f ca="1">IFERROR(IF(Loan_Not_Paid*Values_Entered,Beginning_Balance,""), "")</f>
        <v/>
      </c>
      <c r="E265" s="31" t="str">
        <f ca="1">IFERROR(IF(Loan_Not_Paid*Values_Entered,Monthly_Payment,""), "")</f>
        <v/>
      </c>
      <c r="F265" s="31" t="str">
        <f ca="1">IFERROR(IF(Loan_Not_Paid*Values_Entered,Principal,""), "")</f>
        <v/>
      </c>
      <c r="G265" s="31" t="str">
        <f ca="1">IFERROR(IF(Loan_Not_Paid*Values_Entered,Interest,""), "")</f>
        <v/>
      </c>
      <c r="H265" s="31" t="str">
        <f ca="1">IFERROR(IF(Loan_Not_Paid*Values_Entered,Ending_Balance,""), "")</f>
        <v/>
      </c>
    </row>
    <row r="266" spans="2:8" x14ac:dyDescent="0.35">
      <c r="B266" s="32" t="str">
        <f ca="1">IFERROR(IF(Loan_Not_Paid*Values_Entered,Payment_Number,""), "")</f>
        <v/>
      </c>
      <c r="C266" s="29" t="str">
        <f ca="1">IFERROR(IF(Loan_Not_Paid*Values_Entered,Payment_Date,""), "")</f>
        <v/>
      </c>
      <c r="D266" s="31" t="str">
        <f ca="1">IFERROR(IF(Loan_Not_Paid*Values_Entered,Beginning_Balance,""), "")</f>
        <v/>
      </c>
      <c r="E266" s="31" t="str">
        <f ca="1">IFERROR(IF(Loan_Not_Paid*Values_Entered,Monthly_Payment,""), "")</f>
        <v/>
      </c>
      <c r="F266" s="31" t="str">
        <f ca="1">IFERROR(IF(Loan_Not_Paid*Values_Entered,Principal,""), "")</f>
        <v/>
      </c>
      <c r="G266" s="31" t="str">
        <f ca="1">IFERROR(IF(Loan_Not_Paid*Values_Entered,Interest,""), "")</f>
        <v/>
      </c>
      <c r="H266" s="31" t="str">
        <f ca="1">IFERROR(IF(Loan_Not_Paid*Values_Entered,Ending_Balance,""), "")</f>
        <v/>
      </c>
    </row>
    <row r="267" spans="2:8" x14ac:dyDescent="0.35">
      <c r="B267" s="32" t="str">
        <f ca="1">IFERROR(IF(Loan_Not_Paid*Values_Entered,Payment_Number,""), "")</f>
        <v/>
      </c>
      <c r="C267" s="29" t="str">
        <f ca="1">IFERROR(IF(Loan_Not_Paid*Values_Entered,Payment_Date,""), "")</f>
        <v/>
      </c>
      <c r="D267" s="31" t="str">
        <f ca="1">IFERROR(IF(Loan_Not_Paid*Values_Entered,Beginning_Balance,""), "")</f>
        <v/>
      </c>
      <c r="E267" s="31" t="str">
        <f ca="1">IFERROR(IF(Loan_Not_Paid*Values_Entered,Monthly_Payment,""), "")</f>
        <v/>
      </c>
      <c r="F267" s="31" t="str">
        <f ca="1">IFERROR(IF(Loan_Not_Paid*Values_Entered,Principal,""), "")</f>
        <v/>
      </c>
      <c r="G267" s="31" t="str">
        <f ca="1">IFERROR(IF(Loan_Not_Paid*Values_Entered,Interest,""), "")</f>
        <v/>
      </c>
      <c r="H267" s="31" t="str">
        <f ca="1">IFERROR(IF(Loan_Not_Paid*Values_Entered,Ending_Balance,""), "")</f>
        <v/>
      </c>
    </row>
    <row r="268" spans="2:8" x14ac:dyDescent="0.35">
      <c r="B268" s="32" t="str">
        <f ca="1">IFERROR(IF(Loan_Not_Paid*Values_Entered,Payment_Number,""), "")</f>
        <v/>
      </c>
      <c r="C268" s="29" t="str">
        <f ca="1">IFERROR(IF(Loan_Not_Paid*Values_Entered,Payment_Date,""), "")</f>
        <v/>
      </c>
      <c r="D268" s="31" t="str">
        <f ca="1">IFERROR(IF(Loan_Not_Paid*Values_Entered,Beginning_Balance,""), "")</f>
        <v/>
      </c>
      <c r="E268" s="31" t="str">
        <f ca="1">IFERROR(IF(Loan_Not_Paid*Values_Entered,Monthly_Payment,""), "")</f>
        <v/>
      </c>
      <c r="F268" s="31" t="str">
        <f ca="1">IFERROR(IF(Loan_Not_Paid*Values_Entered,Principal,""), "")</f>
        <v/>
      </c>
      <c r="G268" s="31" t="str">
        <f ca="1">IFERROR(IF(Loan_Not_Paid*Values_Entered,Interest,""), "")</f>
        <v/>
      </c>
      <c r="H268" s="31" t="str">
        <f ca="1">IFERROR(IF(Loan_Not_Paid*Values_Entered,Ending_Balance,""), "")</f>
        <v/>
      </c>
    </row>
    <row r="269" spans="2:8" x14ac:dyDescent="0.35">
      <c r="B269" s="32" t="str">
        <f ca="1">IFERROR(IF(Loan_Not_Paid*Values_Entered,Payment_Number,""), "")</f>
        <v/>
      </c>
      <c r="C269" s="29" t="str">
        <f ca="1">IFERROR(IF(Loan_Not_Paid*Values_Entered,Payment_Date,""), "")</f>
        <v/>
      </c>
      <c r="D269" s="31" t="str">
        <f ca="1">IFERROR(IF(Loan_Not_Paid*Values_Entered,Beginning_Balance,""), "")</f>
        <v/>
      </c>
      <c r="E269" s="31" t="str">
        <f ca="1">IFERROR(IF(Loan_Not_Paid*Values_Entered,Monthly_Payment,""), "")</f>
        <v/>
      </c>
      <c r="F269" s="31" t="str">
        <f ca="1">IFERROR(IF(Loan_Not_Paid*Values_Entered,Principal,""), "")</f>
        <v/>
      </c>
      <c r="G269" s="31" t="str">
        <f ca="1">IFERROR(IF(Loan_Not_Paid*Values_Entered,Interest,""), "")</f>
        <v/>
      </c>
      <c r="H269" s="31" t="str">
        <f ca="1">IFERROR(IF(Loan_Not_Paid*Values_Entered,Ending_Balance,""), "")</f>
        <v/>
      </c>
    </row>
    <row r="270" spans="2:8" x14ac:dyDescent="0.35">
      <c r="B270" s="32" t="str">
        <f ca="1">IFERROR(IF(Loan_Not_Paid*Values_Entered,Payment_Number,""), "")</f>
        <v/>
      </c>
      <c r="C270" s="29" t="str">
        <f ca="1">IFERROR(IF(Loan_Not_Paid*Values_Entered,Payment_Date,""), "")</f>
        <v/>
      </c>
      <c r="D270" s="31" t="str">
        <f ca="1">IFERROR(IF(Loan_Not_Paid*Values_Entered,Beginning_Balance,""), "")</f>
        <v/>
      </c>
      <c r="E270" s="31" t="str">
        <f ca="1">IFERROR(IF(Loan_Not_Paid*Values_Entered,Monthly_Payment,""), "")</f>
        <v/>
      </c>
      <c r="F270" s="31" t="str">
        <f ca="1">IFERROR(IF(Loan_Not_Paid*Values_Entered,Principal,""), "")</f>
        <v/>
      </c>
      <c r="G270" s="31" t="str">
        <f ca="1">IFERROR(IF(Loan_Not_Paid*Values_Entered,Interest,""), "")</f>
        <v/>
      </c>
      <c r="H270" s="31" t="str">
        <f ca="1">IFERROR(IF(Loan_Not_Paid*Values_Entered,Ending_Balance,""), "")</f>
        <v/>
      </c>
    </row>
    <row r="271" spans="2:8" x14ac:dyDescent="0.35">
      <c r="B271" s="32" t="str">
        <f ca="1">IFERROR(IF(Loan_Not_Paid*Values_Entered,Payment_Number,""), "")</f>
        <v/>
      </c>
      <c r="C271" s="29" t="str">
        <f ca="1">IFERROR(IF(Loan_Not_Paid*Values_Entered,Payment_Date,""), "")</f>
        <v/>
      </c>
      <c r="D271" s="31" t="str">
        <f ca="1">IFERROR(IF(Loan_Not_Paid*Values_Entered,Beginning_Balance,""), "")</f>
        <v/>
      </c>
      <c r="E271" s="31" t="str">
        <f ca="1">IFERROR(IF(Loan_Not_Paid*Values_Entered,Monthly_Payment,""), "")</f>
        <v/>
      </c>
      <c r="F271" s="31" t="str">
        <f ca="1">IFERROR(IF(Loan_Not_Paid*Values_Entered,Principal,""), "")</f>
        <v/>
      </c>
      <c r="G271" s="31" t="str">
        <f ca="1">IFERROR(IF(Loan_Not_Paid*Values_Entered,Interest,""), "")</f>
        <v/>
      </c>
      <c r="H271" s="31" t="str">
        <f ca="1">IFERROR(IF(Loan_Not_Paid*Values_Entered,Ending_Balance,""), "")</f>
        <v/>
      </c>
    </row>
    <row r="272" spans="2:8" x14ac:dyDescent="0.35">
      <c r="B272" s="32" t="str">
        <f ca="1">IFERROR(IF(Loan_Not_Paid*Values_Entered,Payment_Number,""), "")</f>
        <v/>
      </c>
      <c r="C272" s="29" t="str">
        <f ca="1">IFERROR(IF(Loan_Not_Paid*Values_Entered,Payment_Date,""), "")</f>
        <v/>
      </c>
      <c r="D272" s="31" t="str">
        <f ca="1">IFERROR(IF(Loan_Not_Paid*Values_Entered,Beginning_Balance,""), "")</f>
        <v/>
      </c>
      <c r="E272" s="31" t="str">
        <f ca="1">IFERROR(IF(Loan_Not_Paid*Values_Entered,Monthly_Payment,""), "")</f>
        <v/>
      </c>
      <c r="F272" s="31" t="str">
        <f ca="1">IFERROR(IF(Loan_Not_Paid*Values_Entered,Principal,""), "")</f>
        <v/>
      </c>
      <c r="G272" s="31" t="str">
        <f ca="1">IFERROR(IF(Loan_Not_Paid*Values_Entered,Interest,""), "")</f>
        <v/>
      </c>
      <c r="H272" s="31" t="str">
        <f ca="1">IFERROR(IF(Loan_Not_Paid*Values_Entered,Ending_Balance,""), "")</f>
        <v/>
      </c>
    </row>
    <row r="273" spans="2:8" x14ac:dyDescent="0.35">
      <c r="B273" s="32" t="str">
        <f ca="1">IFERROR(IF(Loan_Not_Paid*Values_Entered,Payment_Number,""), "")</f>
        <v/>
      </c>
      <c r="C273" s="29" t="str">
        <f ca="1">IFERROR(IF(Loan_Not_Paid*Values_Entered,Payment_Date,""), "")</f>
        <v/>
      </c>
      <c r="D273" s="31" t="str">
        <f ca="1">IFERROR(IF(Loan_Not_Paid*Values_Entered,Beginning_Balance,""), "")</f>
        <v/>
      </c>
      <c r="E273" s="31" t="str">
        <f ca="1">IFERROR(IF(Loan_Not_Paid*Values_Entered,Monthly_Payment,""), "")</f>
        <v/>
      </c>
      <c r="F273" s="31" t="str">
        <f ca="1">IFERROR(IF(Loan_Not_Paid*Values_Entered,Principal,""), "")</f>
        <v/>
      </c>
      <c r="G273" s="31" t="str">
        <f ca="1">IFERROR(IF(Loan_Not_Paid*Values_Entered,Interest,""), "")</f>
        <v/>
      </c>
      <c r="H273" s="31" t="str">
        <f ca="1">IFERROR(IF(Loan_Not_Paid*Values_Entered,Ending_Balance,""), "")</f>
        <v/>
      </c>
    </row>
    <row r="274" spans="2:8" x14ac:dyDescent="0.35">
      <c r="B274" s="32" t="str">
        <f ca="1">IFERROR(IF(Loan_Not_Paid*Values_Entered,Payment_Number,""), "")</f>
        <v/>
      </c>
      <c r="C274" s="29" t="str">
        <f ca="1">IFERROR(IF(Loan_Not_Paid*Values_Entered,Payment_Date,""), "")</f>
        <v/>
      </c>
      <c r="D274" s="31" t="str">
        <f ca="1">IFERROR(IF(Loan_Not_Paid*Values_Entered,Beginning_Balance,""), "")</f>
        <v/>
      </c>
      <c r="E274" s="31" t="str">
        <f ca="1">IFERROR(IF(Loan_Not_Paid*Values_Entered,Monthly_Payment,""), "")</f>
        <v/>
      </c>
      <c r="F274" s="31" t="str">
        <f ca="1">IFERROR(IF(Loan_Not_Paid*Values_Entered,Principal,""), "")</f>
        <v/>
      </c>
      <c r="G274" s="31" t="str">
        <f ca="1">IFERROR(IF(Loan_Not_Paid*Values_Entered,Interest,""), "")</f>
        <v/>
      </c>
      <c r="H274" s="31" t="str">
        <f ca="1">IFERROR(IF(Loan_Not_Paid*Values_Entered,Ending_Balance,""), "")</f>
        <v/>
      </c>
    </row>
    <row r="275" spans="2:8" x14ac:dyDescent="0.35">
      <c r="B275" s="32" t="str">
        <f ca="1">IFERROR(IF(Loan_Not_Paid*Values_Entered,Payment_Number,""), "")</f>
        <v/>
      </c>
      <c r="C275" s="29" t="str">
        <f ca="1">IFERROR(IF(Loan_Not_Paid*Values_Entered,Payment_Date,""), "")</f>
        <v/>
      </c>
      <c r="D275" s="31" t="str">
        <f ca="1">IFERROR(IF(Loan_Not_Paid*Values_Entered,Beginning_Balance,""), "")</f>
        <v/>
      </c>
      <c r="E275" s="31" t="str">
        <f ca="1">IFERROR(IF(Loan_Not_Paid*Values_Entered,Monthly_Payment,""), "")</f>
        <v/>
      </c>
      <c r="F275" s="31" t="str">
        <f ca="1">IFERROR(IF(Loan_Not_Paid*Values_Entered,Principal,""), "")</f>
        <v/>
      </c>
      <c r="G275" s="31" t="str">
        <f ca="1">IFERROR(IF(Loan_Not_Paid*Values_Entered,Interest,""), "")</f>
        <v/>
      </c>
      <c r="H275" s="31" t="str">
        <f ca="1">IFERROR(IF(Loan_Not_Paid*Values_Entered,Ending_Balance,""), "")</f>
        <v/>
      </c>
    </row>
    <row r="276" spans="2:8" x14ac:dyDescent="0.35">
      <c r="B276" s="32" t="str">
        <f ca="1">IFERROR(IF(Loan_Not_Paid*Values_Entered,Payment_Number,""), "")</f>
        <v/>
      </c>
      <c r="C276" s="29" t="str">
        <f ca="1">IFERROR(IF(Loan_Not_Paid*Values_Entered,Payment_Date,""), "")</f>
        <v/>
      </c>
      <c r="D276" s="31" t="str">
        <f ca="1">IFERROR(IF(Loan_Not_Paid*Values_Entered,Beginning_Balance,""), "")</f>
        <v/>
      </c>
      <c r="E276" s="31" t="str">
        <f ca="1">IFERROR(IF(Loan_Not_Paid*Values_Entered,Monthly_Payment,""), "")</f>
        <v/>
      </c>
      <c r="F276" s="31" t="str">
        <f ca="1">IFERROR(IF(Loan_Not_Paid*Values_Entered,Principal,""), "")</f>
        <v/>
      </c>
      <c r="G276" s="31" t="str">
        <f ca="1">IFERROR(IF(Loan_Not_Paid*Values_Entered,Interest,""), "")</f>
        <v/>
      </c>
      <c r="H276" s="31" t="str">
        <f ca="1">IFERROR(IF(Loan_Not_Paid*Values_Entered,Ending_Balance,""), "")</f>
        <v/>
      </c>
    </row>
    <row r="277" spans="2:8" x14ac:dyDescent="0.35">
      <c r="B277" s="32" t="str">
        <f ca="1">IFERROR(IF(Loan_Not_Paid*Values_Entered,Payment_Number,""), "")</f>
        <v/>
      </c>
      <c r="C277" s="29" t="str">
        <f ca="1">IFERROR(IF(Loan_Not_Paid*Values_Entered,Payment_Date,""), "")</f>
        <v/>
      </c>
      <c r="D277" s="31" t="str">
        <f ca="1">IFERROR(IF(Loan_Not_Paid*Values_Entered,Beginning_Balance,""), "")</f>
        <v/>
      </c>
      <c r="E277" s="31" t="str">
        <f ca="1">IFERROR(IF(Loan_Not_Paid*Values_Entered,Monthly_Payment,""), "")</f>
        <v/>
      </c>
      <c r="F277" s="31" t="str">
        <f ca="1">IFERROR(IF(Loan_Not_Paid*Values_Entered,Principal,""), "")</f>
        <v/>
      </c>
      <c r="G277" s="31" t="str">
        <f ca="1">IFERROR(IF(Loan_Not_Paid*Values_Entered,Interest,""), "")</f>
        <v/>
      </c>
      <c r="H277" s="31" t="str">
        <f ca="1">IFERROR(IF(Loan_Not_Paid*Values_Entered,Ending_Balance,""), "")</f>
        <v/>
      </c>
    </row>
    <row r="278" spans="2:8" x14ac:dyDescent="0.35">
      <c r="B278" s="32" t="str">
        <f ca="1">IFERROR(IF(Loan_Not_Paid*Values_Entered,Payment_Number,""), "")</f>
        <v/>
      </c>
      <c r="C278" s="29" t="str">
        <f ca="1">IFERROR(IF(Loan_Not_Paid*Values_Entered,Payment_Date,""), "")</f>
        <v/>
      </c>
      <c r="D278" s="31" t="str">
        <f ca="1">IFERROR(IF(Loan_Not_Paid*Values_Entered,Beginning_Balance,""), "")</f>
        <v/>
      </c>
      <c r="E278" s="31" t="str">
        <f ca="1">IFERROR(IF(Loan_Not_Paid*Values_Entered,Monthly_Payment,""), "")</f>
        <v/>
      </c>
      <c r="F278" s="31" t="str">
        <f ca="1">IFERROR(IF(Loan_Not_Paid*Values_Entered,Principal,""), "")</f>
        <v/>
      </c>
      <c r="G278" s="31" t="str">
        <f ca="1">IFERROR(IF(Loan_Not_Paid*Values_Entered,Interest,""), "")</f>
        <v/>
      </c>
      <c r="H278" s="31" t="str">
        <f ca="1">IFERROR(IF(Loan_Not_Paid*Values_Entered,Ending_Balance,""), "")</f>
        <v/>
      </c>
    </row>
    <row r="279" spans="2:8" x14ac:dyDescent="0.35">
      <c r="B279" s="32" t="str">
        <f ca="1">IFERROR(IF(Loan_Not_Paid*Values_Entered,Payment_Number,""), "")</f>
        <v/>
      </c>
      <c r="C279" s="29" t="str">
        <f ca="1">IFERROR(IF(Loan_Not_Paid*Values_Entered,Payment_Date,""), "")</f>
        <v/>
      </c>
      <c r="D279" s="31" t="str">
        <f ca="1">IFERROR(IF(Loan_Not_Paid*Values_Entered,Beginning_Balance,""), "")</f>
        <v/>
      </c>
      <c r="E279" s="31" t="str">
        <f ca="1">IFERROR(IF(Loan_Not_Paid*Values_Entered,Monthly_Payment,""), "")</f>
        <v/>
      </c>
      <c r="F279" s="31" t="str">
        <f ca="1">IFERROR(IF(Loan_Not_Paid*Values_Entered,Principal,""), "")</f>
        <v/>
      </c>
      <c r="G279" s="31" t="str">
        <f ca="1">IFERROR(IF(Loan_Not_Paid*Values_Entered,Interest,""), "")</f>
        <v/>
      </c>
      <c r="H279" s="31" t="str">
        <f ca="1">IFERROR(IF(Loan_Not_Paid*Values_Entered,Ending_Balance,""), "")</f>
        <v/>
      </c>
    </row>
    <row r="280" spans="2:8" x14ac:dyDescent="0.35">
      <c r="B280" s="32" t="str">
        <f ca="1">IFERROR(IF(Loan_Not_Paid*Values_Entered,Payment_Number,""), "")</f>
        <v/>
      </c>
      <c r="C280" s="29" t="str">
        <f ca="1">IFERROR(IF(Loan_Not_Paid*Values_Entered,Payment_Date,""), "")</f>
        <v/>
      </c>
      <c r="D280" s="31" t="str">
        <f ca="1">IFERROR(IF(Loan_Not_Paid*Values_Entered,Beginning_Balance,""), "")</f>
        <v/>
      </c>
      <c r="E280" s="31" t="str">
        <f ca="1">IFERROR(IF(Loan_Not_Paid*Values_Entered,Monthly_Payment,""), "")</f>
        <v/>
      </c>
      <c r="F280" s="31" t="str">
        <f ca="1">IFERROR(IF(Loan_Not_Paid*Values_Entered,Principal,""), "")</f>
        <v/>
      </c>
      <c r="G280" s="31" t="str">
        <f ca="1">IFERROR(IF(Loan_Not_Paid*Values_Entered,Interest,""), "")</f>
        <v/>
      </c>
      <c r="H280" s="31" t="str">
        <f ca="1">IFERROR(IF(Loan_Not_Paid*Values_Entered,Ending_Balance,""), "")</f>
        <v/>
      </c>
    </row>
    <row r="281" spans="2:8" x14ac:dyDescent="0.35">
      <c r="B281" s="32" t="str">
        <f ca="1">IFERROR(IF(Loan_Not_Paid*Values_Entered,Payment_Number,""), "")</f>
        <v/>
      </c>
      <c r="C281" s="29" t="str">
        <f ca="1">IFERROR(IF(Loan_Not_Paid*Values_Entered,Payment_Date,""), "")</f>
        <v/>
      </c>
      <c r="D281" s="31" t="str">
        <f ca="1">IFERROR(IF(Loan_Not_Paid*Values_Entered,Beginning_Balance,""), "")</f>
        <v/>
      </c>
      <c r="E281" s="31" t="str">
        <f ca="1">IFERROR(IF(Loan_Not_Paid*Values_Entered,Monthly_Payment,""), "")</f>
        <v/>
      </c>
      <c r="F281" s="31" t="str">
        <f ca="1">IFERROR(IF(Loan_Not_Paid*Values_Entered,Principal,""), "")</f>
        <v/>
      </c>
      <c r="G281" s="31" t="str">
        <f ca="1">IFERROR(IF(Loan_Not_Paid*Values_Entered,Interest,""), "")</f>
        <v/>
      </c>
      <c r="H281" s="31" t="str">
        <f ca="1">IFERROR(IF(Loan_Not_Paid*Values_Entered,Ending_Balance,""), "")</f>
        <v/>
      </c>
    </row>
    <row r="282" spans="2:8" x14ac:dyDescent="0.35">
      <c r="B282" s="32" t="str">
        <f ca="1">IFERROR(IF(Loan_Not_Paid*Values_Entered,Payment_Number,""), "")</f>
        <v/>
      </c>
      <c r="C282" s="29" t="str">
        <f ca="1">IFERROR(IF(Loan_Not_Paid*Values_Entered,Payment_Date,""), "")</f>
        <v/>
      </c>
      <c r="D282" s="31" t="str">
        <f ca="1">IFERROR(IF(Loan_Not_Paid*Values_Entered,Beginning_Balance,""), "")</f>
        <v/>
      </c>
      <c r="E282" s="31" t="str">
        <f ca="1">IFERROR(IF(Loan_Not_Paid*Values_Entered,Monthly_Payment,""), "")</f>
        <v/>
      </c>
      <c r="F282" s="31" t="str">
        <f ca="1">IFERROR(IF(Loan_Not_Paid*Values_Entered,Principal,""), "")</f>
        <v/>
      </c>
      <c r="G282" s="31" t="str">
        <f ca="1">IFERROR(IF(Loan_Not_Paid*Values_Entered,Interest,""), "")</f>
        <v/>
      </c>
      <c r="H282" s="31" t="str">
        <f ca="1">IFERROR(IF(Loan_Not_Paid*Values_Entered,Ending_Balance,""), "")</f>
        <v/>
      </c>
    </row>
    <row r="283" spans="2:8" x14ac:dyDescent="0.35">
      <c r="B283" s="32" t="str">
        <f ca="1">IFERROR(IF(Loan_Not_Paid*Values_Entered,Payment_Number,""), "")</f>
        <v/>
      </c>
      <c r="C283" s="29" t="str">
        <f ca="1">IFERROR(IF(Loan_Not_Paid*Values_Entered,Payment_Date,""), "")</f>
        <v/>
      </c>
      <c r="D283" s="31" t="str">
        <f ca="1">IFERROR(IF(Loan_Not_Paid*Values_Entered,Beginning_Balance,""), "")</f>
        <v/>
      </c>
      <c r="E283" s="31" t="str">
        <f ca="1">IFERROR(IF(Loan_Not_Paid*Values_Entered,Monthly_Payment,""), "")</f>
        <v/>
      </c>
      <c r="F283" s="31" t="str">
        <f ca="1">IFERROR(IF(Loan_Not_Paid*Values_Entered,Principal,""), "")</f>
        <v/>
      </c>
      <c r="G283" s="31" t="str">
        <f ca="1">IFERROR(IF(Loan_Not_Paid*Values_Entered,Interest,""), "")</f>
        <v/>
      </c>
      <c r="H283" s="31" t="str">
        <f ca="1">IFERROR(IF(Loan_Not_Paid*Values_Entered,Ending_Balance,""), "")</f>
        <v/>
      </c>
    </row>
    <row r="284" spans="2:8" x14ac:dyDescent="0.35">
      <c r="B284" s="32" t="str">
        <f ca="1">IFERROR(IF(Loan_Not_Paid*Values_Entered,Payment_Number,""), "")</f>
        <v/>
      </c>
      <c r="C284" s="29" t="str">
        <f ca="1">IFERROR(IF(Loan_Not_Paid*Values_Entered,Payment_Date,""), "")</f>
        <v/>
      </c>
      <c r="D284" s="31" t="str">
        <f ca="1">IFERROR(IF(Loan_Not_Paid*Values_Entered,Beginning_Balance,""), "")</f>
        <v/>
      </c>
      <c r="E284" s="31" t="str">
        <f ca="1">IFERROR(IF(Loan_Not_Paid*Values_Entered,Monthly_Payment,""), "")</f>
        <v/>
      </c>
      <c r="F284" s="31" t="str">
        <f ca="1">IFERROR(IF(Loan_Not_Paid*Values_Entered,Principal,""), "")</f>
        <v/>
      </c>
      <c r="G284" s="31" t="str">
        <f ca="1">IFERROR(IF(Loan_Not_Paid*Values_Entered,Interest,""), "")</f>
        <v/>
      </c>
      <c r="H284" s="31" t="str">
        <f ca="1">IFERROR(IF(Loan_Not_Paid*Values_Entered,Ending_Balance,""), "")</f>
        <v/>
      </c>
    </row>
    <row r="285" spans="2:8" x14ac:dyDescent="0.35">
      <c r="B285" s="32" t="str">
        <f ca="1">IFERROR(IF(Loan_Not_Paid*Values_Entered,Payment_Number,""), "")</f>
        <v/>
      </c>
      <c r="C285" s="29" t="str">
        <f ca="1">IFERROR(IF(Loan_Not_Paid*Values_Entered,Payment_Date,""), "")</f>
        <v/>
      </c>
      <c r="D285" s="31" t="str">
        <f ca="1">IFERROR(IF(Loan_Not_Paid*Values_Entered,Beginning_Balance,""), "")</f>
        <v/>
      </c>
      <c r="E285" s="31" t="str">
        <f ca="1">IFERROR(IF(Loan_Not_Paid*Values_Entered,Monthly_Payment,""), "")</f>
        <v/>
      </c>
      <c r="F285" s="31" t="str">
        <f ca="1">IFERROR(IF(Loan_Not_Paid*Values_Entered,Principal,""), "")</f>
        <v/>
      </c>
      <c r="G285" s="31" t="str">
        <f ca="1">IFERROR(IF(Loan_Not_Paid*Values_Entered,Interest,""), "")</f>
        <v/>
      </c>
      <c r="H285" s="31" t="str">
        <f ca="1">IFERROR(IF(Loan_Not_Paid*Values_Entered,Ending_Balance,""), "")</f>
        <v/>
      </c>
    </row>
    <row r="286" spans="2:8" x14ac:dyDescent="0.35">
      <c r="B286" s="32" t="str">
        <f ca="1">IFERROR(IF(Loan_Not_Paid*Values_Entered,Payment_Number,""), "")</f>
        <v/>
      </c>
      <c r="C286" s="29" t="str">
        <f ca="1">IFERROR(IF(Loan_Not_Paid*Values_Entered,Payment_Date,""), "")</f>
        <v/>
      </c>
      <c r="D286" s="31" t="str">
        <f ca="1">IFERROR(IF(Loan_Not_Paid*Values_Entered,Beginning_Balance,""), "")</f>
        <v/>
      </c>
      <c r="E286" s="31" t="str">
        <f ca="1">IFERROR(IF(Loan_Not_Paid*Values_Entered,Monthly_Payment,""), "")</f>
        <v/>
      </c>
      <c r="F286" s="31" t="str">
        <f ca="1">IFERROR(IF(Loan_Not_Paid*Values_Entered,Principal,""), "")</f>
        <v/>
      </c>
      <c r="G286" s="31" t="str">
        <f ca="1">IFERROR(IF(Loan_Not_Paid*Values_Entered,Interest,""), "")</f>
        <v/>
      </c>
      <c r="H286" s="31" t="str">
        <f ca="1">IFERROR(IF(Loan_Not_Paid*Values_Entered,Ending_Balance,""), "")</f>
        <v/>
      </c>
    </row>
    <row r="287" spans="2:8" x14ac:dyDescent="0.35">
      <c r="B287" s="32" t="str">
        <f ca="1">IFERROR(IF(Loan_Not_Paid*Values_Entered,Payment_Number,""), "")</f>
        <v/>
      </c>
      <c r="C287" s="29" t="str">
        <f ca="1">IFERROR(IF(Loan_Not_Paid*Values_Entered,Payment_Date,""), "")</f>
        <v/>
      </c>
      <c r="D287" s="31" t="str">
        <f ca="1">IFERROR(IF(Loan_Not_Paid*Values_Entered,Beginning_Balance,""), "")</f>
        <v/>
      </c>
      <c r="E287" s="31" t="str">
        <f ca="1">IFERROR(IF(Loan_Not_Paid*Values_Entered,Monthly_Payment,""), "")</f>
        <v/>
      </c>
      <c r="F287" s="31" t="str">
        <f ca="1">IFERROR(IF(Loan_Not_Paid*Values_Entered,Principal,""), "")</f>
        <v/>
      </c>
      <c r="G287" s="31" t="str">
        <f ca="1">IFERROR(IF(Loan_Not_Paid*Values_Entered,Interest,""), "")</f>
        <v/>
      </c>
      <c r="H287" s="31" t="str">
        <f ca="1">IFERROR(IF(Loan_Not_Paid*Values_Entered,Ending_Balance,""), "")</f>
        <v/>
      </c>
    </row>
    <row r="288" spans="2:8" x14ac:dyDescent="0.35">
      <c r="B288" s="32" t="str">
        <f ca="1">IFERROR(IF(Loan_Not_Paid*Values_Entered,Payment_Number,""), "")</f>
        <v/>
      </c>
      <c r="C288" s="29" t="str">
        <f ca="1">IFERROR(IF(Loan_Not_Paid*Values_Entered,Payment_Date,""), "")</f>
        <v/>
      </c>
      <c r="D288" s="31" t="str">
        <f ca="1">IFERROR(IF(Loan_Not_Paid*Values_Entered,Beginning_Balance,""), "")</f>
        <v/>
      </c>
      <c r="E288" s="31" t="str">
        <f ca="1">IFERROR(IF(Loan_Not_Paid*Values_Entered,Monthly_Payment,""), "")</f>
        <v/>
      </c>
      <c r="F288" s="31" t="str">
        <f ca="1">IFERROR(IF(Loan_Not_Paid*Values_Entered,Principal,""), "")</f>
        <v/>
      </c>
      <c r="G288" s="31" t="str">
        <f ca="1">IFERROR(IF(Loan_Not_Paid*Values_Entered,Interest,""), "")</f>
        <v/>
      </c>
      <c r="H288" s="31" t="str">
        <f ca="1">IFERROR(IF(Loan_Not_Paid*Values_Entered,Ending_Balance,""), "")</f>
        <v/>
      </c>
    </row>
    <row r="289" spans="2:8" x14ac:dyDescent="0.35">
      <c r="B289" s="32" t="str">
        <f ca="1">IFERROR(IF(Loan_Not_Paid*Values_Entered,Payment_Number,""), "")</f>
        <v/>
      </c>
      <c r="C289" s="29" t="str">
        <f ca="1">IFERROR(IF(Loan_Not_Paid*Values_Entered,Payment_Date,""), "")</f>
        <v/>
      </c>
      <c r="D289" s="31" t="str">
        <f ca="1">IFERROR(IF(Loan_Not_Paid*Values_Entered,Beginning_Balance,""), "")</f>
        <v/>
      </c>
      <c r="E289" s="31" t="str">
        <f ca="1">IFERROR(IF(Loan_Not_Paid*Values_Entered,Monthly_Payment,""), "")</f>
        <v/>
      </c>
      <c r="F289" s="31" t="str">
        <f ca="1">IFERROR(IF(Loan_Not_Paid*Values_Entered,Principal,""), "")</f>
        <v/>
      </c>
      <c r="G289" s="31" t="str">
        <f ca="1">IFERROR(IF(Loan_Not_Paid*Values_Entered,Interest,""), "")</f>
        <v/>
      </c>
      <c r="H289" s="31" t="str">
        <f ca="1">IFERROR(IF(Loan_Not_Paid*Values_Entered,Ending_Balance,""), "")</f>
        <v/>
      </c>
    </row>
    <row r="290" spans="2:8" x14ac:dyDescent="0.35">
      <c r="B290" s="32" t="str">
        <f ca="1">IFERROR(IF(Loan_Not_Paid*Values_Entered,Payment_Number,""), "")</f>
        <v/>
      </c>
      <c r="C290" s="29" t="str">
        <f ca="1">IFERROR(IF(Loan_Not_Paid*Values_Entered,Payment_Date,""), "")</f>
        <v/>
      </c>
      <c r="D290" s="31" t="str">
        <f ca="1">IFERROR(IF(Loan_Not_Paid*Values_Entered,Beginning_Balance,""), "")</f>
        <v/>
      </c>
      <c r="E290" s="31" t="str">
        <f ca="1">IFERROR(IF(Loan_Not_Paid*Values_Entered,Monthly_Payment,""), "")</f>
        <v/>
      </c>
      <c r="F290" s="31" t="str">
        <f ca="1">IFERROR(IF(Loan_Not_Paid*Values_Entered,Principal,""), "")</f>
        <v/>
      </c>
      <c r="G290" s="31" t="str">
        <f ca="1">IFERROR(IF(Loan_Not_Paid*Values_Entered,Interest,""), "")</f>
        <v/>
      </c>
      <c r="H290" s="31" t="str">
        <f ca="1">IFERROR(IF(Loan_Not_Paid*Values_Entered,Ending_Balance,""), "")</f>
        <v/>
      </c>
    </row>
    <row r="291" spans="2:8" x14ac:dyDescent="0.35">
      <c r="B291" s="32" t="str">
        <f ca="1">IFERROR(IF(Loan_Not_Paid*Values_Entered,Payment_Number,""), "")</f>
        <v/>
      </c>
      <c r="C291" s="29" t="str">
        <f ca="1">IFERROR(IF(Loan_Not_Paid*Values_Entered,Payment_Date,""), "")</f>
        <v/>
      </c>
      <c r="D291" s="31" t="str">
        <f ca="1">IFERROR(IF(Loan_Not_Paid*Values_Entered,Beginning_Balance,""), "")</f>
        <v/>
      </c>
      <c r="E291" s="31" t="str">
        <f ca="1">IFERROR(IF(Loan_Not_Paid*Values_Entered,Monthly_Payment,""), "")</f>
        <v/>
      </c>
      <c r="F291" s="31" t="str">
        <f ca="1">IFERROR(IF(Loan_Not_Paid*Values_Entered,Principal,""), "")</f>
        <v/>
      </c>
      <c r="G291" s="31" t="str">
        <f ca="1">IFERROR(IF(Loan_Not_Paid*Values_Entered,Interest,""), "")</f>
        <v/>
      </c>
      <c r="H291" s="31" t="str">
        <f ca="1">IFERROR(IF(Loan_Not_Paid*Values_Entered,Ending_Balance,""), "")</f>
        <v/>
      </c>
    </row>
    <row r="292" spans="2:8" x14ac:dyDescent="0.35">
      <c r="B292" s="32" t="str">
        <f ca="1">IFERROR(IF(Loan_Not_Paid*Values_Entered,Payment_Number,""), "")</f>
        <v/>
      </c>
      <c r="C292" s="29" t="str">
        <f ca="1">IFERROR(IF(Loan_Not_Paid*Values_Entered,Payment_Date,""), "")</f>
        <v/>
      </c>
      <c r="D292" s="31" t="str">
        <f ca="1">IFERROR(IF(Loan_Not_Paid*Values_Entered,Beginning_Balance,""), "")</f>
        <v/>
      </c>
      <c r="E292" s="31" t="str">
        <f ca="1">IFERROR(IF(Loan_Not_Paid*Values_Entered,Monthly_Payment,""), "")</f>
        <v/>
      </c>
      <c r="F292" s="31" t="str">
        <f ca="1">IFERROR(IF(Loan_Not_Paid*Values_Entered,Principal,""), "")</f>
        <v/>
      </c>
      <c r="G292" s="31" t="str">
        <f ca="1">IFERROR(IF(Loan_Not_Paid*Values_Entered,Interest,""), "")</f>
        <v/>
      </c>
      <c r="H292" s="31" t="str">
        <f ca="1">IFERROR(IF(Loan_Not_Paid*Values_Entered,Ending_Balance,""), "")</f>
        <v/>
      </c>
    </row>
    <row r="293" spans="2:8" x14ac:dyDescent="0.35">
      <c r="B293" s="32" t="str">
        <f ca="1">IFERROR(IF(Loan_Not_Paid*Values_Entered,Payment_Number,""), "")</f>
        <v/>
      </c>
      <c r="C293" s="29" t="str">
        <f ca="1">IFERROR(IF(Loan_Not_Paid*Values_Entered,Payment_Date,""), "")</f>
        <v/>
      </c>
      <c r="D293" s="31" t="str">
        <f ca="1">IFERROR(IF(Loan_Not_Paid*Values_Entered,Beginning_Balance,""), "")</f>
        <v/>
      </c>
      <c r="E293" s="31" t="str">
        <f ca="1">IFERROR(IF(Loan_Not_Paid*Values_Entered,Monthly_Payment,""), "")</f>
        <v/>
      </c>
      <c r="F293" s="31" t="str">
        <f ca="1">IFERROR(IF(Loan_Not_Paid*Values_Entered,Principal,""), "")</f>
        <v/>
      </c>
      <c r="G293" s="31" t="str">
        <f ca="1">IFERROR(IF(Loan_Not_Paid*Values_Entered,Interest,""), "")</f>
        <v/>
      </c>
      <c r="H293" s="31" t="str">
        <f ca="1">IFERROR(IF(Loan_Not_Paid*Values_Entered,Ending_Balance,""), "")</f>
        <v/>
      </c>
    </row>
    <row r="294" spans="2:8" x14ac:dyDescent="0.35">
      <c r="B294" s="32" t="str">
        <f ca="1">IFERROR(IF(Loan_Not_Paid*Values_Entered,Payment_Number,""), "")</f>
        <v/>
      </c>
      <c r="C294" s="29" t="str">
        <f ca="1">IFERROR(IF(Loan_Not_Paid*Values_Entered,Payment_Date,""), "")</f>
        <v/>
      </c>
      <c r="D294" s="31" t="str">
        <f ca="1">IFERROR(IF(Loan_Not_Paid*Values_Entered,Beginning_Balance,""), "")</f>
        <v/>
      </c>
      <c r="E294" s="31" t="str">
        <f ca="1">IFERROR(IF(Loan_Not_Paid*Values_Entered,Monthly_Payment,""), "")</f>
        <v/>
      </c>
      <c r="F294" s="31" t="str">
        <f ca="1">IFERROR(IF(Loan_Not_Paid*Values_Entered,Principal,""), "")</f>
        <v/>
      </c>
      <c r="G294" s="31" t="str">
        <f ca="1">IFERROR(IF(Loan_Not_Paid*Values_Entered,Interest,""), "")</f>
        <v/>
      </c>
      <c r="H294" s="31" t="str">
        <f ca="1">IFERROR(IF(Loan_Not_Paid*Values_Entered,Ending_Balance,""), "")</f>
        <v/>
      </c>
    </row>
    <row r="295" spans="2:8" x14ac:dyDescent="0.35">
      <c r="B295" s="32" t="str">
        <f ca="1">IFERROR(IF(Loan_Not_Paid*Values_Entered,Payment_Number,""), "")</f>
        <v/>
      </c>
      <c r="C295" s="29" t="str">
        <f ca="1">IFERROR(IF(Loan_Not_Paid*Values_Entered,Payment_Date,""), "")</f>
        <v/>
      </c>
      <c r="D295" s="31" t="str">
        <f ca="1">IFERROR(IF(Loan_Not_Paid*Values_Entered,Beginning_Balance,""), "")</f>
        <v/>
      </c>
      <c r="E295" s="31" t="str">
        <f ca="1">IFERROR(IF(Loan_Not_Paid*Values_Entered,Monthly_Payment,""), "")</f>
        <v/>
      </c>
      <c r="F295" s="31" t="str">
        <f ca="1">IFERROR(IF(Loan_Not_Paid*Values_Entered,Principal,""), "")</f>
        <v/>
      </c>
      <c r="G295" s="31" t="str">
        <f ca="1">IFERROR(IF(Loan_Not_Paid*Values_Entered,Interest,""), "")</f>
        <v/>
      </c>
      <c r="H295" s="31" t="str">
        <f ca="1">IFERROR(IF(Loan_Not_Paid*Values_Entered,Ending_Balance,""), "")</f>
        <v/>
      </c>
    </row>
    <row r="296" spans="2:8" x14ac:dyDescent="0.35">
      <c r="B296" s="32" t="str">
        <f ca="1">IFERROR(IF(Loan_Not_Paid*Values_Entered,Payment_Number,""), "")</f>
        <v/>
      </c>
      <c r="C296" s="29" t="str">
        <f ca="1">IFERROR(IF(Loan_Not_Paid*Values_Entered,Payment_Date,""), "")</f>
        <v/>
      </c>
      <c r="D296" s="31" t="str">
        <f ca="1">IFERROR(IF(Loan_Not_Paid*Values_Entered,Beginning_Balance,""), "")</f>
        <v/>
      </c>
      <c r="E296" s="31" t="str">
        <f ca="1">IFERROR(IF(Loan_Not_Paid*Values_Entered,Monthly_Payment,""), "")</f>
        <v/>
      </c>
      <c r="F296" s="31" t="str">
        <f ca="1">IFERROR(IF(Loan_Not_Paid*Values_Entered,Principal,""), "")</f>
        <v/>
      </c>
      <c r="G296" s="31" t="str">
        <f ca="1">IFERROR(IF(Loan_Not_Paid*Values_Entered,Interest,""), "")</f>
        <v/>
      </c>
      <c r="H296" s="31" t="str">
        <f ca="1">IFERROR(IF(Loan_Not_Paid*Values_Entered,Ending_Balance,""), "")</f>
        <v/>
      </c>
    </row>
    <row r="297" spans="2:8" x14ac:dyDescent="0.35">
      <c r="B297" s="32" t="str">
        <f ca="1">IFERROR(IF(Loan_Not_Paid*Values_Entered,Payment_Number,""), "")</f>
        <v/>
      </c>
      <c r="C297" s="29" t="str">
        <f ca="1">IFERROR(IF(Loan_Not_Paid*Values_Entered,Payment_Date,""), "")</f>
        <v/>
      </c>
      <c r="D297" s="31" t="str">
        <f ca="1">IFERROR(IF(Loan_Not_Paid*Values_Entered,Beginning_Balance,""), "")</f>
        <v/>
      </c>
      <c r="E297" s="31" t="str">
        <f ca="1">IFERROR(IF(Loan_Not_Paid*Values_Entered,Monthly_Payment,""), "")</f>
        <v/>
      </c>
      <c r="F297" s="31" t="str">
        <f ca="1">IFERROR(IF(Loan_Not_Paid*Values_Entered,Principal,""), "")</f>
        <v/>
      </c>
      <c r="G297" s="31" t="str">
        <f ca="1">IFERROR(IF(Loan_Not_Paid*Values_Entered,Interest,""), "")</f>
        <v/>
      </c>
      <c r="H297" s="31" t="str">
        <f ca="1">IFERROR(IF(Loan_Not_Paid*Values_Entered,Ending_Balance,""), "")</f>
        <v/>
      </c>
    </row>
    <row r="298" spans="2:8" x14ac:dyDescent="0.35">
      <c r="B298" s="32" t="str">
        <f ca="1">IFERROR(IF(Loan_Not_Paid*Values_Entered,Payment_Number,""), "")</f>
        <v/>
      </c>
      <c r="C298" s="29" t="str">
        <f ca="1">IFERROR(IF(Loan_Not_Paid*Values_Entered,Payment_Date,""), "")</f>
        <v/>
      </c>
      <c r="D298" s="31" t="str">
        <f ca="1">IFERROR(IF(Loan_Not_Paid*Values_Entered,Beginning_Balance,""), "")</f>
        <v/>
      </c>
      <c r="E298" s="31" t="str">
        <f ca="1">IFERROR(IF(Loan_Not_Paid*Values_Entered,Monthly_Payment,""), "")</f>
        <v/>
      </c>
      <c r="F298" s="31" t="str">
        <f ca="1">IFERROR(IF(Loan_Not_Paid*Values_Entered,Principal,""), "")</f>
        <v/>
      </c>
      <c r="G298" s="31" t="str">
        <f ca="1">IFERROR(IF(Loan_Not_Paid*Values_Entered,Interest,""), "")</f>
        <v/>
      </c>
      <c r="H298" s="31" t="str">
        <f ca="1">IFERROR(IF(Loan_Not_Paid*Values_Entered,Ending_Balance,""), "")</f>
        <v/>
      </c>
    </row>
    <row r="299" spans="2:8" x14ac:dyDescent="0.35">
      <c r="B299" s="32" t="str">
        <f ca="1">IFERROR(IF(Loan_Not_Paid*Values_Entered,Payment_Number,""), "")</f>
        <v/>
      </c>
      <c r="C299" s="29" t="str">
        <f ca="1">IFERROR(IF(Loan_Not_Paid*Values_Entered,Payment_Date,""), "")</f>
        <v/>
      </c>
      <c r="D299" s="31" t="str">
        <f ca="1">IFERROR(IF(Loan_Not_Paid*Values_Entered,Beginning_Balance,""), "")</f>
        <v/>
      </c>
      <c r="E299" s="31" t="str">
        <f ca="1">IFERROR(IF(Loan_Not_Paid*Values_Entered,Monthly_Payment,""), "")</f>
        <v/>
      </c>
      <c r="F299" s="31" t="str">
        <f ca="1">IFERROR(IF(Loan_Not_Paid*Values_Entered,Principal,""), "")</f>
        <v/>
      </c>
      <c r="G299" s="31" t="str">
        <f ca="1">IFERROR(IF(Loan_Not_Paid*Values_Entered,Interest,""), "")</f>
        <v/>
      </c>
      <c r="H299" s="31" t="str">
        <f ca="1">IFERROR(IF(Loan_Not_Paid*Values_Entered,Ending_Balance,""), "")</f>
        <v/>
      </c>
    </row>
    <row r="300" spans="2:8" x14ac:dyDescent="0.35">
      <c r="B300" s="32" t="str">
        <f ca="1">IFERROR(IF(Loan_Not_Paid*Values_Entered,Payment_Number,""), "")</f>
        <v/>
      </c>
      <c r="C300" s="29" t="str">
        <f ca="1">IFERROR(IF(Loan_Not_Paid*Values_Entered,Payment_Date,""), "")</f>
        <v/>
      </c>
      <c r="D300" s="31" t="str">
        <f ca="1">IFERROR(IF(Loan_Not_Paid*Values_Entered,Beginning_Balance,""), "")</f>
        <v/>
      </c>
      <c r="E300" s="31" t="str">
        <f ca="1">IFERROR(IF(Loan_Not_Paid*Values_Entered,Monthly_Payment,""), "")</f>
        <v/>
      </c>
      <c r="F300" s="31" t="str">
        <f ca="1">IFERROR(IF(Loan_Not_Paid*Values_Entered,Principal,""), "")</f>
        <v/>
      </c>
      <c r="G300" s="31" t="str">
        <f ca="1">IFERROR(IF(Loan_Not_Paid*Values_Entered,Interest,""), "")</f>
        <v/>
      </c>
      <c r="H300" s="31" t="str">
        <f ca="1">IFERROR(IF(Loan_Not_Paid*Values_Entered,Ending_Balance,""), "")</f>
        <v/>
      </c>
    </row>
    <row r="301" spans="2:8" x14ac:dyDescent="0.35">
      <c r="B301" s="32" t="str">
        <f ca="1">IFERROR(IF(Loan_Not_Paid*Values_Entered,Payment_Number,""), "")</f>
        <v/>
      </c>
      <c r="C301" s="29" t="str">
        <f ca="1">IFERROR(IF(Loan_Not_Paid*Values_Entered,Payment_Date,""), "")</f>
        <v/>
      </c>
      <c r="D301" s="31" t="str">
        <f ca="1">IFERROR(IF(Loan_Not_Paid*Values_Entered,Beginning_Balance,""), "")</f>
        <v/>
      </c>
      <c r="E301" s="31" t="str">
        <f ca="1">IFERROR(IF(Loan_Not_Paid*Values_Entered,Monthly_Payment,""), "")</f>
        <v/>
      </c>
      <c r="F301" s="31" t="str">
        <f ca="1">IFERROR(IF(Loan_Not_Paid*Values_Entered,Principal,""), "")</f>
        <v/>
      </c>
      <c r="G301" s="31" t="str">
        <f ca="1">IFERROR(IF(Loan_Not_Paid*Values_Entered,Interest,""), "")</f>
        <v/>
      </c>
      <c r="H301" s="31" t="str">
        <f ca="1">IFERROR(IF(Loan_Not_Paid*Values_Entered,Ending_Balance,""), "")</f>
        <v/>
      </c>
    </row>
    <row r="302" spans="2:8" x14ac:dyDescent="0.35">
      <c r="B302" s="32" t="str">
        <f ca="1">IFERROR(IF(Loan_Not_Paid*Values_Entered,Payment_Number,""), "")</f>
        <v/>
      </c>
      <c r="C302" s="29" t="str">
        <f ca="1">IFERROR(IF(Loan_Not_Paid*Values_Entered,Payment_Date,""), "")</f>
        <v/>
      </c>
      <c r="D302" s="31" t="str">
        <f ca="1">IFERROR(IF(Loan_Not_Paid*Values_Entered,Beginning_Balance,""), "")</f>
        <v/>
      </c>
      <c r="E302" s="31" t="str">
        <f ca="1">IFERROR(IF(Loan_Not_Paid*Values_Entered,Monthly_Payment,""), "")</f>
        <v/>
      </c>
      <c r="F302" s="31" t="str">
        <f ca="1">IFERROR(IF(Loan_Not_Paid*Values_Entered,Principal,""), "")</f>
        <v/>
      </c>
      <c r="G302" s="31" t="str">
        <f ca="1">IFERROR(IF(Loan_Not_Paid*Values_Entered,Interest,""), "")</f>
        <v/>
      </c>
      <c r="H302" s="31" t="str">
        <f ca="1">IFERROR(IF(Loan_Not_Paid*Values_Entered,Ending_Balance,""), "")</f>
        <v/>
      </c>
    </row>
    <row r="303" spans="2:8" x14ac:dyDescent="0.35">
      <c r="B303" s="32" t="str">
        <f ca="1">IFERROR(IF(Loan_Not_Paid*Values_Entered,Payment_Number,""), "")</f>
        <v/>
      </c>
      <c r="C303" s="29" t="str">
        <f ca="1">IFERROR(IF(Loan_Not_Paid*Values_Entered,Payment_Date,""), "")</f>
        <v/>
      </c>
      <c r="D303" s="31" t="str">
        <f ca="1">IFERROR(IF(Loan_Not_Paid*Values_Entered,Beginning_Balance,""), "")</f>
        <v/>
      </c>
      <c r="E303" s="31" t="str">
        <f ca="1">IFERROR(IF(Loan_Not_Paid*Values_Entered,Monthly_Payment,""), "")</f>
        <v/>
      </c>
      <c r="F303" s="31" t="str">
        <f ca="1">IFERROR(IF(Loan_Not_Paid*Values_Entered,Principal,""), "")</f>
        <v/>
      </c>
      <c r="G303" s="31" t="str">
        <f ca="1">IFERROR(IF(Loan_Not_Paid*Values_Entered,Interest,""), "")</f>
        <v/>
      </c>
      <c r="H303" s="31" t="str">
        <f ca="1">IFERROR(IF(Loan_Not_Paid*Values_Entered,Ending_Balance,""), "")</f>
        <v/>
      </c>
    </row>
    <row r="304" spans="2:8" x14ac:dyDescent="0.35">
      <c r="B304" s="32" t="str">
        <f ca="1">IFERROR(IF(Loan_Not_Paid*Values_Entered,Payment_Number,""), "")</f>
        <v/>
      </c>
      <c r="C304" s="29" t="str">
        <f ca="1">IFERROR(IF(Loan_Not_Paid*Values_Entered,Payment_Date,""), "")</f>
        <v/>
      </c>
      <c r="D304" s="31" t="str">
        <f ca="1">IFERROR(IF(Loan_Not_Paid*Values_Entered,Beginning_Balance,""), "")</f>
        <v/>
      </c>
      <c r="E304" s="31" t="str">
        <f ca="1">IFERROR(IF(Loan_Not_Paid*Values_Entered,Monthly_Payment,""), "")</f>
        <v/>
      </c>
      <c r="F304" s="31" t="str">
        <f ca="1">IFERROR(IF(Loan_Not_Paid*Values_Entered,Principal,""), "")</f>
        <v/>
      </c>
      <c r="G304" s="31" t="str">
        <f ca="1">IFERROR(IF(Loan_Not_Paid*Values_Entered,Interest,""), "")</f>
        <v/>
      </c>
      <c r="H304" s="31" t="str">
        <f ca="1">IFERROR(IF(Loan_Not_Paid*Values_Entered,Ending_Balance,""), "")</f>
        <v/>
      </c>
    </row>
    <row r="305" spans="2:8" x14ac:dyDescent="0.35">
      <c r="B305" s="32" t="str">
        <f ca="1">IFERROR(IF(Loan_Not_Paid*Values_Entered,Payment_Number,""), "")</f>
        <v/>
      </c>
      <c r="C305" s="29" t="str">
        <f ca="1">IFERROR(IF(Loan_Not_Paid*Values_Entered,Payment_Date,""), "")</f>
        <v/>
      </c>
      <c r="D305" s="31" t="str">
        <f ca="1">IFERROR(IF(Loan_Not_Paid*Values_Entered,Beginning_Balance,""), "")</f>
        <v/>
      </c>
      <c r="E305" s="31" t="str">
        <f ca="1">IFERROR(IF(Loan_Not_Paid*Values_Entered,Monthly_Payment,""), "")</f>
        <v/>
      </c>
      <c r="F305" s="31" t="str">
        <f ca="1">IFERROR(IF(Loan_Not_Paid*Values_Entered,Principal,""), "")</f>
        <v/>
      </c>
      <c r="G305" s="31" t="str">
        <f ca="1">IFERROR(IF(Loan_Not_Paid*Values_Entered,Interest,""), "")</f>
        <v/>
      </c>
      <c r="H305" s="31" t="str">
        <f ca="1">IFERROR(IF(Loan_Not_Paid*Values_Entered,Ending_Balance,""), "")</f>
        <v/>
      </c>
    </row>
    <row r="306" spans="2:8" x14ac:dyDescent="0.35">
      <c r="B306" s="32" t="str">
        <f ca="1">IFERROR(IF(Loan_Not_Paid*Values_Entered,Payment_Number,""), "")</f>
        <v/>
      </c>
      <c r="C306" s="29" t="str">
        <f ca="1">IFERROR(IF(Loan_Not_Paid*Values_Entered,Payment_Date,""), "")</f>
        <v/>
      </c>
      <c r="D306" s="31" t="str">
        <f ca="1">IFERROR(IF(Loan_Not_Paid*Values_Entered,Beginning_Balance,""), "")</f>
        <v/>
      </c>
      <c r="E306" s="31" t="str">
        <f ca="1">IFERROR(IF(Loan_Not_Paid*Values_Entered,Monthly_Payment,""), "")</f>
        <v/>
      </c>
      <c r="F306" s="31" t="str">
        <f ca="1">IFERROR(IF(Loan_Not_Paid*Values_Entered,Principal,""), "")</f>
        <v/>
      </c>
      <c r="G306" s="31" t="str">
        <f ca="1">IFERROR(IF(Loan_Not_Paid*Values_Entered,Interest,""), "")</f>
        <v/>
      </c>
      <c r="H306" s="31" t="str">
        <f ca="1">IFERROR(IF(Loan_Not_Paid*Values_Entered,Ending_Balance,""), "")</f>
        <v/>
      </c>
    </row>
    <row r="307" spans="2:8" x14ac:dyDescent="0.35">
      <c r="B307" s="32" t="str">
        <f ca="1">IFERROR(IF(Loan_Not_Paid*Values_Entered,Payment_Number,""), "")</f>
        <v/>
      </c>
      <c r="C307" s="29" t="str">
        <f ca="1">IFERROR(IF(Loan_Not_Paid*Values_Entered,Payment_Date,""), "")</f>
        <v/>
      </c>
      <c r="D307" s="31" t="str">
        <f ca="1">IFERROR(IF(Loan_Not_Paid*Values_Entered,Beginning_Balance,""), "")</f>
        <v/>
      </c>
      <c r="E307" s="31" t="str">
        <f ca="1">IFERROR(IF(Loan_Not_Paid*Values_Entered,Monthly_Payment,""), "")</f>
        <v/>
      </c>
      <c r="F307" s="31" t="str">
        <f ca="1">IFERROR(IF(Loan_Not_Paid*Values_Entered,Principal,""), "")</f>
        <v/>
      </c>
      <c r="G307" s="31" t="str">
        <f ca="1">IFERROR(IF(Loan_Not_Paid*Values_Entered,Interest,""), "")</f>
        <v/>
      </c>
      <c r="H307" s="31" t="str">
        <f ca="1">IFERROR(IF(Loan_Not_Paid*Values_Entered,Ending_Balance,""), "")</f>
        <v/>
      </c>
    </row>
    <row r="308" spans="2:8" x14ac:dyDescent="0.35">
      <c r="B308" s="32" t="str">
        <f ca="1">IFERROR(IF(Loan_Not_Paid*Values_Entered,Payment_Number,""), "")</f>
        <v/>
      </c>
      <c r="C308" s="29" t="str">
        <f ca="1">IFERROR(IF(Loan_Not_Paid*Values_Entered,Payment_Date,""), "")</f>
        <v/>
      </c>
      <c r="D308" s="31" t="str">
        <f ca="1">IFERROR(IF(Loan_Not_Paid*Values_Entered,Beginning_Balance,""), "")</f>
        <v/>
      </c>
      <c r="E308" s="31" t="str">
        <f ca="1">IFERROR(IF(Loan_Not_Paid*Values_Entered,Monthly_Payment,""), "")</f>
        <v/>
      </c>
      <c r="F308" s="31" t="str">
        <f ca="1">IFERROR(IF(Loan_Not_Paid*Values_Entered,Principal,""), "")</f>
        <v/>
      </c>
      <c r="G308" s="31" t="str">
        <f ca="1">IFERROR(IF(Loan_Not_Paid*Values_Entered,Interest,""), "")</f>
        <v/>
      </c>
      <c r="H308" s="31" t="str">
        <f ca="1">IFERROR(IF(Loan_Not_Paid*Values_Entered,Ending_Balance,""), "")</f>
        <v/>
      </c>
    </row>
    <row r="309" spans="2:8" x14ac:dyDescent="0.35">
      <c r="B309" s="32" t="str">
        <f ca="1">IFERROR(IF(Loan_Not_Paid*Values_Entered,Payment_Number,""), "")</f>
        <v/>
      </c>
      <c r="C309" s="29" t="str">
        <f ca="1">IFERROR(IF(Loan_Not_Paid*Values_Entered,Payment_Date,""), "")</f>
        <v/>
      </c>
      <c r="D309" s="31" t="str">
        <f ca="1">IFERROR(IF(Loan_Not_Paid*Values_Entered,Beginning_Balance,""), "")</f>
        <v/>
      </c>
      <c r="E309" s="31" t="str">
        <f ca="1">IFERROR(IF(Loan_Not_Paid*Values_Entered,Monthly_Payment,""), "")</f>
        <v/>
      </c>
      <c r="F309" s="31" t="str">
        <f ca="1">IFERROR(IF(Loan_Not_Paid*Values_Entered,Principal,""), "")</f>
        <v/>
      </c>
      <c r="G309" s="31" t="str">
        <f ca="1">IFERROR(IF(Loan_Not_Paid*Values_Entered,Interest,""), "")</f>
        <v/>
      </c>
      <c r="H309" s="31" t="str">
        <f ca="1">IFERROR(IF(Loan_Not_Paid*Values_Entered,Ending_Balance,""), "")</f>
        <v/>
      </c>
    </row>
    <row r="310" spans="2:8" x14ac:dyDescent="0.35">
      <c r="B310" s="32" t="str">
        <f ca="1">IFERROR(IF(Loan_Not_Paid*Values_Entered,Payment_Number,""), "")</f>
        <v/>
      </c>
      <c r="C310" s="29" t="str">
        <f ca="1">IFERROR(IF(Loan_Not_Paid*Values_Entered,Payment_Date,""), "")</f>
        <v/>
      </c>
      <c r="D310" s="31" t="str">
        <f ca="1">IFERROR(IF(Loan_Not_Paid*Values_Entered,Beginning_Balance,""), "")</f>
        <v/>
      </c>
      <c r="E310" s="31" t="str">
        <f ca="1">IFERROR(IF(Loan_Not_Paid*Values_Entered,Monthly_Payment,""), "")</f>
        <v/>
      </c>
      <c r="F310" s="31" t="str">
        <f ca="1">IFERROR(IF(Loan_Not_Paid*Values_Entered,Principal,""), "")</f>
        <v/>
      </c>
      <c r="G310" s="31" t="str">
        <f ca="1">IFERROR(IF(Loan_Not_Paid*Values_Entered,Interest,""), "")</f>
        <v/>
      </c>
      <c r="H310" s="31" t="str">
        <f ca="1">IFERROR(IF(Loan_Not_Paid*Values_Entered,Ending_Balance,""), "")</f>
        <v/>
      </c>
    </row>
    <row r="311" spans="2:8" x14ac:dyDescent="0.35">
      <c r="B311" s="32" t="str">
        <f ca="1">IFERROR(IF(Loan_Not_Paid*Values_Entered,Payment_Number,""), "")</f>
        <v/>
      </c>
      <c r="C311" s="29" t="str">
        <f ca="1">IFERROR(IF(Loan_Not_Paid*Values_Entered,Payment_Date,""), "")</f>
        <v/>
      </c>
      <c r="D311" s="31" t="str">
        <f ca="1">IFERROR(IF(Loan_Not_Paid*Values_Entered,Beginning_Balance,""), "")</f>
        <v/>
      </c>
      <c r="E311" s="31" t="str">
        <f ca="1">IFERROR(IF(Loan_Not_Paid*Values_Entered,Monthly_Payment,""), "")</f>
        <v/>
      </c>
      <c r="F311" s="31" t="str">
        <f ca="1">IFERROR(IF(Loan_Not_Paid*Values_Entered,Principal,""), "")</f>
        <v/>
      </c>
      <c r="G311" s="31" t="str">
        <f ca="1">IFERROR(IF(Loan_Not_Paid*Values_Entered,Interest,""), "")</f>
        <v/>
      </c>
      <c r="H311" s="31" t="str">
        <f ca="1">IFERROR(IF(Loan_Not_Paid*Values_Entered,Ending_Balance,""), "")</f>
        <v/>
      </c>
    </row>
    <row r="312" spans="2:8" x14ac:dyDescent="0.35">
      <c r="B312" s="32" t="str">
        <f ca="1">IFERROR(IF(Loan_Not_Paid*Values_Entered,Payment_Number,""), "")</f>
        <v/>
      </c>
      <c r="C312" s="29" t="str">
        <f ca="1">IFERROR(IF(Loan_Not_Paid*Values_Entered,Payment_Date,""), "")</f>
        <v/>
      </c>
      <c r="D312" s="31" t="str">
        <f ca="1">IFERROR(IF(Loan_Not_Paid*Values_Entered,Beginning_Balance,""), "")</f>
        <v/>
      </c>
      <c r="E312" s="31" t="str">
        <f ca="1">IFERROR(IF(Loan_Not_Paid*Values_Entered,Monthly_Payment,""), "")</f>
        <v/>
      </c>
      <c r="F312" s="31" t="str">
        <f ca="1">IFERROR(IF(Loan_Not_Paid*Values_Entered,Principal,""), "")</f>
        <v/>
      </c>
      <c r="G312" s="31" t="str">
        <f ca="1">IFERROR(IF(Loan_Not_Paid*Values_Entered,Interest,""), "")</f>
        <v/>
      </c>
      <c r="H312" s="31" t="str">
        <f ca="1">IFERROR(IF(Loan_Not_Paid*Values_Entered,Ending_Balance,""), "")</f>
        <v/>
      </c>
    </row>
    <row r="313" spans="2:8" x14ac:dyDescent="0.35">
      <c r="B313" s="32" t="str">
        <f ca="1">IFERROR(IF(Loan_Not_Paid*Values_Entered,Payment_Number,""), "")</f>
        <v/>
      </c>
      <c r="C313" s="29" t="str">
        <f ca="1">IFERROR(IF(Loan_Not_Paid*Values_Entered,Payment_Date,""), "")</f>
        <v/>
      </c>
      <c r="D313" s="31" t="str">
        <f ca="1">IFERROR(IF(Loan_Not_Paid*Values_Entered,Beginning_Balance,""), "")</f>
        <v/>
      </c>
      <c r="E313" s="31" t="str">
        <f ca="1">IFERROR(IF(Loan_Not_Paid*Values_Entered,Monthly_Payment,""), "")</f>
        <v/>
      </c>
      <c r="F313" s="31" t="str">
        <f ca="1">IFERROR(IF(Loan_Not_Paid*Values_Entered,Principal,""), "")</f>
        <v/>
      </c>
      <c r="G313" s="31" t="str">
        <f ca="1">IFERROR(IF(Loan_Not_Paid*Values_Entered,Interest,""), "")</f>
        <v/>
      </c>
      <c r="H313" s="31" t="str">
        <f ca="1">IFERROR(IF(Loan_Not_Paid*Values_Entered,Ending_Balance,""), "")</f>
        <v/>
      </c>
    </row>
    <row r="314" spans="2:8" x14ac:dyDescent="0.35">
      <c r="B314" s="32" t="str">
        <f ca="1">IFERROR(IF(Loan_Not_Paid*Values_Entered,Payment_Number,""), "")</f>
        <v/>
      </c>
      <c r="C314" s="29" t="str">
        <f ca="1">IFERROR(IF(Loan_Not_Paid*Values_Entered,Payment_Date,""), "")</f>
        <v/>
      </c>
      <c r="D314" s="31" t="str">
        <f ca="1">IFERROR(IF(Loan_Not_Paid*Values_Entered,Beginning_Balance,""), "")</f>
        <v/>
      </c>
      <c r="E314" s="31" t="str">
        <f ca="1">IFERROR(IF(Loan_Not_Paid*Values_Entered,Monthly_Payment,""), "")</f>
        <v/>
      </c>
      <c r="F314" s="31" t="str">
        <f ca="1">IFERROR(IF(Loan_Not_Paid*Values_Entered,Principal,""), "")</f>
        <v/>
      </c>
      <c r="G314" s="31" t="str">
        <f ca="1">IFERROR(IF(Loan_Not_Paid*Values_Entered,Interest,""), "")</f>
        <v/>
      </c>
      <c r="H314" s="31" t="str">
        <f ca="1">IFERROR(IF(Loan_Not_Paid*Values_Entered,Ending_Balance,""), "")</f>
        <v/>
      </c>
    </row>
    <row r="315" spans="2:8" x14ac:dyDescent="0.35">
      <c r="B315" s="32" t="str">
        <f ca="1">IFERROR(IF(Loan_Not_Paid*Values_Entered,Payment_Number,""), "")</f>
        <v/>
      </c>
      <c r="C315" s="29" t="str">
        <f ca="1">IFERROR(IF(Loan_Not_Paid*Values_Entered,Payment_Date,""), "")</f>
        <v/>
      </c>
      <c r="D315" s="31" t="str">
        <f ca="1">IFERROR(IF(Loan_Not_Paid*Values_Entered,Beginning_Balance,""), "")</f>
        <v/>
      </c>
      <c r="E315" s="31" t="str">
        <f ca="1">IFERROR(IF(Loan_Not_Paid*Values_Entered,Monthly_Payment,""), "")</f>
        <v/>
      </c>
      <c r="F315" s="31" t="str">
        <f ca="1">IFERROR(IF(Loan_Not_Paid*Values_Entered,Principal,""), "")</f>
        <v/>
      </c>
      <c r="G315" s="31" t="str">
        <f ca="1">IFERROR(IF(Loan_Not_Paid*Values_Entered,Interest,""), "")</f>
        <v/>
      </c>
      <c r="H315" s="31" t="str">
        <f ca="1">IFERROR(IF(Loan_Not_Paid*Values_Entered,Ending_Balance,""), "")</f>
        <v/>
      </c>
    </row>
    <row r="316" spans="2:8" x14ac:dyDescent="0.35">
      <c r="B316" s="32" t="str">
        <f ca="1">IFERROR(IF(Loan_Not_Paid*Values_Entered,Payment_Number,""), "")</f>
        <v/>
      </c>
      <c r="C316" s="29" t="str">
        <f ca="1">IFERROR(IF(Loan_Not_Paid*Values_Entered,Payment_Date,""), "")</f>
        <v/>
      </c>
      <c r="D316" s="31" t="str">
        <f ca="1">IFERROR(IF(Loan_Not_Paid*Values_Entered,Beginning_Balance,""), "")</f>
        <v/>
      </c>
      <c r="E316" s="31" t="str">
        <f ca="1">IFERROR(IF(Loan_Not_Paid*Values_Entered,Monthly_Payment,""), "")</f>
        <v/>
      </c>
      <c r="F316" s="31" t="str">
        <f ca="1">IFERROR(IF(Loan_Not_Paid*Values_Entered,Principal,""), "")</f>
        <v/>
      </c>
      <c r="G316" s="31" t="str">
        <f ca="1">IFERROR(IF(Loan_Not_Paid*Values_Entered,Interest,""), "")</f>
        <v/>
      </c>
      <c r="H316" s="31" t="str">
        <f ca="1">IFERROR(IF(Loan_Not_Paid*Values_Entered,Ending_Balance,""), "")</f>
        <v/>
      </c>
    </row>
    <row r="317" spans="2:8" x14ac:dyDescent="0.35">
      <c r="B317" s="32" t="str">
        <f ca="1">IFERROR(IF(Loan_Not_Paid*Values_Entered,Payment_Number,""), "")</f>
        <v/>
      </c>
      <c r="C317" s="29" t="str">
        <f ca="1">IFERROR(IF(Loan_Not_Paid*Values_Entered,Payment_Date,""), "")</f>
        <v/>
      </c>
      <c r="D317" s="31" t="str">
        <f ca="1">IFERROR(IF(Loan_Not_Paid*Values_Entered,Beginning_Balance,""), "")</f>
        <v/>
      </c>
      <c r="E317" s="31" t="str">
        <f ca="1">IFERROR(IF(Loan_Not_Paid*Values_Entered,Monthly_Payment,""), "")</f>
        <v/>
      </c>
      <c r="F317" s="31" t="str">
        <f ca="1">IFERROR(IF(Loan_Not_Paid*Values_Entered,Principal,""), "")</f>
        <v/>
      </c>
      <c r="G317" s="31" t="str">
        <f ca="1">IFERROR(IF(Loan_Not_Paid*Values_Entered,Interest,""), "")</f>
        <v/>
      </c>
      <c r="H317" s="31" t="str">
        <f ca="1">IFERROR(IF(Loan_Not_Paid*Values_Entered,Ending_Balance,""), "")</f>
        <v/>
      </c>
    </row>
    <row r="318" spans="2:8" x14ac:dyDescent="0.35">
      <c r="B318" s="32" t="str">
        <f ca="1">IFERROR(IF(Loan_Not_Paid*Values_Entered,Payment_Number,""), "")</f>
        <v/>
      </c>
      <c r="C318" s="29" t="str">
        <f ca="1">IFERROR(IF(Loan_Not_Paid*Values_Entered,Payment_Date,""), "")</f>
        <v/>
      </c>
      <c r="D318" s="31" t="str">
        <f ca="1">IFERROR(IF(Loan_Not_Paid*Values_Entered,Beginning_Balance,""), "")</f>
        <v/>
      </c>
      <c r="E318" s="31" t="str">
        <f ca="1">IFERROR(IF(Loan_Not_Paid*Values_Entered,Monthly_Payment,""), "")</f>
        <v/>
      </c>
      <c r="F318" s="31" t="str">
        <f ca="1">IFERROR(IF(Loan_Not_Paid*Values_Entered,Principal,""), "")</f>
        <v/>
      </c>
      <c r="G318" s="31" t="str">
        <f ca="1">IFERROR(IF(Loan_Not_Paid*Values_Entered,Interest,""), "")</f>
        <v/>
      </c>
      <c r="H318" s="31" t="str">
        <f ca="1">IFERROR(IF(Loan_Not_Paid*Values_Entered,Ending_Balance,""), "")</f>
        <v/>
      </c>
    </row>
    <row r="319" spans="2:8" x14ac:dyDescent="0.35">
      <c r="B319" s="32" t="str">
        <f ca="1">IFERROR(IF(Loan_Not_Paid*Values_Entered,Payment_Number,""), "")</f>
        <v/>
      </c>
      <c r="C319" s="29" t="str">
        <f ca="1">IFERROR(IF(Loan_Not_Paid*Values_Entered,Payment_Date,""), "")</f>
        <v/>
      </c>
      <c r="D319" s="31" t="str">
        <f ca="1">IFERROR(IF(Loan_Not_Paid*Values_Entered,Beginning_Balance,""), "")</f>
        <v/>
      </c>
      <c r="E319" s="31" t="str">
        <f ca="1">IFERROR(IF(Loan_Not_Paid*Values_Entered,Monthly_Payment,""), "")</f>
        <v/>
      </c>
      <c r="F319" s="31" t="str">
        <f ca="1">IFERROR(IF(Loan_Not_Paid*Values_Entered,Principal,""), "")</f>
        <v/>
      </c>
      <c r="G319" s="31" t="str">
        <f ca="1">IFERROR(IF(Loan_Not_Paid*Values_Entered,Interest,""), "")</f>
        <v/>
      </c>
      <c r="H319" s="31" t="str">
        <f ca="1">IFERROR(IF(Loan_Not_Paid*Values_Entered,Ending_Balance,""), "")</f>
        <v/>
      </c>
    </row>
    <row r="320" spans="2:8" x14ac:dyDescent="0.35">
      <c r="B320" s="32" t="str">
        <f ca="1">IFERROR(IF(Loan_Not_Paid*Values_Entered,Payment_Number,""), "")</f>
        <v/>
      </c>
      <c r="C320" s="29" t="str">
        <f ca="1">IFERROR(IF(Loan_Not_Paid*Values_Entered,Payment_Date,""), "")</f>
        <v/>
      </c>
      <c r="D320" s="31" t="str">
        <f ca="1">IFERROR(IF(Loan_Not_Paid*Values_Entered,Beginning_Balance,""), "")</f>
        <v/>
      </c>
      <c r="E320" s="31" t="str">
        <f ca="1">IFERROR(IF(Loan_Not_Paid*Values_Entered,Monthly_Payment,""), "")</f>
        <v/>
      </c>
      <c r="F320" s="31" t="str">
        <f ca="1">IFERROR(IF(Loan_Not_Paid*Values_Entered,Principal,""), "")</f>
        <v/>
      </c>
      <c r="G320" s="31" t="str">
        <f ca="1">IFERROR(IF(Loan_Not_Paid*Values_Entered,Interest,""), "")</f>
        <v/>
      </c>
      <c r="H320" s="31" t="str">
        <f ca="1">IFERROR(IF(Loan_Not_Paid*Values_Entered,Ending_Balance,""), "")</f>
        <v/>
      </c>
    </row>
    <row r="321" spans="2:8" x14ac:dyDescent="0.35">
      <c r="B321" s="32" t="str">
        <f ca="1">IFERROR(IF(Loan_Not_Paid*Values_Entered,Payment_Number,""), "")</f>
        <v/>
      </c>
      <c r="C321" s="29" t="str">
        <f ca="1">IFERROR(IF(Loan_Not_Paid*Values_Entered,Payment_Date,""), "")</f>
        <v/>
      </c>
      <c r="D321" s="31" t="str">
        <f ca="1">IFERROR(IF(Loan_Not_Paid*Values_Entered,Beginning_Balance,""), "")</f>
        <v/>
      </c>
      <c r="E321" s="31" t="str">
        <f ca="1">IFERROR(IF(Loan_Not_Paid*Values_Entered,Monthly_Payment,""), "")</f>
        <v/>
      </c>
      <c r="F321" s="31" t="str">
        <f ca="1">IFERROR(IF(Loan_Not_Paid*Values_Entered,Principal,""), "")</f>
        <v/>
      </c>
      <c r="G321" s="31" t="str">
        <f ca="1">IFERROR(IF(Loan_Not_Paid*Values_Entered,Interest,""), "")</f>
        <v/>
      </c>
      <c r="H321" s="31" t="str">
        <f ca="1">IFERROR(IF(Loan_Not_Paid*Values_Entered,Ending_Balance,""), "")</f>
        <v/>
      </c>
    </row>
    <row r="322" spans="2:8" x14ac:dyDescent="0.35">
      <c r="B322" s="32" t="str">
        <f ca="1">IFERROR(IF(Loan_Not_Paid*Values_Entered,Payment_Number,""), "")</f>
        <v/>
      </c>
      <c r="C322" s="29" t="str">
        <f ca="1">IFERROR(IF(Loan_Not_Paid*Values_Entered,Payment_Date,""), "")</f>
        <v/>
      </c>
      <c r="D322" s="31" t="str">
        <f ca="1">IFERROR(IF(Loan_Not_Paid*Values_Entered,Beginning_Balance,""), "")</f>
        <v/>
      </c>
      <c r="E322" s="31" t="str">
        <f ca="1">IFERROR(IF(Loan_Not_Paid*Values_Entered,Monthly_Payment,""), "")</f>
        <v/>
      </c>
      <c r="F322" s="31" t="str">
        <f ca="1">IFERROR(IF(Loan_Not_Paid*Values_Entered,Principal,""), "")</f>
        <v/>
      </c>
      <c r="G322" s="31" t="str">
        <f ca="1">IFERROR(IF(Loan_Not_Paid*Values_Entered,Interest,""), "")</f>
        <v/>
      </c>
      <c r="H322" s="31" t="str">
        <f ca="1">IFERROR(IF(Loan_Not_Paid*Values_Entered,Ending_Balance,""), "")</f>
        <v/>
      </c>
    </row>
    <row r="323" spans="2:8" x14ac:dyDescent="0.35">
      <c r="B323" s="32" t="str">
        <f ca="1">IFERROR(IF(Loan_Not_Paid*Values_Entered,Payment_Number,""), "")</f>
        <v/>
      </c>
      <c r="C323" s="29" t="str">
        <f ca="1">IFERROR(IF(Loan_Not_Paid*Values_Entered,Payment_Date,""), "")</f>
        <v/>
      </c>
      <c r="D323" s="31" t="str">
        <f ca="1">IFERROR(IF(Loan_Not_Paid*Values_Entered,Beginning_Balance,""), "")</f>
        <v/>
      </c>
      <c r="E323" s="31" t="str">
        <f ca="1">IFERROR(IF(Loan_Not_Paid*Values_Entered,Monthly_Payment,""), "")</f>
        <v/>
      </c>
      <c r="F323" s="31" t="str">
        <f ca="1">IFERROR(IF(Loan_Not_Paid*Values_Entered,Principal,""), "")</f>
        <v/>
      </c>
      <c r="G323" s="31" t="str">
        <f ca="1">IFERROR(IF(Loan_Not_Paid*Values_Entered,Interest,""), "")</f>
        <v/>
      </c>
      <c r="H323" s="31" t="str">
        <f ca="1">IFERROR(IF(Loan_Not_Paid*Values_Entered,Ending_Balance,""), "")</f>
        <v/>
      </c>
    </row>
    <row r="324" spans="2:8" x14ac:dyDescent="0.35">
      <c r="B324" s="32" t="str">
        <f ca="1">IFERROR(IF(Loan_Not_Paid*Values_Entered,Payment_Number,""), "")</f>
        <v/>
      </c>
      <c r="C324" s="29" t="str">
        <f ca="1">IFERROR(IF(Loan_Not_Paid*Values_Entered,Payment_Date,""), "")</f>
        <v/>
      </c>
      <c r="D324" s="31" t="str">
        <f ca="1">IFERROR(IF(Loan_Not_Paid*Values_Entered,Beginning_Balance,""), "")</f>
        <v/>
      </c>
      <c r="E324" s="31" t="str">
        <f ca="1">IFERROR(IF(Loan_Not_Paid*Values_Entered,Monthly_Payment,""), "")</f>
        <v/>
      </c>
      <c r="F324" s="31" t="str">
        <f ca="1">IFERROR(IF(Loan_Not_Paid*Values_Entered,Principal,""), "")</f>
        <v/>
      </c>
      <c r="G324" s="31" t="str">
        <f ca="1">IFERROR(IF(Loan_Not_Paid*Values_Entered,Interest,""), "")</f>
        <v/>
      </c>
      <c r="H324" s="31" t="str">
        <f ca="1">IFERROR(IF(Loan_Not_Paid*Values_Entered,Ending_Balance,""), "")</f>
        <v/>
      </c>
    </row>
    <row r="325" spans="2:8" x14ac:dyDescent="0.35">
      <c r="B325" s="32" t="str">
        <f ca="1">IFERROR(IF(Loan_Not_Paid*Values_Entered,Payment_Number,""), "")</f>
        <v/>
      </c>
      <c r="C325" s="29" t="str">
        <f ca="1">IFERROR(IF(Loan_Not_Paid*Values_Entered,Payment_Date,""), "")</f>
        <v/>
      </c>
      <c r="D325" s="31" t="str">
        <f ca="1">IFERROR(IF(Loan_Not_Paid*Values_Entered,Beginning_Balance,""), "")</f>
        <v/>
      </c>
      <c r="E325" s="31" t="str">
        <f ca="1">IFERROR(IF(Loan_Not_Paid*Values_Entered,Monthly_Payment,""), "")</f>
        <v/>
      </c>
      <c r="F325" s="31" t="str">
        <f ca="1">IFERROR(IF(Loan_Not_Paid*Values_Entered,Principal,""), "")</f>
        <v/>
      </c>
      <c r="G325" s="31" t="str">
        <f ca="1">IFERROR(IF(Loan_Not_Paid*Values_Entered,Interest,""), "")</f>
        <v/>
      </c>
      <c r="H325" s="31" t="str">
        <f ca="1">IFERROR(IF(Loan_Not_Paid*Values_Entered,Ending_Balance,""), "")</f>
        <v/>
      </c>
    </row>
    <row r="326" spans="2:8" x14ac:dyDescent="0.35">
      <c r="B326" s="32" t="str">
        <f ca="1">IFERROR(IF(Loan_Not_Paid*Values_Entered,Payment_Number,""), "")</f>
        <v/>
      </c>
      <c r="C326" s="29" t="str">
        <f ca="1">IFERROR(IF(Loan_Not_Paid*Values_Entered,Payment_Date,""), "")</f>
        <v/>
      </c>
      <c r="D326" s="31" t="str">
        <f ca="1">IFERROR(IF(Loan_Not_Paid*Values_Entered,Beginning_Balance,""), "")</f>
        <v/>
      </c>
      <c r="E326" s="31" t="str">
        <f ca="1">IFERROR(IF(Loan_Not_Paid*Values_Entered,Monthly_Payment,""), "")</f>
        <v/>
      </c>
      <c r="F326" s="31" t="str">
        <f ca="1">IFERROR(IF(Loan_Not_Paid*Values_Entered,Principal,""), "")</f>
        <v/>
      </c>
      <c r="G326" s="31" t="str">
        <f ca="1">IFERROR(IF(Loan_Not_Paid*Values_Entered,Interest,""), "")</f>
        <v/>
      </c>
      <c r="H326" s="31" t="str">
        <f ca="1">IFERROR(IF(Loan_Not_Paid*Values_Entered,Ending_Balance,""), "")</f>
        <v/>
      </c>
    </row>
    <row r="327" spans="2:8" x14ac:dyDescent="0.35">
      <c r="B327" s="32" t="str">
        <f ca="1">IFERROR(IF(Loan_Not_Paid*Values_Entered,Payment_Number,""), "")</f>
        <v/>
      </c>
      <c r="C327" s="29" t="str">
        <f ca="1">IFERROR(IF(Loan_Not_Paid*Values_Entered,Payment_Date,""), "")</f>
        <v/>
      </c>
      <c r="D327" s="31" t="str">
        <f ca="1">IFERROR(IF(Loan_Not_Paid*Values_Entered,Beginning_Balance,""), "")</f>
        <v/>
      </c>
      <c r="E327" s="31" t="str">
        <f ca="1">IFERROR(IF(Loan_Not_Paid*Values_Entered,Monthly_Payment,""), "")</f>
        <v/>
      </c>
      <c r="F327" s="31" t="str">
        <f ca="1">IFERROR(IF(Loan_Not_Paid*Values_Entered,Principal,""), "")</f>
        <v/>
      </c>
      <c r="G327" s="31" t="str">
        <f ca="1">IFERROR(IF(Loan_Not_Paid*Values_Entered,Interest,""), "")</f>
        <v/>
      </c>
      <c r="H327" s="31" t="str">
        <f ca="1">IFERROR(IF(Loan_Not_Paid*Values_Entered,Ending_Balance,""), "")</f>
        <v/>
      </c>
    </row>
    <row r="328" spans="2:8" x14ac:dyDescent="0.35">
      <c r="B328" s="32" t="str">
        <f ca="1">IFERROR(IF(Loan_Not_Paid*Values_Entered,Payment_Number,""), "")</f>
        <v/>
      </c>
      <c r="C328" s="29" t="str">
        <f ca="1">IFERROR(IF(Loan_Not_Paid*Values_Entered,Payment_Date,""), "")</f>
        <v/>
      </c>
      <c r="D328" s="31" t="str">
        <f ca="1">IFERROR(IF(Loan_Not_Paid*Values_Entered,Beginning_Balance,""), "")</f>
        <v/>
      </c>
      <c r="E328" s="31" t="str">
        <f ca="1">IFERROR(IF(Loan_Not_Paid*Values_Entered,Monthly_Payment,""), "")</f>
        <v/>
      </c>
      <c r="F328" s="31" t="str">
        <f ca="1">IFERROR(IF(Loan_Not_Paid*Values_Entered,Principal,""), "")</f>
        <v/>
      </c>
      <c r="G328" s="31" t="str">
        <f ca="1">IFERROR(IF(Loan_Not_Paid*Values_Entered,Interest,""), "")</f>
        <v/>
      </c>
      <c r="H328" s="31" t="str">
        <f ca="1">IFERROR(IF(Loan_Not_Paid*Values_Entered,Ending_Balance,""), "")</f>
        <v/>
      </c>
    </row>
    <row r="329" spans="2:8" x14ac:dyDescent="0.35">
      <c r="B329" s="32" t="str">
        <f ca="1">IFERROR(IF(Loan_Not_Paid*Values_Entered,Payment_Number,""), "")</f>
        <v/>
      </c>
      <c r="C329" s="29" t="str">
        <f ca="1">IFERROR(IF(Loan_Not_Paid*Values_Entered,Payment_Date,""), "")</f>
        <v/>
      </c>
      <c r="D329" s="31" t="str">
        <f ca="1">IFERROR(IF(Loan_Not_Paid*Values_Entered,Beginning_Balance,""), "")</f>
        <v/>
      </c>
      <c r="E329" s="31" t="str">
        <f ca="1">IFERROR(IF(Loan_Not_Paid*Values_Entered,Monthly_Payment,""), "")</f>
        <v/>
      </c>
      <c r="F329" s="31" t="str">
        <f ca="1">IFERROR(IF(Loan_Not_Paid*Values_Entered,Principal,""), "")</f>
        <v/>
      </c>
      <c r="G329" s="31" t="str">
        <f ca="1">IFERROR(IF(Loan_Not_Paid*Values_Entered,Interest,""), "")</f>
        <v/>
      </c>
      <c r="H329" s="31" t="str">
        <f ca="1">IFERROR(IF(Loan_Not_Paid*Values_Entered,Ending_Balance,""), "")</f>
        <v/>
      </c>
    </row>
    <row r="330" spans="2:8" x14ac:dyDescent="0.35">
      <c r="B330" s="32" t="str">
        <f ca="1">IFERROR(IF(Loan_Not_Paid*Values_Entered,Payment_Number,""), "")</f>
        <v/>
      </c>
      <c r="C330" s="29" t="str">
        <f ca="1">IFERROR(IF(Loan_Not_Paid*Values_Entered,Payment_Date,""), "")</f>
        <v/>
      </c>
      <c r="D330" s="31" t="str">
        <f ca="1">IFERROR(IF(Loan_Not_Paid*Values_Entered,Beginning_Balance,""), "")</f>
        <v/>
      </c>
      <c r="E330" s="31" t="str">
        <f ca="1">IFERROR(IF(Loan_Not_Paid*Values_Entered,Monthly_Payment,""), "")</f>
        <v/>
      </c>
      <c r="F330" s="31" t="str">
        <f ca="1">IFERROR(IF(Loan_Not_Paid*Values_Entered,Principal,""), "")</f>
        <v/>
      </c>
      <c r="G330" s="31" t="str">
        <f ca="1">IFERROR(IF(Loan_Not_Paid*Values_Entered,Interest,""), "")</f>
        <v/>
      </c>
      <c r="H330" s="31" t="str">
        <f ca="1">IFERROR(IF(Loan_Not_Paid*Values_Entered,Ending_Balance,""), "")</f>
        <v/>
      </c>
    </row>
    <row r="331" spans="2:8" x14ac:dyDescent="0.35">
      <c r="B331" s="32" t="str">
        <f ca="1">IFERROR(IF(Loan_Not_Paid*Values_Entered,Payment_Number,""), "")</f>
        <v/>
      </c>
      <c r="C331" s="29" t="str">
        <f ca="1">IFERROR(IF(Loan_Not_Paid*Values_Entered,Payment_Date,""), "")</f>
        <v/>
      </c>
      <c r="D331" s="31" t="str">
        <f ca="1">IFERROR(IF(Loan_Not_Paid*Values_Entered,Beginning_Balance,""), "")</f>
        <v/>
      </c>
      <c r="E331" s="31" t="str">
        <f ca="1">IFERROR(IF(Loan_Not_Paid*Values_Entered,Monthly_Payment,""), "")</f>
        <v/>
      </c>
      <c r="F331" s="31" t="str">
        <f ca="1">IFERROR(IF(Loan_Not_Paid*Values_Entered,Principal,""), "")</f>
        <v/>
      </c>
      <c r="G331" s="31" t="str">
        <f ca="1">IFERROR(IF(Loan_Not_Paid*Values_Entered,Interest,""), "")</f>
        <v/>
      </c>
      <c r="H331" s="31" t="str">
        <f ca="1">IFERROR(IF(Loan_Not_Paid*Values_Entered,Ending_Balance,""), "")</f>
        <v/>
      </c>
    </row>
    <row r="332" spans="2:8" x14ac:dyDescent="0.35">
      <c r="B332" s="32" t="str">
        <f ca="1">IFERROR(IF(Loan_Not_Paid*Values_Entered,Payment_Number,""), "")</f>
        <v/>
      </c>
      <c r="C332" s="29" t="str">
        <f ca="1">IFERROR(IF(Loan_Not_Paid*Values_Entered,Payment_Date,""), "")</f>
        <v/>
      </c>
      <c r="D332" s="31" t="str">
        <f ca="1">IFERROR(IF(Loan_Not_Paid*Values_Entered,Beginning_Balance,""), "")</f>
        <v/>
      </c>
      <c r="E332" s="31" t="str">
        <f ca="1">IFERROR(IF(Loan_Not_Paid*Values_Entered,Monthly_Payment,""), "")</f>
        <v/>
      </c>
      <c r="F332" s="31" t="str">
        <f ca="1">IFERROR(IF(Loan_Not_Paid*Values_Entered,Principal,""), "")</f>
        <v/>
      </c>
      <c r="G332" s="31" t="str">
        <f ca="1">IFERROR(IF(Loan_Not_Paid*Values_Entered,Interest,""), "")</f>
        <v/>
      </c>
      <c r="H332" s="31" t="str">
        <f ca="1">IFERROR(IF(Loan_Not_Paid*Values_Entered,Ending_Balance,""), "")</f>
        <v/>
      </c>
    </row>
    <row r="333" spans="2:8" x14ac:dyDescent="0.35">
      <c r="B333" s="32" t="str">
        <f ca="1">IFERROR(IF(Loan_Not_Paid*Values_Entered,Payment_Number,""), "")</f>
        <v/>
      </c>
      <c r="C333" s="29" t="str">
        <f ca="1">IFERROR(IF(Loan_Not_Paid*Values_Entered,Payment_Date,""), "")</f>
        <v/>
      </c>
      <c r="D333" s="31" t="str">
        <f ca="1">IFERROR(IF(Loan_Not_Paid*Values_Entered,Beginning_Balance,""), "")</f>
        <v/>
      </c>
      <c r="E333" s="31" t="str">
        <f ca="1">IFERROR(IF(Loan_Not_Paid*Values_Entered,Monthly_Payment,""), "")</f>
        <v/>
      </c>
      <c r="F333" s="31" t="str">
        <f ca="1">IFERROR(IF(Loan_Not_Paid*Values_Entered,Principal,""), "")</f>
        <v/>
      </c>
      <c r="G333" s="31" t="str">
        <f ca="1">IFERROR(IF(Loan_Not_Paid*Values_Entered,Interest,""), "")</f>
        <v/>
      </c>
      <c r="H333" s="31" t="str">
        <f ca="1">IFERROR(IF(Loan_Not_Paid*Values_Entered,Ending_Balance,""), "")</f>
        <v/>
      </c>
    </row>
    <row r="334" spans="2:8" x14ac:dyDescent="0.35">
      <c r="B334" s="32" t="str">
        <f ca="1">IFERROR(IF(Loan_Not_Paid*Values_Entered,Payment_Number,""), "")</f>
        <v/>
      </c>
      <c r="C334" s="29" t="str">
        <f ca="1">IFERROR(IF(Loan_Not_Paid*Values_Entered,Payment_Date,""), "")</f>
        <v/>
      </c>
      <c r="D334" s="31" t="str">
        <f ca="1">IFERROR(IF(Loan_Not_Paid*Values_Entered,Beginning_Balance,""), "")</f>
        <v/>
      </c>
      <c r="E334" s="31" t="str">
        <f ca="1">IFERROR(IF(Loan_Not_Paid*Values_Entered,Monthly_Payment,""), "")</f>
        <v/>
      </c>
      <c r="F334" s="31" t="str">
        <f ca="1">IFERROR(IF(Loan_Not_Paid*Values_Entered,Principal,""), "")</f>
        <v/>
      </c>
      <c r="G334" s="31" t="str">
        <f ca="1">IFERROR(IF(Loan_Not_Paid*Values_Entered,Interest,""), "")</f>
        <v/>
      </c>
      <c r="H334" s="31" t="str">
        <f ca="1">IFERROR(IF(Loan_Not_Paid*Values_Entered,Ending_Balance,""), "")</f>
        <v/>
      </c>
    </row>
    <row r="335" spans="2:8" x14ac:dyDescent="0.35">
      <c r="B335" s="32" t="str">
        <f ca="1">IFERROR(IF(Loan_Not_Paid*Values_Entered,Payment_Number,""), "")</f>
        <v/>
      </c>
      <c r="C335" s="29" t="str">
        <f ca="1">IFERROR(IF(Loan_Not_Paid*Values_Entered,Payment_Date,""), "")</f>
        <v/>
      </c>
      <c r="D335" s="31" t="str">
        <f ca="1">IFERROR(IF(Loan_Not_Paid*Values_Entered,Beginning_Balance,""), "")</f>
        <v/>
      </c>
      <c r="E335" s="31" t="str">
        <f ca="1">IFERROR(IF(Loan_Not_Paid*Values_Entered,Monthly_Payment,""), "")</f>
        <v/>
      </c>
      <c r="F335" s="31" t="str">
        <f ca="1">IFERROR(IF(Loan_Not_Paid*Values_Entered,Principal,""), "")</f>
        <v/>
      </c>
      <c r="G335" s="31" t="str">
        <f ca="1">IFERROR(IF(Loan_Not_Paid*Values_Entered,Interest,""), "")</f>
        <v/>
      </c>
      <c r="H335" s="31" t="str">
        <f ca="1">IFERROR(IF(Loan_Not_Paid*Values_Entered,Ending_Balance,""), "")</f>
        <v/>
      </c>
    </row>
    <row r="336" spans="2:8" x14ac:dyDescent="0.35">
      <c r="B336" s="32" t="str">
        <f ca="1">IFERROR(IF(Loan_Not_Paid*Values_Entered,Payment_Number,""), "")</f>
        <v/>
      </c>
      <c r="C336" s="29" t="str">
        <f ca="1">IFERROR(IF(Loan_Not_Paid*Values_Entered,Payment_Date,""), "")</f>
        <v/>
      </c>
      <c r="D336" s="31" t="str">
        <f ca="1">IFERROR(IF(Loan_Not_Paid*Values_Entered,Beginning_Balance,""), "")</f>
        <v/>
      </c>
      <c r="E336" s="31" t="str">
        <f ca="1">IFERROR(IF(Loan_Not_Paid*Values_Entered,Monthly_Payment,""), "")</f>
        <v/>
      </c>
      <c r="F336" s="31" t="str">
        <f ca="1">IFERROR(IF(Loan_Not_Paid*Values_Entered,Principal,""), "")</f>
        <v/>
      </c>
      <c r="G336" s="31" t="str">
        <f ca="1">IFERROR(IF(Loan_Not_Paid*Values_Entered,Interest,""), "")</f>
        <v/>
      </c>
      <c r="H336" s="31" t="str">
        <f ca="1">IFERROR(IF(Loan_Not_Paid*Values_Entered,Ending_Balance,""), "")</f>
        <v/>
      </c>
    </row>
    <row r="337" spans="2:8" x14ac:dyDescent="0.35">
      <c r="B337" s="32" t="str">
        <f ca="1">IFERROR(IF(Loan_Not_Paid*Values_Entered,Payment_Number,""), "")</f>
        <v/>
      </c>
      <c r="C337" s="29" t="str">
        <f ca="1">IFERROR(IF(Loan_Not_Paid*Values_Entered,Payment_Date,""), "")</f>
        <v/>
      </c>
      <c r="D337" s="31" t="str">
        <f ca="1">IFERROR(IF(Loan_Not_Paid*Values_Entered,Beginning_Balance,""), "")</f>
        <v/>
      </c>
      <c r="E337" s="31" t="str">
        <f ca="1">IFERROR(IF(Loan_Not_Paid*Values_Entered,Monthly_Payment,""), "")</f>
        <v/>
      </c>
      <c r="F337" s="31" t="str">
        <f ca="1">IFERROR(IF(Loan_Not_Paid*Values_Entered,Principal,""), "")</f>
        <v/>
      </c>
      <c r="G337" s="31" t="str">
        <f ca="1">IFERROR(IF(Loan_Not_Paid*Values_Entered,Interest,""), "")</f>
        <v/>
      </c>
      <c r="H337" s="31" t="str">
        <f ca="1">IFERROR(IF(Loan_Not_Paid*Values_Entered,Ending_Balance,""), "")</f>
        <v/>
      </c>
    </row>
    <row r="338" spans="2:8" x14ac:dyDescent="0.35">
      <c r="B338" s="32" t="str">
        <f ca="1">IFERROR(IF(Loan_Not_Paid*Values_Entered,Payment_Number,""), "")</f>
        <v/>
      </c>
      <c r="C338" s="29" t="str">
        <f ca="1">IFERROR(IF(Loan_Not_Paid*Values_Entered,Payment_Date,""), "")</f>
        <v/>
      </c>
      <c r="D338" s="31" t="str">
        <f ca="1">IFERROR(IF(Loan_Not_Paid*Values_Entered,Beginning_Balance,""), "")</f>
        <v/>
      </c>
      <c r="E338" s="31" t="str">
        <f ca="1">IFERROR(IF(Loan_Not_Paid*Values_Entered,Monthly_Payment,""), "")</f>
        <v/>
      </c>
      <c r="F338" s="31" t="str">
        <f ca="1">IFERROR(IF(Loan_Not_Paid*Values_Entered,Principal,""), "")</f>
        <v/>
      </c>
      <c r="G338" s="31" t="str">
        <f ca="1">IFERROR(IF(Loan_Not_Paid*Values_Entered,Interest,""), "")</f>
        <v/>
      </c>
      <c r="H338" s="31" t="str">
        <f ca="1">IFERROR(IF(Loan_Not_Paid*Values_Entered,Ending_Balance,""), "")</f>
        <v/>
      </c>
    </row>
    <row r="339" spans="2:8" x14ac:dyDescent="0.35">
      <c r="B339" s="32" t="str">
        <f ca="1">IFERROR(IF(Loan_Not_Paid*Values_Entered,Payment_Number,""), "")</f>
        <v/>
      </c>
      <c r="C339" s="29" t="str">
        <f ca="1">IFERROR(IF(Loan_Not_Paid*Values_Entered,Payment_Date,""), "")</f>
        <v/>
      </c>
      <c r="D339" s="31" t="str">
        <f ca="1">IFERROR(IF(Loan_Not_Paid*Values_Entered,Beginning_Balance,""), "")</f>
        <v/>
      </c>
      <c r="E339" s="31" t="str">
        <f ca="1">IFERROR(IF(Loan_Not_Paid*Values_Entered,Monthly_Payment,""), "")</f>
        <v/>
      </c>
      <c r="F339" s="31" t="str">
        <f ca="1">IFERROR(IF(Loan_Not_Paid*Values_Entered,Principal,""), "")</f>
        <v/>
      </c>
      <c r="G339" s="31" t="str">
        <f ca="1">IFERROR(IF(Loan_Not_Paid*Values_Entered,Interest,""), "")</f>
        <v/>
      </c>
      <c r="H339" s="31" t="str">
        <f ca="1">IFERROR(IF(Loan_Not_Paid*Values_Entered,Ending_Balance,""), "")</f>
        <v/>
      </c>
    </row>
    <row r="340" spans="2:8" x14ac:dyDescent="0.35">
      <c r="B340" s="32" t="str">
        <f ca="1">IFERROR(IF(Loan_Not_Paid*Values_Entered,Payment_Number,""), "")</f>
        <v/>
      </c>
      <c r="C340" s="29" t="str">
        <f ca="1">IFERROR(IF(Loan_Not_Paid*Values_Entered,Payment_Date,""), "")</f>
        <v/>
      </c>
      <c r="D340" s="31" t="str">
        <f ca="1">IFERROR(IF(Loan_Not_Paid*Values_Entered,Beginning_Balance,""), "")</f>
        <v/>
      </c>
      <c r="E340" s="31" t="str">
        <f ca="1">IFERROR(IF(Loan_Not_Paid*Values_Entered,Monthly_Payment,""), "")</f>
        <v/>
      </c>
      <c r="F340" s="31" t="str">
        <f ca="1">IFERROR(IF(Loan_Not_Paid*Values_Entered,Principal,""), "")</f>
        <v/>
      </c>
      <c r="G340" s="31" t="str">
        <f ca="1">IFERROR(IF(Loan_Not_Paid*Values_Entered,Interest,""), "")</f>
        <v/>
      </c>
      <c r="H340" s="31" t="str">
        <f ca="1">IFERROR(IF(Loan_Not_Paid*Values_Entered,Ending_Balance,""), "")</f>
        <v/>
      </c>
    </row>
    <row r="341" spans="2:8" x14ac:dyDescent="0.35">
      <c r="B341" s="32" t="str">
        <f ca="1">IFERROR(IF(Loan_Not_Paid*Values_Entered,Payment_Number,""), "")</f>
        <v/>
      </c>
      <c r="C341" s="29" t="str">
        <f ca="1">IFERROR(IF(Loan_Not_Paid*Values_Entered,Payment_Date,""), "")</f>
        <v/>
      </c>
      <c r="D341" s="31" t="str">
        <f ca="1">IFERROR(IF(Loan_Not_Paid*Values_Entered,Beginning_Balance,""), "")</f>
        <v/>
      </c>
      <c r="E341" s="31" t="str">
        <f ca="1">IFERROR(IF(Loan_Not_Paid*Values_Entered,Monthly_Payment,""), "")</f>
        <v/>
      </c>
      <c r="F341" s="31" t="str">
        <f ca="1">IFERROR(IF(Loan_Not_Paid*Values_Entered,Principal,""), "")</f>
        <v/>
      </c>
      <c r="G341" s="31" t="str">
        <f ca="1">IFERROR(IF(Loan_Not_Paid*Values_Entered,Interest,""), "")</f>
        <v/>
      </c>
      <c r="H341" s="31" t="str">
        <f ca="1">IFERROR(IF(Loan_Not_Paid*Values_Entered,Ending_Balance,""), "")</f>
        <v/>
      </c>
    </row>
    <row r="342" spans="2:8" x14ac:dyDescent="0.35">
      <c r="B342" s="32" t="str">
        <f ca="1">IFERROR(IF(Loan_Not_Paid*Values_Entered,Payment_Number,""), "")</f>
        <v/>
      </c>
      <c r="C342" s="29" t="str">
        <f ca="1">IFERROR(IF(Loan_Not_Paid*Values_Entered,Payment_Date,""), "")</f>
        <v/>
      </c>
      <c r="D342" s="31" t="str">
        <f ca="1">IFERROR(IF(Loan_Not_Paid*Values_Entered,Beginning_Balance,""), "")</f>
        <v/>
      </c>
      <c r="E342" s="31" t="str">
        <f ca="1">IFERROR(IF(Loan_Not_Paid*Values_Entered,Monthly_Payment,""), "")</f>
        <v/>
      </c>
      <c r="F342" s="31" t="str">
        <f ca="1">IFERROR(IF(Loan_Not_Paid*Values_Entered,Principal,""), "")</f>
        <v/>
      </c>
      <c r="G342" s="31" t="str">
        <f ca="1">IFERROR(IF(Loan_Not_Paid*Values_Entered,Interest,""), "")</f>
        <v/>
      </c>
      <c r="H342" s="31" t="str">
        <f ca="1">IFERROR(IF(Loan_Not_Paid*Values_Entered,Ending_Balance,""), "")</f>
        <v/>
      </c>
    </row>
    <row r="343" spans="2:8" x14ac:dyDescent="0.35">
      <c r="B343" s="32" t="str">
        <f ca="1">IFERROR(IF(Loan_Not_Paid*Values_Entered,Payment_Number,""), "")</f>
        <v/>
      </c>
      <c r="C343" s="29" t="str">
        <f ca="1">IFERROR(IF(Loan_Not_Paid*Values_Entered,Payment_Date,""), "")</f>
        <v/>
      </c>
      <c r="D343" s="31" t="str">
        <f ca="1">IFERROR(IF(Loan_Not_Paid*Values_Entered,Beginning_Balance,""), "")</f>
        <v/>
      </c>
      <c r="E343" s="31" t="str">
        <f ca="1">IFERROR(IF(Loan_Not_Paid*Values_Entered,Monthly_Payment,""), "")</f>
        <v/>
      </c>
      <c r="F343" s="31" t="str">
        <f ca="1">IFERROR(IF(Loan_Not_Paid*Values_Entered,Principal,""), "")</f>
        <v/>
      </c>
      <c r="G343" s="31" t="str">
        <f ca="1">IFERROR(IF(Loan_Not_Paid*Values_Entered,Interest,""), "")</f>
        <v/>
      </c>
      <c r="H343" s="31" t="str">
        <f ca="1">IFERROR(IF(Loan_Not_Paid*Values_Entered,Ending_Balance,""), "")</f>
        <v/>
      </c>
    </row>
    <row r="344" spans="2:8" x14ac:dyDescent="0.35">
      <c r="B344" s="32" t="str">
        <f ca="1">IFERROR(IF(Loan_Not_Paid*Values_Entered,Payment_Number,""), "")</f>
        <v/>
      </c>
      <c r="C344" s="29" t="str">
        <f ca="1">IFERROR(IF(Loan_Not_Paid*Values_Entered,Payment_Date,""), "")</f>
        <v/>
      </c>
      <c r="D344" s="31" t="str">
        <f ca="1">IFERROR(IF(Loan_Not_Paid*Values_Entered,Beginning_Balance,""), "")</f>
        <v/>
      </c>
      <c r="E344" s="31" t="str">
        <f ca="1">IFERROR(IF(Loan_Not_Paid*Values_Entered,Monthly_Payment,""), "")</f>
        <v/>
      </c>
      <c r="F344" s="31" t="str">
        <f ca="1">IFERROR(IF(Loan_Not_Paid*Values_Entered,Principal,""), "")</f>
        <v/>
      </c>
      <c r="G344" s="31" t="str">
        <f ca="1">IFERROR(IF(Loan_Not_Paid*Values_Entered,Interest,""), "")</f>
        <v/>
      </c>
      <c r="H344" s="31" t="str">
        <f ca="1">IFERROR(IF(Loan_Not_Paid*Values_Entered,Ending_Balance,""), "")</f>
        <v/>
      </c>
    </row>
    <row r="345" spans="2:8" x14ac:dyDescent="0.35">
      <c r="B345" s="32" t="str">
        <f ca="1">IFERROR(IF(Loan_Not_Paid*Values_Entered,Payment_Number,""), "")</f>
        <v/>
      </c>
      <c r="C345" s="29" t="str">
        <f ca="1">IFERROR(IF(Loan_Not_Paid*Values_Entered,Payment_Date,""), "")</f>
        <v/>
      </c>
      <c r="D345" s="31" t="str">
        <f ca="1">IFERROR(IF(Loan_Not_Paid*Values_Entered,Beginning_Balance,""), "")</f>
        <v/>
      </c>
      <c r="E345" s="31" t="str">
        <f ca="1">IFERROR(IF(Loan_Not_Paid*Values_Entered,Monthly_Payment,""), "")</f>
        <v/>
      </c>
      <c r="F345" s="31" t="str">
        <f ca="1">IFERROR(IF(Loan_Not_Paid*Values_Entered,Principal,""), "")</f>
        <v/>
      </c>
      <c r="G345" s="31" t="str">
        <f ca="1">IFERROR(IF(Loan_Not_Paid*Values_Entered,Interest,""), "")</f>
        <v/>
      </c>
      <c r="H345" s="31" t="str">
        <f ca="1">IFERROR(IF(Loan_Not_Paid*Values_Entered,Ending_Balance,""), "")</f>
        <v/>
      </c>
    </row>
    <row r="346" spans="2:8" x14ac:dyDescent="0.35">
      <c r="B346" s="32" t="str">
        <f ca="1">IFERROR(IF(Loan_Not_Paid*Values_Entered,Payment_Number,""), "")</f>
        <v/>
      </c>
      <c r="C346" s="29" t="str">
        <f ca="1">IFERROR(IF(Loan_Not_Paid*Values_Entered,Payment_Date,""), "")</f>
        <v/>
      </c>
      <c r="D346" s="31" t="str">
        <f ca="1">IFERROR(IF(Loan_Not_Paid*Values_Entered,Beginning_Balance,""), "")</f>
        <v/>
      </c>
      <c r="E346" s="31" t="str">
        <f ca="1">IFERROR(IF(Loan_Not_Paid*Values_Entered,Monthly_Payment,""), "")</f>
        <v/>
      </c>
      <c r="F346" s="31" t="str">
        <f ca="1">IFERROR(IF(Loan_Not_Paid*Values_Entered,Principal,""), "")</f>
        <v/>
      </c>
      <c r="G346" s="31" t="str">
        <f ca="1">IFERROR(IF(Loan_Not_Paid*Values_Entered,Interest,""), "")</f>
        <v/>
      </c>
      <c r="H346" s="31" t="str">
        <f ca="1">IFERROR(IF(Loan_Not_Paid*Values_Entered,Ending_Balance,""), "")</f>
        <v/>
      </c>
    </row>
    <row r="347" spans="2:8" x14ac:dyDescent="0.35">
      <c r="B347" s="32" t="str">
        <f ca="1">IFERROR(IF(Loan_Not_Paid*Values_Entered,Payment_Number,""), "")</f>
        <v/>
      </c>
      <c r="C347" s="29" t="str">
        <f ca="1">IFERROR(IF(Loan_Not_Paid*Values_Entered,Payment_Date,""), "")</f>
        <v/>
      </c>
      <c r="D347" s="31" t="str">
        <f ca="1">IFERROR(IF(Loan_Not_Paid*Values_Entered,Beginning_Balance,""), "")</f>
        <v/>
      </c>
      <c r="E347" s="31" t="str">
        <f ca="1">IFERROR(IF(Loan_Not_Paid*Values_Entered,Monthly_Payment,""), "")</f>
        <v/>
      </c>
      <c r="F347" s="31" t="str">
        <f ca="1">IFERROR(IF(Loan_Not_Paid*Values_Entered,Principal,""), "")</f>
        <v/>
      </c>
      <c r="G347" s="31" t="str">
        <f ca="1">IFERROR(IF(Loan_Not_Paid*Values_Entered,Interest,""), "")</f>
        <v/>
      </c>
      <c r="H347" s="31" t="str">
        <f ca="1">IFERROR(IF(Loan_Not_Paid*Values_Entered,Ending_Balance,""), "")</f>
        <v/>
      </c>
    </row>
    <row r="348" spans="2:8" x14ac:dyDescent="0.35">
      <c r="B348" s="32" t="str">
        <f ca="1">IFERROR(IF(Loan_Not_Paid*Values_Entered,Payment_Number,""), "")</f>
        <v/>
      </c>
      <c r="C348" s="29" t="str">
        <f ca="1">IFERROR(IF(Loan_Not_Paid*Values_Entered,Payment_Date,""), "")</f>
        <v/>
      </c>
      <c r="D348" s="31" t="str">
        <f ca="1">IFERROR(IF(Loan_Not_Paid*Values_Entered,Beginning_Balance,""), "")</f>
        <v/>
      </c>
      <c r="E348" s="31" t="str">
        <f ca="1">IFERROR(IF(Loan_Not_Paid*Values_Entered,Monthly_Payment,""), "")</f>
        <v/>
      </c>
      <c r="F348" s="31" t="str">
        <f ca="1">IFERROR(IF(Loan_Not_Paid*Values_Entered,Principal,""), "")</f>
        <v/>
      </c>
      <c r="G348" s="31" t="str">
        <f ca="1">IFERROR(IF(Loan_Not_Paid*Values_Entered,Interest,""), "")</f>
        <v/>
      </c>
      <c r="H348" s="31" t="str">
        <f ca="1">IFERROR(IF(Loan_Not_Paid*Values_Entered,Ending_Balance,""), "")</f>
        <v/>
      </c>
    </row>
    <row r="349" spans="2:8" x14ac:dyDescent="0.35">
      <c r="B349" s="32" t="str">
        <f ca="1">IFERROR(IF(Loan_Not_Paid*Values_Entered,Payment_Number,""), "")</f>
        <v/>
      </c>
      <c r="C349" s="29" t="str">
        <f ca="1">IFERROR(IF(Loan_Not_Paid*Values_Entered,Payment_Date,""), "")</f>
        <v/>
      </c>
      <c r="D349" s="31" t="str">
        <f ca="1">IFERROR(IF(Loan_Not_Paid*Values_Entered,Beginning_Balance,""), "")</f>
        <v/>
      </c>
      <c r="E349" s="31" t="str">
        <f ca="1">IFERROR(IF(Loan_Not_Paid*Values_Entered,Monthly_Payment,""), "")</f>
        <v/>
      </c>
      <c r="F349" s="31" t="str">
        <f ca="1">IFERROR(IF(Loan_Not_Paid*Values_Entered,Principal,""), "")</f>
        <v/>
      </c>
      <c r="G349" s="31" t="str">
        <f ca="1">IFERROR(IF(Loan_Not_Paid*Values_Entered,Interest,""), "")</f>
        <v/>
      </c>
      <c r="H349" s="31" t="str">
        <f ca="1">IFERROR(IF(Loan_Not_Paid*Values_Entered,Ending_Balance,""), "")</f>
        <v/>
      </c>
    </row>
    <row r="350" spans="2:8" x14ac:dyDescent="0.35">
      <c r="B350" s="32" t="str">
        <f ca="1">IFERROR(IF(Loan_Not_Paid*Values_Entered,Payment_Number,""), "")</f>
        <v/>
      </c>
      <c r="C350" s="29" t="str">
        <f ca="1">IFERROR(IF(Loan_Not_Paid*Values_Entered,Payment_Date,""), "")</f>
        <v/>
      </c>
      <c r="D350" s="31" t="str">
        <f ca="1">IFERROR(IF(Loan_Not_Paid*Values_Entered,Beginning_Balance,""), "")</f>
        <v/>
      </c>
      <c r="E350" s="31" t="str">
        <f ca="1">IFERROR(IF(Loan_Not_Paid*Values_Entered,Monthly_Payment,""), "")</f>
        <v/>
      </c>
      <c r="F350" s="31" t="str">
        <f ca="1">IFERROR(IF(Loan_Not_Paid*Values_Entered,Principal,""), "")</f>
        <v/>
      </c>
      <c r="G350" s="31" t="str">
        <f ca="1">IFERROR(IF(Loan_Not_Paid*Values_Entered,Interest,""), "")</f>
        <v/>
      </c>
      <c r="H350" s="31" t="str">
        <f ca="1">IFERROR(IF(Loan_Not_Paid*Values_Entered,Ending_Balance,""), "")</f>
        <v/>
      </c>
    </row>
    <row r="351" spans="2:8" x14ac:dyDescent="0.35">
      <c r="B351" s="32" t="str">
        <f ca="1">IFERROR(IF(Loan_Not_Paid*Values_Entered,Payment_Number,""), "")</f>
        <v/>
      </c>
      <c r="C351" s="29" t="str">
        <f ca="1">IFERROR(IF(Loan_Not_Paid*Values_Entered,Payment_Date,""), "")</f>
        <v/>
      </c>
      <c r="D351" s="31" t="str">
        <f ca="1">IFERROR(IF(Loan_Not_Paid*Values_Entered,Beginning_Balance,""), "")</f>
        <v/>
      </c>
      <c r="E351" s="31" t="str">
        <f ca="1">IFERROR(IF(Loan_Not_Paid*Values_Entered,Monthly_Payment,""), "")</f>
        <v/>
      </c>
      <c r="F351" s="31" t="str">
        <f ca="1">IFERROR(IF(Loan_Not_Paid*Values_Entered,Principal,""), "")</f>
        <v/>
      </c>
      <c r="G351" s="31" t="str">
        <f ca="1">IFERROR(IF(Loan_Not_Paid*Values_Entered,Interest,""), "")</f>
        <v/>
      </c>
      <c r="H351" s="31" t="str">
        <f ca="1">IFERROR(IF(Loan_Not_Paid*Values_Entered,Ending_Balance,""), "")</f>
        <v/>
      </c>
    </row>
    <row r="352" spans="2:8" x14ac:dyDescent="0.35">
      <c r="B352" s="32" t="str">
        <f ca="1">IFERROR(IF(Loan_Not_Paid*Values_Entered,Payment_Number,""), "")</f>
        <v/>
      </c>
      <c r="C352" s="29" t="str">
        <f ca="1">IFERROR(IF(Loan_Not_Paid*Values_Entered,Payment_Date,""), "")</f>
        <v/>
      </c>
      <c r="D352" s="31" t="str">
        <f ca="1">IFERROR(IF(Loan_Not_Paid*Values_Entered,Beginning_Balance,""), "")</f>
        <v/>
      </c>
      <c r="E352" s="31" t="str">
        <f ca="1">IFERROR(IF(Loan_Not_Paid*Values_Entered,Monthly_Payment,""), "")</f>
        <v/>
      </c>
      <c r="F352" s="31" t="str">
        <f ca="1">IFERROR(IF(Loan_Not_Paid*Values_Entered,Principal,""), "")</f>
        <v/>
      </c>
      <c r="G352" s="31" t="str">
        <f ca="1">IFERROR(IF(Loan_Not_Paid*Values_Entered,Interest,""), "")</f>
        <v/>
      </c>
      <c r="H352" s="31" t="str">
        <f ca="1">IFERROR(IF(Loan_Not_Paid*Values_Entered,Ending_Balance,""), "")</f>
        <v/>
      </c>
    </row>
    <row r="353" spans="2:8" x14ac:dyDescent="0.35">
      <c r="B353" s="32" t="str">
        <f ca="1">IFERROR(IF(Loan_Not_Paid*Values_Entered,Payment_Number,""), "")</f>
        <v/>
      </c>
      <c r="C353" s="29" t="str">
        <f ca="1">IFERROR(IF(Loan_Not_Paid*Values_Entered,Payment_Date,""), "")</f>
        <v/>
      </c>
      <c r="D353" s="31" t="str">
        <f ca="1">IFERROR(IF(Loan_Not_Paid*Values_Entered,Beginning_Balance,""), "")</f>
        <v/>
      </c>
      <c r="E353" s="31" t="str">
        <f ca="1">IFERROR(IF(Loan_Not_Paid*Values_Entered,Monthly_Payment,""), "")</f>
        <v/>
      </c>
      <c r="F353" s="31" t="str">
        <f ca="1">IFERROR(IF(Loan_Not_Paid*Values_Entered,Principal,""), "")</f>
        <v/>
      </c>
      <c r="G353" s="31" t="str">
        <f ca="1">IFERROR(IF(Loan_Not_Paid*Values_Entered,Interest,""), "")</f>
        <v/>
      </c>
      <c r="H353" s="31" t="str">
        <f ca="1">IFERROR(IF(Loan_Not_Paid*Values_Entered,Ending_Balance,""), "")</f>
        <v/>
      </c>
    </row>
    <row r="354" spans="2:8" x14ac:dyDescent="0.35">
      <c r="B354" s="32" t="str">
        <f ca="1">IFERROR(IF(Loan_Not_Paid*Values_Entered,Payment_Number,""), "")</f>
        <v/>
      </c>
      <c r="C354" s="29" t="str">
        <f ca="1">IFERROR(IF(Loan_Not_Paid*Values_Entered,Payment_Date,""), "")</f>
        <v/>
      </c>
      <c r="D354" s="31" t="str">
        <f ca="1">IFERROR(IF(Loan_Not_Paid*Values_Entered,Beginning_Balance,""), "")</f>
        <v/>
      </c>
      <c r="E354" s="31" t="str">
        <f ca="1">IFERROR(IF(Loan_Not_Paid*Values_Entered,Monthly_Payment,""), "")</f>
        <v/>
      </c>
      <c r="F354" s="31" t="str">
        <f ca="1">IFERROR(IF(Loan_Not_Paid*Values_Entered,Principal,""), "")</f>
        <v/>
      </c>
      <c r="G354" s="31" t="str">
        <f ca="1">IFERROR(IF(Loan_Not_Paid*Values_Entered,Interest,""), "")</f>
        <v/>
      </c>
      <c r="H354" s="31" t="str">
        <f ca="1">IFERROR(IF(Loan_Not_Paid*Values_Entered,Ending_Balance,""), "")</f>
        <v/>
      </c>
    </row>
    <row r="355" spans="2:8" x14ac:dyDescent="0.35">
      <c r="B355" s="32" t="str">
        <f ca="1">IFERROR(IF(Loan_Not_Paid*Values_Entered,Payment_Number,""), "")</f>
        <v/>
      </c>
      <c r="C355" s="29" t="str">
        <f ca="1">IFERROR(IF(Loan_Not_Paid*Values_Entered,Payment_Date,""), "")</f>
        <v/>
      </c>
      <c r="D355" s="31" t="str">
        <f ca="1">IFERROR(IF(Loan_Not_Paid*Values_Entered,Beginning_Balance,""), "")</f>
        <v/>
      </c>
      <c r="E355" s="31" t="str">
        <f ca="1">IFERROR(IF(Loan_Not_Paid*Values_Entered,Monthly_Payment,""), "")</f>
        <v/>
      </c>
      <c r="F355" s="31" t="str">
        <f ca="1">IFERROR(IF(Loan_Not_Paid*Values_Entered,Principal,""), "")</f>
        <v/>
      </c>
      <c r="G355" s="31" t="str">
        <f ca="1">IFERROR(IF(Loan_Not_Paid*Values_Entered,Interest,""), "")</f>
        <v/>
      </c>
      <c r="H355" s="31" t="str">
        <f ca="1">IFERROR(IF(Loan_Not_Paid*Values_Entered,Ending_Balance,""), "")</f>
        <v/>
      </c>
    </row>
    <row r="356" spans="2:8" x14ac:dyDescent="0.35">
      <c r="B356" s="32" t="str">
        <f ca="1">IFERROR(IF(Loan_Not_Paid*Values_Entered,Payment_Number,""), "")</f>
        <v/>
      </c>
      <c r="C356" s="29" t="str">
        <f ca="1">IFERROR(IF(Loan_Not_Paid*Values_Entered,Payment_Date,""), "")</f>
        <v/>
      </c>
      <c r="D356" s="31" t="str">
        <f ca="1">IFERROR(IF(Loan_Not_Paid*Values_Entered,Beginning_Balance,""), "")</f>
        <v/>
      </c>
      <c r="E356" s="31" t="str">
        <f ca="1">IFERROR(IF(Loan_Not_Paid*Values_Entered,Monthly_Payment,""), "")</f>
        <v/>
      </c>
      <c r="F356" s="31" t="str">
        <f ca="1">IFERROR(IF(Loan_Not_Paid*Values_Entered,Principal,""), "")</f>
        <v/>
      </c>
      <c r="G356" s="31" t="str">
        <f ca="1">IFERROR(IF(Loan_Not_Paid*Values_Entered,Interest,""), "")</f>
        <v/>
      </c>
      <c r="H356" s="31" t="str">
        <f ca="1">IFERROR(IF(Loan_Not_Paid*Values_Entered,Ending_Balance,""), "")</f>
        <v/>
      </c>
    </row>
    <row r="357" spans="2:8" x14ac:dyDescent="0.35">
      <c r="B357" s="32" t="str">
        <f ca="1">IFERROR(IF(Loan_Not_Paid*Values_Entered,Payment_Number,""), "")</f>
        <v/>
      </c>
      <c r="C357" s="29" t="str">
        <f ca="1">IFERROR(IF(Loan_Not_Paid*Values_Entered,Payment_Date,""), "")</f>
        <v/>
      </c>
      <c r="D357" s="31" t="str">
        <f ca="1">IFERROR(IF(Loan_Not_Paid*Values_Entered,Beginning_Balance,""), "")</f>
        <v/>
      </c>
      <c r="E357" s="31" t="str">
        <f ca="1">IFERROR(IF(Loan_Not_Paid*Values_Entered,Monthly_Payment,""), "")</f>
        <v/>
      </c>
      <c r="F357" s="31" t="str">
        <f ca="1">IFERROR(IF(Loan_Not_Paid*Values_Entered,Principal,""), "")</f>
        <v/>
      </c>
      <c r="G357" s="31" t="str">
        <f ca="1">IFERROR(IF(Loan_Not_Paid*Values_Entered,Interest,""), "")</f>
        <v/>
      </c>
      <c r="H357" s="31" t="str">
        <f ca="1">IFERROR(IF(Loan_Not_Paid*Values_Entered,Ending_Balance,""), "")</f>
        <v/>
      </c>
    </row>
    <row r="358" spans="2:8" x14ac:dyDescent="0.35">
      <c r="B358" s="32" t="str">
        <f ca="1">IFERROR(IF(Loan_Not_Paid*Values_Entered,Payment_Number,""), "")</f>
        <v/>
      </c>
      <c r="C358" s="29" t="str">
        <f ca="1">IFERROR(IF(Loan_Not_Paid*Values_Entered,Payment_Date,""), "")</f>
        <v/>
      </c>
      <c r="D358" s="31" t="str">
        <f ca="1">IFERROR(IF(Loan_Not_Paid*Values_Entered,Beginning_Balance,""), "")</f>
        <v/>
      </c>
      <c r="E358" s="31" t="str">
        <f ca="1">IFERROR(IF(Loan_Not_Paid*Values_Entered,Monthly_Payment,""), "")</f>
        <v/>
      </c>
      <c r="F358" s="31" t="str">
        <f ca="1">IFERROR(IF(Loan_Not_Paid*Values_Entered,Principal,""), "")</f>
        <v/>
      </c>
      <c r="G358" s="31" t="str">
        <f ca="1">IFERROR(IF(Loan_Not_Paid*Values_Entered,Interest,""), "")</f>
        <v/>
      </c>
      <c r="H358" s="31" t="str">
        <f ca="1">IFERROR(IF(Loan_Not_Paid*Values_Entered,Ending_Balance,""), "")</f>
        <v/>
      </c>
    </row>
    <row r="359" spans="2:8" x14ac:dyDescent="0.35">
      <c r="B359" s="32" t="str">
        <f ca="1">IFERROR(IF(Loan_Not_Paid*Values_Entered,Payment_Number,""), "")</f>
        <v/>
      </c>
      <c r="C359" s="29" t="str">
        <f ca="1">IFERROR(IF(Loan_Not_Paid*Values_Entered,Payment_Date,""), "")</f>
        <v/>
      </c>
      <c r="D359" s="31" t="str">
        <f ca="1">IFERROR(IF(Loan_Not_Paid*Values_Entered,Beginning_Balance,""), "")</f>
        <v/>
      </c>
      <c r="E359" s="31" t="str">
        <f ca="1">IFERROR(IF(Loan_Not_Paid*Values_Entered,Monthly_Payment,""), "")</f>
        <v/>
      </c>
      <c r="F359" s="31" t="str">
        <f ca="1">IFERROR(IF(Loan_Not_Paid*Values_Entered,Principal,""), "")</f>
        <v/>
      </c>
      <c r="G359" s="31" t="str">
        <f ca="1">IFERROR(IF(Loan_Not_Paid*Values_Entered,Interest,""), "")</f>
        <v/>
      </c>
      <c r="H359" s="31" t="str">
        <f ca="1">IFERROR(IF(Loan_Not_Paid*Values_Entered,Ending_Balance,""), "")</f>
        <v/>
      </c>
    </row>
    <row r="360" spans="2:8" x14ac:dyDescent="0.35">
      <c r="B360" s="32" t="str">
        <f ca="1">IFERROR(IF(Loan_Not_Paid*Values_Entered,Payment_Number,""), "")</f>
        <v/>
      </c>
      <c r="C360" s="29" t="str">
        <f ca="1">IFERROR(IF(Loan_Not_Paid*Values_Entered,Payment_Date,""), "")</f>
        <v/>
      </c>
      <c r="D360" s="31" t="str">
        <f ca="1">IFERROR(IF(Loan_Not_Paid*Values_Entered,Beginning_Balance,""), "")</f>
        <v/>
      </c>
      <c r="E360" s="31" t="str">
        <f ca="1">IFERROR(IF(Loan_Not_Paid*Values_Entered,Monthly_Payment,""), "")</f>
        <v/>
      </c>
      <c r="F360" s="31" t="str">
        <f ca="1">IFERROR(IF(Loan_Not_Paid*Values_Entered,Principal,""), "")</f>
        <v/>
      </c>
      <c r="G360" s="31" t="str">
        <f ca="1">IFERROR(IF(Loan_Not_Paid*Values_Entered,Interest,""), "")</f>
        <v/>
      </c>
      <c r="H360" s="31" t="str">
        <f ca="1">IFERROR(IF(Loan_Not_Paid*Values_Entered,Ending_Balance,""), "")</f>
        <v/>
      </c>
    </row>
    <row r="361" spans="2:8" x14ac:dyDescent="0.35">
      <c r="B361" s="32" t="str">
        <f ca="1">IFERROR(IF(Loan_Not_Paid*Values_Entered,Payment_Number,""), "")</f>
        <v/>
      </c>
      <c r="C361" s="29" t="str">
        <f ca="1">IFERROR(IF(Loan_Not_Paid*Values_Entered,Payment_Date,""), "")</f>
        <v/>
      </c>
      <c r="D361" s="31" t="str">
        <f ca="1">IFERROR(IF(Loan_Not_Paid*Values_Entered,Beginning_Balance,""), "")</f>
        <v/>
      </c>
      <c r="E361" s="31" t="str">
        <f ca="1">IFERROR(IF(Loan_Not_Paid*Values_Entered,Monthly_Payment,""), "")</f>
        <v/>
      </c>
      <c r="F361" s="31" t="str">
        <f ca="1">IFERROR(IF(Loan_Not_Paid*Values_Entered,Principal,""), "")</f>
        <v/>
      </c>
      <c r="G361" s="31" t="str">
        <f ca="1">IFERROR(IF(Loan_Not_Paid*Values_Entered,Interest,""), "")</f>
        <v/>
      </c>
      <c r="H361" s="31" t="str">
        <f ca="1">IFERROR(IF(Loan_Not_Paid*Values_Entered,Ending_Balance,""), "")</f>
        <v/>
      </c>
    </row>
    <row r="362" spans="2:8" x14ac:dyDescent="0.35">
      <c r="B362" s="32" t="str">
        <f ca="1">IFERROR(IF(Loan_Not_Paid*Values_Entered,Payment_Number,""), "")</f>
        <v/>
      </c>
      <c r="C362" s="29" t="str">
        <f ca="1">IFERROR(IF(Loan_Not_Paid*Values_Entered,Payment_Date,""), "")</f>
        <v/>
      </c>
      <c r="D362" s="31" t="str">
        <f ca="1">IFERROR(IF(Loan_Not_Paid*Values_Entered,Beginning_Balance,""), "")</f>
        <v/>
      </c>
      <c r="E362" s="31" t="str">
        <f ca="1">IFERROR(IF(Loan_Not_Paid*Values_Entered,Monthly_Payment,""), "")</f>
        <v/>
      </c>
      <c r="F362" s="31" t="str">
        <f ca="1">IFERROR(IF(Loan_Not_Paid*Values_Entered,Principal,""), "")</f>
        <v/>
      </c>
      <c r="G362" s="31" t="str">
        <f ca="1">IFERROR(IF(Loan_Not_Paid*Values_Entered,Interest,""), "")</f>
        <v/>
      </c>
      <c r="H362" s="31" t="str">
        <f ca="1">IFERROR(IF(Loan_Not_Paid*Values_Entered,Ending_Balance,""), "")</f>
        <v/>
      </c>
    </row>
    <row r="363" spans="2:8" x14ac:dyDescent="0.35">
      <c r="B363" s="32" t="str">
        <f ca="1">IFERROR(IF(Loan_Not_Paid*Values_Entered,Payment_Number,""), "")</f>
        <v/>
      </c>
      <c r="C363" s="29" t="str">
        <f ca="1">IFERROR(IF(Loan_Not_Paid*Values_Entered,Payment_Date,""), "")</f>
        <v/>
      </c>
      <c r="D363" s="31" t="str">
        <f ca="1">IFERROR(IF(Loan_Not_Paid*Values_Entered,Beginning_Balance,""), "")</f>
        <v/>
      </c>
      <c r="E363" s="31" t="str">
        <f ca="1">IFERROR(IF(Loan_Not_Paid*Values_Entered,Monthly_Payment,""), "")</f>
        <v/>
      </c>
      <c r="F363" s="31" t="str">
        <f ca="1">IFERROR(IF(Loan_Not_Paid*Values_Entered,Principal,""), "")</f>
        <v/>
      </c>
      <c r="G363" s="31" t="str">
        <f ca="1">IFERROR(IF(Loan_Not_Paid*Values_Entered,Interest,""), "")</f>
        <v/>
      </c>
      <c r="H363" s="31" t="str">
        <f ca="1">IFERROR(IF(Loan_Not_Paid*Values_Entered,Ending_Balance,""), "")</f>
        <v/>
      </c>
    </row>
    <row r="364" spans="2:8" x14ac:dyDescent="0.35">
      <c r="B364" s="32" t="str">
        <f ca="1">IFERROR(IF(Loan_Not_Paid*Values_Entered,Payment_Number,""), "")</f>
        <v/>
      </c>
      <c r="C364" s="29" t="str">
        <f ca="1">IFERROR(IF(Loan_Not_Paid*Values_Entered,Payment_Date,""), "")</f>
        <v/>
      </c>
      <c r="D364" s="31" t="str">
        <f ca="1">IFERROR(IF(Loan_Not_Paid*Values_Entered,Beginning_Balance,""), "")</f>
        <v/>
      </c>
      <c r="E364" s="31" t="str">
        <f ca="1">IFERROR(IF(Loan_Not_Paid*Values_Entered,Monthly_Payment,""), "")</f>
        <v/>
      </c>
      <c r="F364" s="31" t="str">
        <f ca="1">IFERROR(IF(Loan_Not_Paid*Values_Entered,Principal,""), "")</f>
        <v/>
      </c>
      <c r="G364" s="31" t="str">
        <f ca="1">IFERROR(IF(Loan_Not_Paid*Values_Entered,Interest,""), "")</f>
        <v/>
      </c>
      <c r="H364" s="31" t="str">
        <f ca="1">IFERROR(IF(Loan_Not_Paid*Values_Entered,Ending_Balance,""), "")</f>
        <v/>
      </c>
    </row>
    <row r="365" spans="2:8" x14ac:dyDescent="0.35">
      <c r="B365" s="32" t="str">
        <f ca="1">IFERROR(IF(Loan_Not_Paid*Values_Entered,Payment_Number,""), "")</f>
        <v/>
      </c>
      <c r="C365" s="29" t="str">
        <f ca="1">IFERROR(IF(Loan_Not_Paid*Values_Entered,Payment_Date,""), "")</f>
        <v/>
      </c>
      <c r="D365" s="31" t="str">
        <f ca="1">IFERROR(IF(Loan_Not_Paid*Values_Entered,Beginning_Balance,""), "")</f>
        <v/>
      </c>
      <c r="E365" s="31" t="str">
        <f ca="1">IFERROR(IF(Loan_Not_Paid*Values_Entered,Monthly_Payment,""), "")</f>
        <v/>
      </c>
      <c r="F365" s="31" t="str">
        <f ca="1">IFERROR(IF(Loan_Not_Paid*Values_Entered,Principal,""), "")</f>
        <v/>
      </c>
      <c r="G365" s="31" t="str">
        <f ca="1">IFERROR(IF(Loan_Not_Paid*Values_Entered,Interest,""), "")</f>
        <v/>
      </c>
      <c r="H365" s="31" t="str">
        <f ca="1">IFERROR(IF(Loan_Not_Paid*Values_Entered,Ending_Balance,""), "")</f>
        <v/>
      </c>
    </row>
    <row r="366" spans="2:8" x14ac:dyDescent="0.35">
      <c r="B366" s="32" t="str">
        <f ca="1">IFERROR(IF(Loan_Not_Paid*Values_Entered,Payment_Number,""), "")</f>
        <v/>
      </c>
      <c r="C366" s="29" t="str">
        <f ca="1">IFERROR(IF(Loan_Not_Paid*Values_Entered,Payment_Date,""), "")</f>
        <v/>
      </c>
      <c r="D366" s="31" t="str">
        <f ca="1">IFERROR(IF(Loan_Not_Paid*Values_Entered,Beginning_Balance,""), "")</f>
        <v/>
      </c>
      <c r="E366" s="31" t="str">
        <f ca="1">IFERROR(IF(Loan_Not_Paid*Values_Entered,Monthly_Payment,""), "")</f>
        <v/>
      </c>
      <c r="F366" s="31" t="str">
        <f ca="1">IFERROR(IF(Loan_Not_Paid*Values_Entered,Principal,""), "")</f>
        <v/>
      </c>
      <c r="G366" s="31" t="str">
        <f ca="1">IFERROR(IF(Loan_Not_Paid*Values_Entered,Interest,""), "")</f>
        <v/>
      </c>
      <c r="H366" s="31" t="str">
        <f ca="1">IFERROR(IF(Loan_Not_Paid*Values_Entered,Ending_Balance,""), "")</f>
        <v/>
      </c>
    </row>
    <row r="367" spans="2:8" x14ac:dyDescent="0.35">
      <c r="B367" s="32" t="str">
        <f ca="1">IFERROR(IF(Loan_Not_Paid*Values_Entered,Payment_Number,""), "")</f>
        <v/>
      </c>
      <c r="C367" s="29" t="str">
        <f ca="1">IFERROR(IF(Loan_Not_Paid*Values_Entered,Payment_Date,""), "")</f>
        <v/>
      </c>
      <c r="D367" s="31" t="str">
        <f ca="1">IFERROR(IF(Loan_Not_Paid*Values_Entered,Beginning_Balance,""), "")</f>
        <v/>
      </c>
      <c r="E367" s="31" t="str">
        <f ca="1">IFERROR(IF(Loan_Not_Paid*Values_Entered,Monthly_Payment,""), "")</f>
        <v/>
      </c>
      <c r="F367" s="31" t="str">
        <f ca="1">IFERROR(IF(Loan_Not_Paid*Values_Entered,Principal,""), "")</f>
        <v/>
      </c>
      <c r="G367" s="31" t="str">
        <f ca="1">IFERROR(IF(Loan_Not_Paid*Values_Entered,Interest,""), "")</f>
        <v/>
      </c>
      <c r="H367" s="31" t="str">
        <f ca="1">IFERROR(IF(Loan_Not_Paid*Values_Entered,Ending_Balance,""), "")</f>
        <v/>
      </c>
    </row>
    <row r="368" spans="2:8" x14ac:dyDescent="0.35">
      <c r="B368" s="32" t="str">
        <f ca="1">IFERROR(IF(Loan_Not_Paid*Values_Entered,Payment_Number,""), "")</f>
        <v/>
      </c>
      <c r="C368" s="29" t="str">
        <f ca="1">IFERROR(IF(Loan_Not_Paid*Values_Entered,Payment_Date,""), "")</f>
        <v/>
      </c>
      <c r="D368" s="31" t="str">
        <f ca="1">IFERROR(IF(Loan_Not_Paid*Values_Entered,Beginning_Balance,""), "")</f>
        <v/>
      </c>
      <c r="E368" s="31" t="str">
        <f ca="1">IFERROR(IF(Loan_Not_Paid*Values_Entered,Monthly_Payment,""), "")</f>
        <v/>
      </c>
      <c r="F368" s="31" t="str">
        <f ca="1">IFERROR(IF(Loan_Not_Paid*Values_Entered,Principal,""), "")</f>
        <v/>
      </c>
      <c r="G368" s="31" t="str">
        <f ca="1">IFERROR(IF(Loan_Not_Paid*Values_Entered,Interest,""), "")</f>
        <v/>
      </c>
      <c r="H368" s="31" t="str">
        <f ca="1">IFERROR(IF(Loan_Not_Paid*Values_Entered,Ending_Balance,""), "")</f>
        <v/>
      </c>
    </row>
    <row r="369" spans="2:8" x14ac:dyDescent="0.35">
      <c r="B369" s="32" t="str">
        <f ca="1">IFERROR(IF(Loan_Not_Paid*Values_Entered,Payment_Number,""), "")</f>
        <v/>
      </c>
      <c r="C369" s="29" t="str">
        <f ca="1">IFERROR(IF(Loan_Not_Paid*Values_Entered,Payment_Date,""), "")</f>
        <v/>
      </c>
      <c r="D369" s="31" t="str">
        <f ca="1">IFERROR(IF(Loan_Not_Paid*Values_Entered,Beginning_Balance,""), "")</f>
        <v/>
      </c>
      <c r="E369" s="31" t="str">
        <f ca="1">IFERROR(IF(Loan_Not_Paid*Values_Entered,Monthly_Payment,""), "")</f>
        <v/>
      </c>
      <c r="F369" s="31" t="str">
        <f ca="1">IFERROR(IF(Loan_Not_Paid*Values_Entered,Principal,""), "")</f>
        <v/>
      </c>
      <c r="G369" s="31" t="str">
        <f ca="1">IFERROR(IF(Loan_Not_Paid*Values_Entered,Interest,""), "")</f>
        <v/>
      </c>
      <c r="H369" s="31" t="str">
        <f ca="1">IFERROR(IF(Loan_Not_Paid*Values_Entered,Ending_Balance,""), "")</f>
        <v/>
      </c>
    </row>
    <row r="370" spans="2:8" x14ac:dyDescent="0.35">
      <c r="B370" s="32" t="str">
        <f ca="1">IFERROR(IF(Loan_Not_Paid*Values_Entered,Payment_Number,""), "")</f>
        <v/>
      </c>
      <c r="C370" s="29" t="str">
        <f ca="1">IFERROR(IF(Loan_Not_Paid*Values_Entered,Payment_Date,""), "")</f>
        <v/>
      </c>
      <c r="D370" s="31" t="str">
        <f ca="1">IFERROR(IF(Loan_Not_Paid*Values_Entered,Beginning_Balance,""), "")</f>
        <v/>
      </c>
      <c r="E370" s="31" t="str">
        <f ca="1">IFERROR(IF(Loan_Not_Paid*Values_Entered,Monthly_Payment,""), "")</f>
        <v/>
      </c>
      <c r="F370" s="31" t="str">
        <f ca="1">IFERROR(IF(Loan_Not_Paid*Values_Entered,Principal,""), "")</f>
        <v/>
      </c>
      <c r="G370" s="31" t="str">
        <f ca="1">IFERROR(IF(Loan_Not_Paid*Values_Entered,Interest,""), "")</f>
        <v/>
      </c>
      <c r="H370" s="31" t="str">
        <f ca="1">IFERROR(IF(Loan_Not_Paid*Values_Entered,Ending_Balance,""), "")</f>
        <v/>
      </c>
    </row>
    <row r="371" spans="2:8" x14ac:dyDescent="0.35">
      <c r="B371" s="32" t="str">
        <f ca="1">IFERROR(IF(Loan_Not_Paid*Values_Entered,Payment_Number,""), "")</f>
        <v/>
      </c>
      <c r="C371" s="29" t="str">
        <f ca="1">IFERROR(IF(Loan_Not_Paid*Values_Entered,Payment_Date,""), "")</f>
        <v/>
      </c>
      <c r="D371" s="31" t="str">
        <f ca="1">IFERROR(IF(Loan_Not_Paid*Values_Entered,Beginning_Balance,""), "")</f>
        <v/>
      </c>
      <c r="E371" s="31" t="str">
        <f ca="1">IFERROR(IF(Loan_Not_Paid*Values_Entered,Monthly_Payment,""), "")</f>
        <v/>
      </c>
      <c r="F371" s="31" t="str">
        <f ca="1">IFERROR(IF(Loan_Not_Paid*Values_Entered,Principal,""), "")</f>
        <v/>
      </c>
      <c r="G371" s="31" t="str">
        <f ca="1">IFERROR(IF(Loan_Not_Paid*Values_Entered,Interest,""), "")</f>
        <v/>
      </c>
      <c r="H371" s="31" t="str">
        <f ca="1">IFERROR(IF(Loan_Not_Paid*Values_Entered,Ending_Balance,""), "")</f>
        <v/>
      </c>
    </row>
    <row r="372" spans="2:8" x14ac:dyDescent="0.35">
      <c r="B372" s="32" t="str">
        <f ca="1">IFERROR(IF(Loan_Not_Paid*Values_Entered,Payment_Number,""), "")</f>
        <v/>
      </c>
      <c r="C372" s="29" t="str">
        <f ca="1">IFERROR(IF(Loan_Not_Paid*Values_Entered,Payment_Date,""), "")</f>
        <v/>
      </c>
      <c r="D372" s="31" t="str">
        <f ca="1">IFERROR(IF(Loan_Not_Paid*Values_Entered,Beginning_Balance,""), "")</f>
        <v/>
      </c>
      <c r="E372" s="31" t="str">
        <f ca="1">IFERROR(IF(Loan_Not_Paid*Values_Entered,Monthly_Payment,""), "")</f>
        <v/>
      </c>
      <c r="F372" s="31" t="str">
        <f ca="1">IFERROR(IF(Loan_Not_Paid*Values_Entered,Principal,""), "")</f>
        <v/>
      </c>
      <c r="G372" s="31" t="str">
        <f ca="1">IFERROR(IF(Loan_Not_Paid*Values_Entered,Interest,""), "")</f>
        <v/>
      </c>
      <c r="H372" s="31" t="str">
        <f ca="1">IFERROR(IF(Loan_Not_Paid*Values_Entered,Ending_Balance,""), "")</f>
        <v/>
      </c>
    </row>
  </sheetData>
  <mergeCells count="9">
    <mergeCell ref="B2:E2"/>
    <mergeCell ref="B8:D8"/>
    <mergeCell ref="B9:D9"/>
    <mergeCell ref="B10:D10"/>
    <mergeCell ref="B11:D11"/>
    <mergeCell ref="B3:D3"/>
    <mergeCell ref="B4:D4"/>
    <mergeCell ref="B5:D5"/>
    <mergeCell ref="B6:D6"/>
  </mergeCells>
  <conditionalFormatting sqref="C13:G372">
    <cfRule type="expression" dxfId="7" priority="1" stopIfTrue="1">
      <formula>NOT(Loan_Not_Paid)</formula>
    </cfRule>
    <cfRule type="expression" dxfId="6" priority="2" stopIfTrue="1">
      <formula>IF(ROW(C13)=Last_Row,TRUE,FALSE)</formula>
    </cfRule>
  </conditionalFormatting>
  <conditionalFormatting sqref="B13:B372">
    <cfRule type="expression" dxfId="5" priority="3" stopIfTrue="1">
      <formula>NOT(Loan_Not_Paid)</formula>
    </cfRule>
    <cfRule type="expression" dxfId="4" priority="4" stopIfTrue="1">
      <formula>IF(ROW(B13)=Last_Row,TRUE,FALSE)</formula>
    </cfRule>
  </conditionalFormatting>
  <conditionalFormatting sqref="H13:H372">
    <cfRule type="expression" dxfId="3" priority="5" stopIfTrue="1">
      <formula>NOT(Loan_Not_Paid)</formula>
    </cfRule>
    <cfRule type="expression" dxfId="2" priority="6" stopIfTrue="1">
      <formula>IF(ROW(H13)=Last_Row,TRUE,FALSE)</formula>
    </cfRule>
  </conditionalFormatting>
  <dataValidations count="26">
    <dataValidation allowBlank="1" showInputMessage="1" showErrorMessage="1" prompt="Enter Annual interest rate in this cell" sqref="E4" xr:uid="{00000000-0002-0000-0000-000019000000}"/>
    <dataValidation allowBlank="1" showInputMessage="1" showErrorMessage="1" prompt="Ending Balance is automatically updated in this column under this heading" sqref="H12" xr:uid="{00000000-0002-0000-0000-000018000000}"/>
    <dataValidation allowBlank="1" showInputMessage="1" showErrorMessage="1" prompt="Interest amount is automatically updated in this column under this heading" sqref="G12" xr:uid="{00000000-0002-0000-0000-000017000000}"/>
    <dataValidation allowBlank="1" showInputMessage="1" showErrorMessage="1" prompt="Principal amount is automatically updated in this column under this heading" sqref="F12" xr:uid="{00000000-0002-0000-0000-000016000000}"/>
    <dataValidation allowBlank="1" showInputMessage="1" showErrorMessage="1" prompt="Payment amount is automatically calculated in this column under this heading" sqref="E12" xr:uid="{00000000-0002-0000-0000-000015000000}"/>
    <dataValidation allowBlank="1" showInputMessage="1" showErrorMessage="1" prompt="Beginning Balance is automatically calculated in this column under this heading" sqref="D12" xr:uid="{00000000-0002-0000-0000-000014000000}"/>
    <dataValidation allowBlank="1" showInputMessage="1" showErrorMessage="1" prompt="Payment Date is automatically updated in this column under this heading" sqref="C12" xr:uid="{00000000-0002-0000-0000-000013000000}"/>
    <dataValidation allowBlank="1" showInputMessage="1" showErrorMessage="1" prompt="Payment Number is automatically updated in this column under this heading" sqref="B12" xr:uid="{00000000-0002-0000-0000-000012000000}"/>
    <dataValidation allowBlank="1" showInputMessage="1" showErrorMessage="1" prompt="Enter values in cells E3 through E6 for each description in column B. Values in cells E8 through E11 are automatically calculated" sqref="B2" xr:uid="{00000000-0002-0000-0000-000011000000}"/>
    <dataValidation allowBlank="1" showInputMessage="1" showErrorMessage="1" prompt="Total cost of loan is automatically calculated in this cell" sqref="E11" xr:uid="{00000000-0002-0000-0000-000010000000}"/>
    <dataValidation allowBlank="1" showInputMessage="1" showErrorMessage="1" prompt="Total cost of loan is automatically calculated in cell at right" sqref="B11:D11" xr:uid="{00000000-0002-0000-0000-00000F000000}"/>
    <dataValidation allowBlank="1" showInputMessage="1" showErrorMessage="1" prompt="Total interest is automatically calculated in this cell" sqref="E10" xr:uid="{00000000-0002-0000-0000-00000E000000}"/>
    <dataValidation allowBlank="1" showInputMessage="1" showErrorMessage="1" prompt="Total interest is automatically calculated in cell at right" sqref="B10:D10" xr:uid="{00000000-0002-0000-0000-00000D000000}"/>
    <dataValidation allowBlank="1" showInputMessage="1" showErrorMessage="1" prompt="Number of payments is automatically calculated in this cell" sqref="E9" xr:uid="{00000000-0002-0000-0000-00000C000000}"/>
    <dataValidation allowBlank="1" showInputMessage="1" showErrorMessage="1" prompt="Number of payments is automatically calculated in cell at right" sqref="B9:D9" xr:uid="{00000000-0002-0000-0000-00000B000000}"/>
    <dataValidation allowBlank="1" showInputMessage="1" showErrorMessage="1" prompt="Monthly payment is automatically calculated in this cell" sqref="E8" xr:uid="{00000000-0002-0000-0000-00000A000000}"/>
    <dataValidation allowBlank="1" showInputMessage="1" showErrorMessage="1" prompt="Monthly payment is automatically calculated in cell at right" sqref="B8:D8" xr:uid="{00000000-0002-0000-0000-000009000000}"/>
    <dataValidation allowBlank="1" showInputMessage="1" showErrorMessage="1" prompt="Enter Start date of loan in this cell" sqref="E6" xr:uid="{00000000-0002-0000-0000-000008000000}"/>
    <dataValidation allowBlank="1" showInputMessage="1" showErrorMessage="1" prompt="Enter Start date of loan in cell at right" sqref="B6:D6" xr:uid="{00000000-0002-0000-0000-000007000000}"/>
    <dataValidation allowBlank="1" showInputMessage="1" showErrorMessage="1" prompt="Enter Loan period in years in this cell" sqref="E5" xr:uid="{00000000-0002-0000-0000-000006000000}"/>
    <dataValidation allowBlank="1" showInputMessage="1" showErrorMessage="1" prompt="Enter Loan period in years in cell at right" sqref="B5:D5" xr:uid="{00000000-0002-0000-0000-000005000000}"/>
    <dataValidation allowBlank="1" showInputMessage="1" showErrorMessage="1" prompt="Enter Annual interest rate in cell at right" sqref="B4:D4" xr:uid="{00000000-0002-0000-0000-000004000000}"/>
    <dataValidation allowBlank="1" showInputMessage="1" showErrorMessage="1" prompt="Enter Loan amount in this cell" sqref="E3" xr:uid="{00000000-0002-0000-0000-000003000000}"/>
    <dataValidation allowBlank="1" showInputMessage="1" showErrorMessage="1" prompt="Enter Loan amount in cell at right" sqref="B3:D3" xr:uid="{00000000-0002-0000-0000-000002000000}"/>
    <dataValidation allowBlank="1" showInputMessage="1" showErrorMessage="1" prompt="Title of this worksheet is in this cell. Enter Loan values in cells E3 through E6. Loan summary in cells E8 through E11 and Loan table are automatically updated" sqref="B1" xr:uid="{00000000-0002-0000-0000-000001000000}"/>
    <dataValidation allowBlank="1" showInputMessage="1" showErrorMessage="1" prompt="Create a loan repayment schedule using this Loan calculator and amortization worksheet. Total interest and total payments are automatically calculated" sqref="A1" xr:uid="{00000000-0002-0000-0000-000000000000}"/>
  </dataValidations>
  <printOptions horizontalCentered="1"/>
  <pageMargins left="0.5" right="0.5" top="1" bottom="1" header="0.5" footer="0.5"/>
  <pageSetup fitToHeight="0" orientation="portrait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F0F5-3A7D-4B07-A949-9FCB3DAB20AD}">
  <dimension ref="A4:CG134"/>
  <sheetViews>
    <sheetView workbookViewId="0">
      <selection activeCell="H10" sqref="H10"/>
    </sheetView>
  </sheetViews>
  <sheetFormatPr defaultRowHeight="14.5" x14ac:dyDescent="0.35"/>
  <cols>
    <col min="2" max="2" width="12.1796875" bestFit="1" customWidth="1"/>
    <col min="3" max="3" width="12.1796875" customWidth="1"/>
    <col min="8" max="8" width="13.7265625" bestFit="1" customWidth="1"/>
    <col min="12" max="12" width="16.7265625" bestFit="1" customWidth="1"/>
    <col min="13" max="13" width="12.1796875" bestFit="1" customWidth="1"/>
    <col min="15" max="15" width="21.1796875" bestFit="1" customWidth="1"/>
    <col min="16" max="16" width="17.54296875" bestFit="1" customWidth="1"/>
  </cols>
  <sheetData>
    <row r="4" spans="1:85" x14ac:dyDescent="0.35">
      <c r="F4">
        <v>132017.11371527892</v>
      </c>
      <c r="G4">
        <v>0</v>
      </c>
      <c r="J4">
        <v>0</v>
      </c>
      <c r="L4">
        <v>90335.211585347541</v>
      </c>
      <c r="M4">
        <v>0</v>
      </c>
      <c r="N4">
        <v>0</v>
      </c>
      <c r="O4">
        <v>47919.612866968848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14524.905949237174</v>
      </c>
      <c r="Y4">
        <v>0</v>
      </c>
      <c r="Z4">
        <v>0</v>
      </c>
      <c r="AA4">
        <v>23643.176493662293</v>
      </c>
      <c r="AB4">
        <v>0</v>
      </c>
      <c r="AC4">
        <v>0</v>
      </c>
      <c r="AD4">
        <v>23643.176493662293</v>
      </c>
      <c r="AE4">
        <v>0</v>
      </c>
      <c r="AF4">
        <v>0</v>
      </c>
      <c r="AG4">
        <v>23643.176493662293</v>
      </c>
      <c r="AH4">
        <v>0</v>
      </c>
      <c r="AI4">
        <v>0</v>
      </c>
      <c r="AJ4">
        <v>23643.176493662293</v>
      </c>
      <c r="AK4">
        <v>0</v>
      </c>
      <c r="AL4">
        <v>0</v>
      </c>
      <c r="AM4">
        <v>23643.176493662293</v>
      </c>
      <c r="AN4">
        <v>0</v>
      </c>
      <c r="AO4">
        <v>0</v>
      </c>
      <c r="AP4">
        <v>23643.176493662293</v>
      </c>
      <c r="AQ4">
        <v>0</v>
      </c>
      <c r="AR4">
        <v>0</v>
      </c>
      <c r="AS4">
        <v>23643.176493662293</v>
      </c>
      <c r="AT4">
        <v>0</v>
      </c>
      <c r="AU4">
        <v>0</v>
      </c>
      <c r="AV4">
        <v>23643.176493662293</v>
      </c>
      <c r="AW4">
        <v>0</v>
      </c>
      <c r="AX4">
        <v>0</v>
      </c>
      <c r="AY4">
        <v>23643.176493662293</v>
      </c>
      <c r="AZ4">
        <v>0</v>
      </c>
      <c r="BA4">
        <v>0</v>
      </c>
      <c r="BB4">
        <v>23643.176493662293</v>
      </c>
      <c r="BC4">
        <v>0</v>
      </c>
      <c r="BD4">
        <v>0</v>
      </c>
      <c r="BE4">
        <v>23643.176493662293</v>
      </c>
      <c r="BF4">
        <v>0</v>
      </c>
      <c r="BG4">
        <v>0</v>
      </c>
      <c r="BH4">
        <v>23643.176493662293</v>
      </c>
      <c r="BI4">
        <v>0</v>
      </c>
      <c r="BJ4">
        <v>0</v>
      </c>
      <c r="BK4">
        <v>23643.176493662293</v>
      </c>
      <c r="BL4">
        <v>0</v>
      </c>
      <c r="BM4">
        <v>0</v>
      </c>
      <c r="BN4">
        <v>23643.176493662293</v>
      </c>
      <c r="BO4">
        <v>0</v>
      </c>
      <c r="BP4">
        <v>0</v>
      </c>
      <c r="BQ4">
        <v>23643.176493662293</v>
      </c>
      <c r="BR4">
        <v>0</v>
      </c>
      <c r="BS4">
        <v>0</v>
      </c>
      <c r="BT4">
        <v>23643.176493662293</v>
      </c>
      <c r="BU4">
        <v>0</v>
      </c>
      <c r="BV4">
        <v>0</v>
      </c>
      <c r="BW4">
        <v>23643.176493662293</v>
      </c>
      <c r="BX4">
        <v>0</v>
      </c>
      <c r="BY4">
        <v>0</v>
      </c>
      <c r="BZ4">
        <v>23643.176493662293</v>
      </c>
      <c r="CA4">
        <v>0</v>
      </c>
      <c r="CB4">
        <v>0</v>
      </c>
      <c r="CC4">
        <v>23643.176493662293</v>
      </c>
      <c r="CD4">
        <v>0</v>
      </c>
      <c r="CE4">
        <v>0</v>
      </c>
      <c r="CF4">
        <v>23643.176493662293</v>
      </c>
      <c r="CG4">
        <v>757660.37399007834</v>
      </c>
    </row>
    <row r="6" spans="1:85" x14ac:dyDescent="0.35">
      <c r="A6" t="s">
        <v>7</v>
      </c>
      <c r="B6" t="s">
        <v>37</v>
      </c>
      <c r="C6" s="62" t="s">
        <v>33</v>
      </c>
      <c r="D6" s="62"/>
      <c r="E6" s="62"/>
      <c r="F6" s="62"/>
      <c r="G6" s="62"/>
    </row>
    <row r="7" spans="1:85" x14ac:dyDescent="0.35">
      <c r="C7" t="s">
        <v>47</v>
      </c>
      <c r="D7" t="s">
        <v>48</v>
      </c>
      <c r="E7" t="s">
        <v>49</v>
      </c>
      <c r="F7" t="s">
        <v>50</v>
      </c>
      <c r="G7" t="s">
        <v>51</v>
      </c>
      <c r="H7" t="s">
        <v>46</v>
      </c>
      <c r="N7" t="s">
        <v>42</v>
      </c>
      <c r="O7" t="s">
        <v>43</v>
      </c>
      <c r="P7" t="s">
        <v>44</v>
      </c>
    </row>
    <row r="8" spans="1:85" x14ac:dyDescent="0.35">
      <c r="A8">
        <v>0</v>
      </c>
      <c r="B8">
        <f>-N13</f>
        <v>-154000</v>
      </c>
      <c r="H8">
        <f>SUM(C8:G8)</f>
        <v>0</v>
      </c>
      <c r="M8" t="s">
        <v>38</v>
      </c>
      <c r="N8">
        <v>50000</v>
      </c>
      <c r="O8">
        <f>20*1000</f>
        <v>20000</v>
      </c>
      <c r="P8">
        <f>O8/2</f>
        <v>10000</v>
      </c>
    </row>
    <row r="9" spans="1:85" x14ac:dyDescent="0.35">
      <c r="A9">
        <v>1</v>
      </c>
      <c r="B9">
        <v>-72000</v>
      </c>
      <c r="C9">
        <v>0</v>
      </c>
      <c r="H9">
        <f t="shared" ref="H9:H72" si="0">SUM(C9:G9)</f>
        <v>0</v>
      </c>
      <c r="M9" t="s">
        <v>39</v>
      </c>
      <c r="N9">
        <f>80*500</f>
        <v>40000</v>
      </c>
      <c r="O9">
        <f>40*500</f>
        <v>20000</v>
      </c>
      <c r="P9">
        <f t="shared" ref="P9:P11" si="1">O9/2</f>
        <v>10000</v>
      </c>
    </row>
    <row r="10" spans="1:85" x14ac:dyDescent="0.35">
      <c r="A10">
        <v>2</v>
      </c>
      <c r="B10">
        <v>-72000</v>
      </c>
      <c r="C10">
        <v>0</v>
      </c>
      <c r="H10">
        <f t="shared" si="0"/>
        <v>0</v>
      </c>
      <c r="M10" t="s">
        <v>40</v>
      </c>
      <c r="N10">
        <f>O10*2</f>
        <v>24000</v>
      </c>
      <c r="O10">
        <f>40*300</f>
        <v>12000</v>
      </c>
      <c r="P10">
        <f t="shared" si="1"/>
        <v>6000</v>
      </c>
    </row>
    <row r="11" spans="1:85" x14ac:dyDescent="0.35">
      <c r="A11">
        <v>3</v>
      </c>
      <c r="B11">
        <v>-72000</v>
      </c>
      <c r="C11">
        <v>132017.11371527892</v>
      </c>
      <c r="H11">
        <f t="shared" si="0"/>
        <v>132017.11371527892</v>
      </c>
      <c r="M11" t="s">
        <v>41</v>
      </c>
      <c r="N11">
        <f>O11*2</f>
        <v>40000</v>
      </c>
      <c r="O11">
        <f>40*500</f>
        <v>20000</v>
      </c>
      <c r="P11">
        <f t="shared" si="1"/>
        <v>10000</v>
      </c>
    </row>
    <row r="12" spans="1:85" x14ac:dyDescent="0.35">
      <c r="A12">
        <v>4</v>
      </c>
      <c r="B12">
        <v>-72000</v>
      </c>
      <c r="C12">
        <v>0</v>
      </c>
      <c r="H12">
        <f t="shared" si="0"/>
        <v>0</v>
      </c>
    </row>
    <row r="13" spans="1:85" x14ac:dyDescent="0.35">
      <c r="A13">
        <v>5</v>
      </c>
      <c r="B13">
        <v>-72000</v>
      </c>
      <c r="C13">
        <v>0</v>
      </c>
      <c r="H13">
        <f t="shared" si="0"/>
        <v>0</v>
      </c>
      <c r="N13">
        <f>SUM(N8:N11)</f>
        <v>154000</v>
      </c>
      <c r="O13">
        <f>SUM(O8:O11)</f>
        <v>72000</v>
      </c>
      <c r="P13">
        <f>SUM(P8:P11)</f>
        <v>36000</v>
      </c>
    </row>
    <row r="14" spans="1:85" x14ac:dyDescent="0.35">
      <c r="A14">
        <v>6</v>
      </c>
      <c r="B14">
        <v>-72000</v>
      </c>
      <c r="C14">
        <v>90335.211585347541</v>
      </c>
      <c r="H14">
        <f t="shared" si="0"/>
        <v>90335.211585347541</v>
      </c>
    </row>
    <row r="15" spans="1:85" x14ac:dyDescent="0.35">
      <c r="A15">
        <v>7</v>
      </c>
      <c r="B15">
        <v>-36000</v>
      </c>
      <c r="C15">
        <v>0</v>
      </c>
      <c r="H15">
        <f t="shared" si="0"/>
        <v>0</v>
      </c>
    </row>
    <row r="16" spans="1:85" x14ac:dyDescent="0.35">
      <c r="A16">
        <v>8</v>
      </c>
      <c r="B16">
        <v>-36000</v>
      </c>
      <c r="C16">
        <v>0</v>
      </c>
      <c r="H16">
        <f t="shared" si="0"/>
        <v>0</v>
      </c>
      <c r="O16">
        <f>(80*4)+(40*4*6)+(20*4*6)</f>
        <v>1760</v>
      </c>
    </row>
    <row r="17" spans="1:15" x14ac:dyDescent="0.35">
      <c r="A17">
        <v>9</v>
      </c>
      <c r="B17">
        <v>-36000</v>
      </c>
      <c r="C17">
        <v>47919.612866968848</v>
      </c>
      <c r="H17">
        <f t="shared" si="0"/>
        <v>47919.612866968848</v>
      </c>
      <c r="O17">
        <f>O16/24</f>
        <v>73.333333333333329</v>
      </c>
    </row>
    <row r="18" spans="1:15" x14ac:dyDescent="0.35">
      <c r="A18">
        <v>10</v>
      </c>
      <c r="B18">
        <v>-36000</v>
      </c>
      <c r="C18">
        <v>0</v>
      </c>
      <c r="H18">
        <f t="shared" si="0"/>
        <v>0</v>
      </c>
      <c r="O18">
        <f>O17/7</f>
        <v>10.476190476190476</v>
      </c>
    </row>
    <row r="19" spans="1:15" x14ac:dyDescent="0.35">
      <c r="A19">
        <v>11</v>
      </c>
      <c r="B19">
        <v>-36000</v>
      </c>
      <c r="C19">
        <v>0</v>
      </c>
      <c r="H19">
        <f t="shared" si="0"/>
        <v>0</v>
      </c>
      <c r="L19" s="61" t="s">
        <v>45</v>
      </c>
      <c r="M19" s="61"/>
    </row>
    <row r="20" spans="1:15" x14ac:dyDescent="0.35">
      <c r="A20">
        <v>12</v>
      </c>
      <c r="B20">
        <v>-36000</v>
      </c>
      <c r="C20">
        <v>0</v>
      </c>
      <c r="D20">
        <v>0</v>
      </c>
      <c r="H20">
        <f t="shared" si="0"/>
        <v>0</v>
      </c>
      <c r="I20">
        <f>SUM(H8:H20)</f>
        <v>270271.9381675953</v>
      </c>
      <c r="J20">
        <f>SUM(B8:B20)</f>
        <v>-802000</v>
      </c>
      <c r="L20" t="s">
        <v>38</v>
      </c>
      <c r="M20" s="10">
        <f>N8+(O8*6)+(P8*6)</f>
        <v>230000</v>
      </c>
    </row>
    <row r="21" spans="1:15" x14ac:dyDescent="0.35">
      <c r="A21">
        <v>13</v>
      </c>
      <c r="B21">
        <v>-36000</v>
      </c>
      <c r="C21">
        <v>0</v>
      </c>
      <c r="D21">
        <v>0</v>
      </c>
      <c r="H21">
        <f t="shared" si="0"/>
        <v>0</v>
      </c>
      <c r="L21" t="s">
        <v>39</v>
      </c>
      <c r="M21" s="10">
        <f t="shared" ref="M21:M23" si="2">N9+(O9*6)+(P9*6)</f>
        <v>220000</v>
      </c>
    </row>
    <row r="22" spans="1:15" x14ac:dyDescent="0.35">
      <c r="A22">
        <v>14</v>
      </c>
      <c r="B22">
        <v>-36000</v>
      </c>
      <c r="C22">
        <v>0</v>
      </c>
      <c r="D22">
        <v>132017.11371527892</v>
      </c>
      <c r="H22">
        <f t="shared" si="0"/>
        <v>132017.11371527892</v>
      </c>
      <c r="L22" t="s">
        <v>40</v>
      </c>
      <c r="M22" s="10">
        <f t="shared" si="2"/>
        <v>132000</v>
      </c>
    </row>
    <row r="23" spans="1:15" x14ac:dyDescent="0.35">
      <c r="A23">
        <v>15</v>
      </c>
      <c r="B23">
        <v>-36000</v>
      </c>
      <c r="C23">
        <v>0</v>
      </c>
      <c r="D23">
        <v>0</v>
      </c>
      <c r="H23">
        <f t="shared" si="0"/>
        <v>0</v>
      </c>
      <c r="L23" t="s">
        <v>41</v>
      </c>
      <c r="M23" s="10">
        <f t="shared" si="2"/>
        <v>220000</v>
      </c>
    </row>
    <row r="24" spans="1:15" x14ac:dyDescent="0.35">
      <c r="A24">
        <v>16</v>
      </c>
      <c r="B24">
        <v>-36000</v>
      </c>
      <c r="C24">
        <v>0</v>
      </c>
      <c r="D24">
        <v>0</v>
      </c>
      <c r="H24">
        <f t="shared" si="0"/>
        <v>0</v>
      </c>
      <c r="L24" s="5" t="s">
        <v>46</v>
      </c>
      <c r="M24" s="44">
        <f>SUM(M20:M23)</f>
        <v>802000</v>
      </c>
    </row>
    <row r="25" spans="1:15" x14ac:dyDescent="0.35">
      <c r="A25">
        <v>17</v>
      </c>
      <c r="B25">
        <v>-36000</v>
      </c>
      <c r="C25">
        <v>0</v>
      </c>
      <c r="D25">
        <v>90335.211585347541</v>
      </c>
      <c r="H25">
        <f t="shared" si="0"/>
        <v>90335.211585347541</v>
      </c>
    </row>
    <row r="26" spans="1:15" x14ac:dyDescent="0.35">
      <c r="A26">
        <v>18</v>
      </c>
      <c r="B26">
        <v>-36000</v>
      </c>
      <c r="C26">
        <v>14524.905949237174</v>
      </c>
      <c r="D26">
        <v>0</v>
      </c>
      <c r="H26">
        <f t="shared" si="0"/>
        <v>14524.905949237174</v>
      </c>
    </row>
    <row r="27" spans="1:15" x14ac:dyDescent="0.35">
      <c r="A27">
        <v>19</v>
      </c>
      <c r="B27">
        <v>-36000</v>
      </c>
      <c r="C27">
        <v>0</v>
      </c>
      <c r="D27">
        <v>0</v>
      </c>
      <c r="H27">
        <f t="shared" si="0"/>
        <v>0</v>
      </c>
      <c r="L27" s="11">
        <f>FV(0.06,10,0,-18000)</f>
        <v>32235.258537771384</v>
      </c>
    </row>
    <row r="28" spans="1:15" x14ac:dyDescent="0.35">
      <c r="A28">
        <v>20</v>
      </c>
      <c r="B28">
        <v>-36000</v>
      </c>
      <c r="C28">
        <v>0</v>
      </c>
      <c r="D28">
        <v>47919.612866968848</v>
      </c>
      <c r="H28">
        <f t="shared" si="0"/>
        <v>47919.612866968848</v>
      </c>
    </row>
    <row r="29" spans="1:15" x14ac:dyDescent="0.35">
      <c r="A29">
        <v>21</v>
      </c>
      <c r="B29">
        <v>-36000</v>
      </c>
      <c r="C29">
        <v>23643.176493662293</v>
      </c>
      <c r="D29">
        <v>0</v>
      </c>
      <c r="H29">
        <f t="shared" si="0"/>
        <v>23643.176493662293</v>
      </c>
    </row>
    <row r="30" spans="1:15" x14ac:dyDescent="0.35">
      <c r="A30">
        <v>22</v>
      </c>
      <c r="B30">
        <v>-36000</v>
      </c>
      <c r="C30">
        <v>0</v>
      </c>
      <c r="D30">
        <v>0</v>
      </c>
      <c r="H30">
        <f t="shared" si="0"/>
        <v>0</v>
      </c>
    </row>
    <row r="31" spans="1:15" x14ac:dyDescent="0.35">
      <c r="A31">
        <v>23</v>
      </c>
      <c r="B31">
        <v>-36000</v>
      </c>
      <c r="C31">
        <v>0</v>
      </c>
      <c r="D31">
        <v>0</v>
      </c>
      <c r="H31">
        <f t="shared" si="0"/>
        <v>0</v>
      </c>
    </row>
    <row r="32" spans="1:15" x14ac:dyDescent="0.35">
      <c r="A32">
        <v>24</v>
      </c>
      <c r="B32">
        <v>-36000</v>
      </c>
      <c r="C32">
        <v>23643.176493662293</v>
      </c>
      <c r="D32">
        <v>0</v>
      </c>
      <c r="E32">
        <v>0</v>
      </c>
      <c r="H32">
        <f t="shared" si="0"/>
        <v>23643.176493662293</v>
      </c>
      <c r="I32">
        <f>SUM(H21:H32)</f>
        <v>332083.19710415707</v>
      </c>
      <c r="J32">
        <f>SUM(B21:B32)</f>
        <v>-432000</v>
      </c>
    </row>
    <row r="33" spans="1:10" x14ac:dyDescent="0.35">
      <c r="A33">
        <v>25</v>
      </c>
      <c r="B33">
        <v>-36000</v>
      </c>
      <c r="C33">
        <v>0</v>
      </c>
      <c r="D33">
        <v>0</v>
      </c>
      <c r="E33">
        <v>0</v>
      </c>
      <c r="H33">
        <f t="shared" si="0"/>
        <v>0</v>
      </c>
    </row>
    <row r="34" spans="1:10" x14ac:dyDescent="0.35">
      <c r="A34">
        <v>26</v>
      </c>
      <c r="B34">
        <v>-36000</v>
      </c>
      <c r="C34">
        <v>0</v>
      </c>
      <c r="D34">
        <v>0</v>
      </c>
      <c r="E34">
        <v>132017.11371527892</v>
      </c>
      <c r="H34">
        <f t="shared" si="0"/>
        <v>132017.11371527892</v>
      </c>
    </row>
    <row r="35" spans="1:10" x14ac:dyDescent="0.35">
      <c r="A35">
        <v>27</v>
      </c>
      <c r="B35">
        <v>-36000</v>
      </c>
      <c r="C35">
        <v>23643.176493662293</v>
      </c>
      <c r="D35">
        <v>0</v>
      </c>
      <c r="E35">
        <v>0</v>
      </c>
      <c r="H35">
        <f t="shared" si="0"/>
        <v>23643.176493662293</v>
      </c>
    </row>
    <row r="36" spans="1:10" x14ac:dyDescent="0.35">
      <c r="A36">
        <v>28</v>
      </c>
      <c r="B36">
        <v>-36000</v>
      </c>
      <c r="C36">
        <v>0</v>
      </c>
      <c r="D36">
        <v>0</v>
      </c>
      <c r="E36">
        <v>0</v>
      </c>
      <c r="H36">
        <f t="shared" si="0"/>
        <v>0</v>
      </c>
    </row>
    <row r="37" spans="1:10" x14ac:dyDescent="0.35">
      <c r="A37">
        <v>29</v>
      </c>
      <c r="B37">
        <v>-36000</v>
      </c>
      <c r="C37">
        <v>0</v>
      </c>
      <c r="D37">
        <v>14524.905949237174</v>
      </c>
      <c r="E37">
        <v>90335.211585347541</v>
      </c>
      <c r="H37">
        <f t="shared" si="0"/>
        <v>104860.11753458472</v>
      </c>
    </row>
    <row r="38" spans="1:10" x14ac:dyDescent="0.35">
      <c r="A38">
        <v>30</v>
      </c>
      <c r="B38">
        <v>-36000</v>
      </c>
      <c r="C38">
        <v>23643.176493662293</v>
      </c>
      <c r="D38">
        <v>0</v>
      </c>
      <c r="E38">
        <v>0</v>
      </c>
      <c r="H38">
        <f t="shared" si="0"/>
        <v>23643.176493662293</v>
      </c>
    </row>
    <row r="39" spans="1:10" x14ac:dyDescent="0.35">
      <c r="A39">
        <v>31</v>
      </c>
      <c r="B39">
        <v>-36000</v>
      </c>
      <c r="C39">
        <v>0</v>
      </c>
      <c r="D39">
        <v>0</v>
      </c>
      <c r="E39">
        <v>0</v>
      </c>
      <c r="H39">
        <f t="shared" si="0"/>
        <v>0</v>
      </c>
    </row>
    <row r="40" spans="1:10" x14ac:dyDescent="0.35">
      <c r="A40">
        <v>32</v>
      </c>
      <c r="B40">
        <v>-36000</v>
      </c>
      <c r="C40">
        <v>0</v>
      </c>
      <c r="D40">
        <v>23643.176493662293</v>
      </c>
      <c r="E40">
        <v>47919.612866968848</v>
      </c>
      <c r="H40">
        <f t="shared" si="0"/>
        <v>71562.789360631141</v>
      </c>
    </row>
    <row r="41" spans="1:10" x14ac:dyDescent="0.35">
      <c r="A41">
        <v>33</v>
      </c>
      <c r="B41">
        <v>-36000</v>
      </c>
      <c r="C41">
        <v>23643.176493662293</v>
      </c>
      <c r="D41">
        <v>0</v>
      </c>
      <c r="E41">
        <v>0</v>
      </c>
      <c r="H41">
        <f t="shared" si="0"/>
        <v>23643.176493662293</v>
      </c>
    </row>
    <row r="42" spans="1:10" x14ac:dyDescent="0.35">
      <c r="A42">
        <v>34</v>
      </c>
      <c r="B42">
        <v>-36000</v>
      </c>
      <c r="C42">
        <v>0</v>
      </c>
      <c r="D42">
        <v>0</v>
      </c>
      <c r="E42">
        <v>0</v>
      </c>
      <c r="H42">
        <f t="shared" si="0"/>
        <v>0</v>
      </c>
    </row>
    <row r="43" spans="1:10" x14ac:dyDescent="0.35">
      <c r="A43">
        <v>35</v>
      </c>
      <c r="B43">
        <v>-36000</v>
      </c>
      <c r="C43">
        <v>0</v>
      </c>
      <c r="D43">
        <v>23643.176493662293</v>
      </c>
      <c r="E43">
        <v>0</v>
      </c>
      <c r="H43">
        <f t="shared" si="0"/>
        <v>23643.176493662293</v>
      </c>
    </row>
    <row r="44" spans="1:10" x14ac:dyDescent="0.35">
      <c r="A44">
        <v>36</v>
      </c>
      <c r="B44">
        <v>-36000</v>
      </c>
      <c r="C44">
        <v>23643.176493662293</v>
      </c>
      <c r="D44">
        <v>0</v>
      </c>
      <c r="E44">
        <v>0</v>
      </c>
      <c r="F44">
        <v>0</v>
      </c>
      <c r="H44">
        <f t="shared" si="0"/>
        <v>23643.176493662293</v>
      </c>
      <c r="I44">
        <f>SUM(H33:H44)</f>
        <v>426655.90307880624</v>
      </c>
      <c r="J44">
        <f>SUM(B33:B44)</f>
        <v>-432000</v>
      </c>
    </row>
    <row r="45" spans="1:10" x14ac:dyDescent="0.35">
      <c r="A45">
        <v>37</v>
      </c>
      <c r="B45">
        <v>-36000</v>
      </c>
      <c r="C45">
        <v>0</v>
      </c>
      <c r="D45">
        <v>0</v>
      </c>
      <c r="E45">
        <v>0</v>
      </c>
      <c r="F45">
        <v>0</v>
      </c>
      <c r="H45">
        <f t="shared" si="0"/>
        <v>0</v>
      </c>
    </row>
    <row r="46" spans="1:10" x14ac:dyDescent="0.35">
      <c r="A46">
        <v>38</v>
      </c>
      <c r="B46">
        <v>-36000</v>
      </c>
      <c r="C46">
        <v>0</v>
      </c>
      <c r="D46">
        <v>23643.176493662293</v>
      </c>
      <c r="E46">
        <v>0</v>
      </c>
      <c r="F46">
        <v>132017.11371527892</v>
      </c>
      <c r="H46">
        <f t="shared" si="0"/>
        <v>155660.29020894121</v>
      </c>
    </row>
    <row r="47" spans="1:10" x14ac:dyDescent="0.35">
      <c r="A47">
        <v>39</v>
      </c>
      <c r="B47">
        <v>-36000</v>
      </c>
      <c r="C47">
        <v>23643.176493662293</v>
      </c>
      <c r="D47">
        <v>0</v>
      </c>
      <c r="E47">
        <v>0</v>
      </c>
      <c r="F47">
        <v>0</v>
      </c>
      <c r="H47">
        <f t="shared" si="0"/>
        <v>23643.176493662293</v>
      </c>
    </row>
    <row r="48" spans="1:10" x14ac:dyDescent="0.35">
      <c r="A48">
        <v>40</v>
      </c>
      <c r="B48">
        <v>-36000</v>
      </c>
      <c r="C48">
        <v>0</v>
      </c>
      <c r="D48">
        <v>0</v>
      </c>
      <c r="E48">
        <v>0</v>
      </c>
      <c r="F48">
        <v>0</v>
      </c>
      <c r="H48">
        <f t="shared" si="0"/>
        <v>0</v>
      </c>
    </row>
    <row r="49" spans="1:10" x14ac:dyDescent="0.35">
      <c r="A49">
        <v>41</v>
      </c>
      <c r="B49">
        <v>-36000</v>
      </c>
      <c r="C49">
        <v>0</v>
      </c>
      <c r="D49">
        <v>23643.176493662293</v>
      </c>
      <c r="E49">
        <v>14524.905949237174</v>
      </c>
      <c r="F49">
        <v>90335.211585347541</v>
      </c>
      <c r="H49">
        <f t="shared" si="0"/>
        <v>128503.29402824701</v>
      </c>
    </row>
    <row r="50" spans="1:10" x14ac:dyDescent="0.35">
      <c r="A50">
        <v>42</v>
      </c>
      <c r="B50">
        <v>-36000</v>
      </c>
      <c r="C50">
        <v>23643.176493662293</v>
      </c>
      <c r="D50">
        <v>0</v>
      </c>
      <c r="E50">
        <v>0</v>
      </c>
      <c r="F50">
        <v>0</v>
      </c>
      <c r="H50">
        <f t="shared" si="0"/>
        <v>23643.176493662293</v>
      </c>
    </row>
    <row r="51" spans="1:10" x14ac:dyDescent="0.35">
      <c r="A51">
        <v>43</v>
      </c>
      <c r="B51">
        <v>-36000</v>
      </c>
      <c r="C51">
        <v>0</v>
      </c>
      <c r="D51">
        <v>0</v>
      </c>
      <c r="E51">
        <v>0</v>
      </c>
      <c r="F51">
        <v>0</v>
      </c>
      <c r="H51">
        <f t="shared" si="0"/>
        <v>0</v>
      </c>
    </row>
    <row r="52" spans="1:10" x14ac:dyDescent="0.35">
      <c r="A52">
        <v>44</v>
      </c>
      <c r="B52">
        <v>-36000</v>
      </c>
      <c r="C52">
        <v>0</v>
      </c>
      <c r="D52">
        <v>23643.176493662293</v>
      </c>
      <c r="E52">
        <v>23643.176493662293</v>
      </c>
      <c r="F52">
        <v>47919.612866968848</v>
      </c>
      <c r="H52">
        <f t="shared" si="0"/>
        <v>95205.965854293434</v>
      </c>
    </row>
    <row r="53" spans="1:10" x14ac:dyDescent="0.35">
      <c r="A53">
        <v>45</v>
      </c>
      <c r="B53">
        <v>-36000</v>
      </c>
      <c r="C53">
        <v>23643.176493662293</v>
      </c>
      <c r="D53">
        <v>0</v>
      </c>
      <c r="E53">
        <v>0</v>
      </c>
      <c r="F53">
        <v>0</v>
      </c>
      <c r="H53">
        <f t="shared" si="0"/>
        <v>23643.176493662293</v>
      </c>
    </row>
    <row r="54" spans="1:10" x14ac:dyDescent="0.35">
      <c r="A54">
        <v>46</v>
      </c>
      <c r="B54">
        <v>-36000</v>
      </c>
      <c r="C54">
        <v>0</v>
      </c>
      <c r="D54">
        <v>0</v>
      </c>
      <c r="E54">
        <v>0</v>
      </c>
      <c r="F54">
        <v>0</v>
      </c>
      <c r="H54">
        <f t="shared" si="0"/>
        <v>0</v>
      </c>
    </row>
    <row r="55" spans="1:10" x14ac:dyDescent="0.35">
      <c r="A55">
        <v>47</v>
      </c>
      <c r="B55">
        <v>-36000</v>
      </c>
      <c r="C55">
        <v>0</v>
      </c>
      <c r="D55">
        <v>23643.176493662293</v>
      </c>
      <c r="E55">
        <v>23643.176493662293</v>
      </c>
      <c r="F55">
        <v>0</v>
      </c>
      <c r="H55">
        <f t="shared" si="0"/>
        <v>47286.352987324586</v>
      </c>
    </row>
    <row r="56" spans="1:10" x14ac:dyDescent="0.35">
      <c r="A56">
        <v>48</v>
      </c>
      <c r="B56">
        <v>-36000</v>
      </c>
      <c r="C56">
        <v>23643.176493662293</v>
      </c>
      <c r="D56">
        <v>0</v>
      </c>
      <c r="E56">
        <v>0</v>
      </c>
      <c r="F56">
        <v>0</v>
      </c>
      <c r="G56">
        <v>0</v>
      </c>
      <c r="H56">
        <f t="shared" si="0"/>
        <v>23643.176493662293</v>
      </c>
      <c r="I56">
        <f>SUM(H45:H56)</f>
        <v>521228.60905345541</v>
      </c>
      <c r="J56">
        <f>SUM(B45:B56)</f>
        <v>-432000</v>
      </c>
    </row>
    <row r="57" spans="1:10" x14ac:dyDescent="0.35">
      <c r="A57">
        <v>49</v>
      </c>
      <c r="B57">
        <v>-36000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0"/>
        <v>0</v>
      </c>
    </row>
    <row r="58" spans="1:10" x14ac:dyDescent="0.35">
      <c r="A58">
        <v>50</v>
      </c>
      <c r="B58">
        <v>-36000</v>
      </c>
      <c r="C58">
        <v>0</v>
      </c>
      <c r="D58">
        <v>23643.176493662293</v>
      </c>
      <c r="E58">
        <v>23643.176493662293</v>
      </c>
      <c r="F58">
        <v>0</v>
      </c>
      <c r="G58">
        <v>132017.11371527892</v>
      </c>
      <c r="H58">
        <f t="shared" si="0"/>
        <v>179303.4667026035</v>
      </c>
    </row>
    <row r="59" spans="1:10" x14ac:dyDescent="0.35">
      <c r="A59">
        <v>51</v>
      </c>
      <c r="B59">
        <v>-36000</v>
      </c>
      <c r="C59">
        <v>23643.176493662293</v>
      </c>
      <c r="D59">
        <v>0</v>
      </c>
      <c r="E59">
        <v>0</v>
      </c>
      <c r="F59">
        <v>0</v>
      </c>
      <c r="G59">
        <v>0</v>
      </c>
      <c r="H59">
        <f t="shared" si="0"/>
        <v>23643.176493662293</v>
      </c>
    </row>
    <row r="60" spans="1:10" x14ac:dyDescent="0.35">
      <c r="A60">
        <v>52</v>
      </c>
      <c r="B60">
        <v>-36000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0"/>
        <v>0</v>
      </c>
    </row>
    <row r="61" spans="1:10" x14ac:dyDescent="0.35">
      <c r="A61">
        <v>53</v>
      </c>
      <c r="B61">
        <v>-36000</v>
      </c>
      <c r="C61">
        <v>0</v>
      </c>
      <c r="D61">
        <v>23643.176493662293</v>
      </c>
      <c r="E61">
        <v>23643.176493662293</v>
      </c>
      <c r="F61">
        <v>14524.905949237174</v>
      </c>
      <c r="G61">
        <v>90335.211585347541</v>
      </c>
      <c r="H61">
        <f t="shared" si="0"/>
        <v>152146.4705219093</v>
      </c>
    </row>
    <row r="62" spans="1:10" x14ac:dyDescent="0.35">
      <c r="A62">
        <v>54</v>
      </c>
      <c r="B62">
        <v>-36000</v>
      </c>
      <c r="C62">
        <v>23643.176493662293</v>
      </c>
      <c r="D62">
        <v>0</v>
      </c>
      <c r="E62">
        <v>0</v>
      </c>
      <c r="F62">
        <v>0</v>
      </c>
      <c r="G62">
        <v>0</v>
      </c>
      <c r="H62">
        <f t="shared" si="0"/>
        <v>23643.176493662293</v>
      </c>
    </row>
    <row r="63" spans="1:10" x14ac:dyDescent="0.35">
      <c r="A63">
        <v>55</v>
      </c>
      <c r="B63">
        <v>-36000</v>
      </c>
      <c r="C63">
        <v>0</v>
      </c>
      <c r="D63">
        <v>0</v>
      </c>
      <c r="E63">
        <v>0</v>
      </c>
      <c r="F63">
        <v>0</v>
      </c>
      <c r="G63">
        <v>0</v>
      </c>
      <c r="H63">
        <f t="shared" si="0"/>
        <v>0</v>
      </c>
    </row>
    <row r="64" spans="1:10" x14ac:dyDescent="0.35">
      <c r="A64">
        <v>56</v>
      </c>
      <c r="B64">
        <v>-36000</v>
      </c>
      <c r="C64">
        <v>0</v>
      </c>
      <c r="D64">
        <v>23643.176493662293</v>
      </c>
      <c r="E64">
        <v>23643.176493662293</v>
      </c>
      <c r="F64">
        <v>23643.176493662293</v>
      </c>
      <c r="G64">
        <v>47919.612866968848</v>
      </c>
      <c r="H64">
        <f t="shared" si="0"/>
        <v>118849.14234795573</v>
      </c>
    </row>
    <row r="65" spans="1:10" x14ac:dyDescent="0.35">
      <c r="A65">
        <v>57</v>
      </c>
      <c r="B65">
        <v>-36000</v>
      </c>
      <c r="C65">
        <v>23643.176493662293</v>
      </c>
      <c r="D65">
        <v>0</v>
      </c>
      <c r="E65">
        <v>0</v>
      </c>
      <c r="F65">
        <v>0</v>
      </c>
      <c r="G65">
        <v>0</v>
      </c>
      <c r="H65">
        <f t="shared" si="0"/>
        <v>23643.176493662293</v>
      </c>
    </row>
    <row r="66" spans="1:10" x14ac:dyDescent="0.35">
      <c r="A66">
        <v>58</v>
      </c>
      <c r="B66">
        <v>-36000</v>
      </c>
      <c r="C66">
        <v>0</v>
      </c>
      <c r="D66">
        <v>0</v>
      </c>
      <c r="E66">
        <v>0</v>
      </c>
      <c r="F66">
        <v>0</v>
      </c>
      <c r="G66">
        <v>0</v>
      </c>
      <c r="H66">
        <f t="shared" si="0"/>
        <v>0</v>
      </c>
    </row>
    <row r="67" spans="1:10" x14ac:dyDescent="0.35">
      <c r="A67">
        <v>59</v>
      </c>
      <c r="B67">
        <v>-36000</v>
      </c>
      <c r="C67">
        <v>0</v>
      </c>
      <c r="D67">
        <v>23643.176493662293</v>
      </c>
      <c r="E67">
        <v>23643.176493662293</v>
      </c>
      <c r="F67">
        <v>23643.176493662293</v>
      </c>
      <c r="G67">
        <v>0</v>
      </c>
      <c r="H67">
        <f t="shared" si="0"/>
        <v>70929.529480986879</v>
      </c>
    </row>
    <row r="68" spans="1:10" x14ac:dyDescent="0.35">
      <c r="A68">
        <v>60</v>
      </c>
      <c r="B68">
        <v>-36000</v>
      </c>
      <c r="C68">
        <v>23643.176493662293</v>
      </c>
      <c r="D68">
        <v>0</v>
      </c>
      <c r="E68">
        <v>0</v>
      </c>
      <c r="F68">
        <v>0</v>
      </c>
      <c r="G68">
        <v>0</v>
      </c>
      <c r="H68">
        <f t="shared" si="0"/>
        <v>23643.176493662293</v>
      </c>
      <c r="I68">
        <f>SUM(H57:H68)</f>
        <v>615801.31502810458</v>
      </c>
      <c r="J68">
        <f>SUM(B57:B68)</f>
        <v>-432000</v>
      </c>
    </row>
    <row r="69" spans="1:10" x14ac:dyDescent="0.35">
      <c r="A69">
        <v>61</v>
      </c>
      <c r="B69">
        <v>-36000</v>
      </c>
      <c r="C69">
        <v>0</v>
      </c>
      <c r="D69">
        <v>0</v>
      </c>
      <c r="E69">
        <v>0</v>
      </c>
      <c r="F69">
        <v>0</v>
      </c>
      <c r="G69">
        <v>0</v>
      </c>
      <c r="H69">
        <f t="shared" si="0"/>
        <v>0</v>
      </c>
    </row>
    <row r="70" spans="1:10" x14ac:dyDescent="0.35">
      <c r="A70">
        <v>62</v>
      </c>
      <c r="B70">
        <v>-36000</v>
      </c>
      <c r="C70">
        <v>0</v>
      </c>
      <c r="D70">
        <v>23643.176493662293</v>
      </c>
      <c r="E70">
        <v>23643.176493662293</v>
      </c>
      <c r="F70">
        <v>23643.176493662293</v>
      </c>
      <c r="G70">
        <v>0</v>
      </c>
      <c r="H70">
        <f t="shared" si="0"/>
        <v>70929.529480986879</v>
      </c>
    </row>
    <row r="71" spans="1:10" x14ac:dyDescent="0.35">
      <c r="A71">
        <v>63</v>
      </c>
      <c r="B71">
        <v>-36000</v>
      </c>
      <c r="C71">
        <v>23643.176493662293</v>
      </c>
      <c r="D71">
        <v>0</v>
      </c>
      <c r="E71">
        <v>0</v>
      </c>
      <c r="F71">
        <v>0</v>
      </c>
      <c r="G71">
        <v>0</v>
      </c>
      <c r="H71">
        <f t="shared" si="0"/>
        <v>23643.176493662293</v>
      </c>
    </row>
    <row r="72" spans="1:10" x14ac:dyDescent="0.35">
      <c r="A72">
        <v>64</v>
      </c>
      <c r="B72">
        <v>-36000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0"/>
        <v>0</v>
      </c>
    </row>
    <row r="73" spans="1:10" x14ac:dyDescent="0.35">
      <c r="A73">
        <v>65</v>
      </c>
      <c r="B73">
        <v>-36000</v>
      </c>
      <c r="C73">
        <v>0</v>
      </c>
      <c r="D73">
        <v>23643.176493662293</v>
      </c>
      <c r="E73">
        <v>23643.176493662293</v>
      </c>
      <c r="F73">
        <v>23643.176493662293</v>
      </c>
      <c r="G73">
        <v>14524.905949237174</v>
      </c>
      <c r="H73">
        <f t="shared" ref="H73:H133" si="3">SUM(C73:G73)</f>
        <v>85454.435430224054</v>
      </c>
    </row>
    <row r="74" spans="1:10" x14ac:dyDescent="0.35">
      <c r="A74">
        <v>66</v>
      </c>
      <c r="B74">
        <v>-36000</v>
      </c>
      <c r="C74">
        <v>23643.176493662293</v>
      </c>
      <c r="D74">
        <v>0</v>
      </c>
      <c r="E74">
        <v>0</v>
      </c>
      <c r="F74">
        <v>0</v>
      </c>
      <c r="G74">
        <v>0</v>
      </c>
      <c r="H74">
        <f t="shared" si="3"/>
        <v>23643.176493662293</v>
      </c>
    </row>
    <row r="75" spans="1:10" x14ac:dyDescent="0.35">
      <c r="A75">
        <v>67</v>
      </c>
      <c r="B75">
        <v>-36000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si="3"/>
        <v>0</v>
      </c>
    </row>
    <row r="76" spans="1:10" x14ac:dyDescent="0.35">
      <c r="A76">
        <v>68</v>
      </c>
      <c r="B76">
        <v>-36000</v>
      </c>
      <c r="C76">
        <v>0</v>
      </c>
      <c r="D76">
        <v>23643.176493662293</v>
      </c>
      <c r="E76">
        <v>23643.176493662293</v>
      </c>
      <c r="F76">
        <v>23643.176493662293</v>
      </c>
      <c r="G76">
        <v>23643.176493662293</v>
      </c>
      <c r="H76">
        <f t="shared" si="3"/>
        <v>94572.705974649172</v>
      </c>
    </row>
    <row r="77" spans="1:10" x14ac:dyDescent="0.35">
      <c r="A77">
        <v>69</v>
      </c>
      <c r="B77">
        <v>-36000</v>
      </c>
      <c r="C77">
        <v>23643.176493662293</v>
      </c>
      <c r="D77">
        <v>0</v>
      </c>
      <c r="E77">
        <v>0</v>
      </c>
      <c r="F77">
        <v>0</v>
      </c>
      <c r="G77">
        <v>0</v>
      </c>
      <c r="H77">
        <f t="shared" si="3"/>
        <v>23643.176493662293</v>
      </c>
    </row>
    <row r="78" spans="1:10" x14ac:dyDescent="0.35">
      <c r="A78">
        <v>70</v>
      </c>
      <c r="B78">
        <v>-36000</v>
      </c>
      <c r="C78">
        <v>0</v>
      </c>
      <c r="D78">
        <v>0</v>
      </c>
      <c r="E78">
        <v>0</v>
      </c>
      <c r="F78">
        <v>0</v>
      </c>
      <c r="G78">
        <v>0</v>
      </c>
      <c r="H78">
        <f t="shared" si="3"/>
        <v>0</v>
      </c>
    </row>
    <row r="79" spans="1:10" x14ac:dyDescent="0.35">
      <c r="A79">
        <v>71</v>
      </c>
      <c r="B79">
        <v>-36000</v>
      </c>
      <c r="C79">
        <v>0</v>
      </c>
      <c r="D79">
        <v>23643.176493662293</v>
      </c>
      <c r="E79">
        <v>23643.176493662293</v>
      </c>
      <c r="F79">
        <v>23643.176493662293</v>
      </c>
      <c r="G79">
        <v>23643.176493662293</v>
      </c>
      <c r="H79">
        <f t="shared" si="3"/>
        <v>94572.705974649172</v>
      </c>
    </row>
    <row r="80" spans="1:10" x14ac:dyDescent="0.35">
      <c r="A80">
        <v>72</v>
      </c>
      <c r="B80">
        <v>-36000</v>
      </c>
      <c r="C80">
        <v>23643.176493662293</v>
      </c>
      <c r="D80">
        <v>0</v>
      </c>
      <c r="E80">
        <v>0</v>
      </c>
      <c r="F80">
        <v>0</v>
      </c>
      <c r="G80">
        <v>0</v>
      </c>
      <c r="H80">
        <f t="shared" si="3"/>
        <v>23643.176493662293</v>
      </c>
      <c r="I80">
        <f>SUM(H69:H80)</f>
        <v>440102.08283515845</v>
      </c>
      <c r="J80">
        <f>SUM(B69:B80)</f>
        <v>-432000</v>
      </c>
    </row>
    <row r="81" spans="1:10" x14ac:dyDescent="0.35">
      <c r="A81">
        <v>73</v>
      </c>
      <c r="B81">
        <v>-36000</v>
      </c>
      <c r="C81">
        <v>0</v>
      </c>
      <c r="D81">
        <v>0</v>
      </c>
      <c r="E81">
        <v>0</v>
      </c>
      <c r="F81">
        <v>0</v>
      </c>
      <c r="G81">
        <v>0</v>
      </c>
      <c r="H81">
        <f t="shared" si="3"/>
        <v>0</v>
      </c>
    </row>
    <row r="82" spans="1:10" x14ac:dyDescent="0.35">
      <c r="A82">
        <v>74</v>
      </c>
      <c r="B82">
        <v>-36000</v>
      </c>
      <c r="C82">
        <v>0</v>
      </c>
      <c r="D82">
        <v>23643.176493662293</v>
      </c>
      <c r="E82">
        <v>23643.176493662293</v>
      </c>
      <c r="F82">
        <v>23643.176493662293</v>
      </c>
      <c r="G82">
        <v>23643.176493662293</v>
      </c>
      <c r="H82">
        <f t="shared" si="3"/>
        <v>94572.705974649172</v>
      </c>
    </row>
    <row r="83" spans="1:10" x14ac:dyDescent="0.35">
      <c r="A83">
        <v>75</v>
      </c>
      <c r="B83">
        <v>-36000</v>
      </c>
      <c r="C83">
        <v>23643.176493662293</v>
      </c>
      <c r="D83">
        <v>0</v>
      </c>
      <c r="E83">
        <v>0</v>
      </c>
      <c r="F83">
        <v>0</v>
      </c>
      <c r="G83">
        <v>0</v>
      </c>
      <c r="H83">
        <f t="shared" si="3"/>
        <v>23643.176493662293</v>
      </c>
    </row>
    <row r="84" spans="1:10" x14ac:dyDescent="0.35">
      <c r="A84">
        <v>76</v>
      </c>
      <c r="B84">
        <v>-36000</v>
      </c>
      <c r="C84">
        <v>0</v>
      </c>
      <c r="D84">
        <v>0</v>
      </c>
      <c r="E84">
        <v>0</v>
      </c>
      <c r="F84">
        <v>0</v>
      </c>
      <c r="G84">
        <v>0</v>
      </c>
      <c r="H84">
        <f t="shared" si="3"/>
        <v>0</v>
      </c>
    </row>
    <row r="85" spans="1:10" x14ac:dyDescent="0.35">
      <c r="A85">
        <v>77</v>
      </c>
      <c r="B85">
        <v>-36000</v>
      </c>
      <c r="C85">
        <v>0</v>
      </c>
      <c r="D85">
        <v>23643.176493662293</v>
      </c>
      <c r="E85">
        <v>23643.176493662293</v>
      </c>
      <c r="F85">
        <v>23643.176493662293</v>
      </c>
      <c r="G85">
        <v>23643.176493662293</v>
      </c>
      <c r="H85">
        <f t="shared" si="3"/>
        <v>94572.705974649172</v>
      </c>
    </row>
    <row r="86" spans="1:10" x14ac:dyDescent="0.35">
      <c r="A86">
        <v>78</v>
      </c>
      <c r="B86">
        <v>-36000</v>
      </c>
      <c r="C86">
        <v>23643.176493662293</v>
      </c>
      <c r="D86">
        <v>0</v>
      </c>
      <c r="E86">
        <v>0</v>
      </c>
      <c r="F86">
        <v>0</v>
      </c>
      <c r="G86">
        <v>0</v>
      </c>
      <c r="H86">
        <f t="shared" si="3"/>
        <v>23643.176493662293</v>
      </c>
    </row>
    <row r="87" spans="1:10" x14ac:dyDescent="0.35">
      <c r="A87">
        <v>79</v>
      </c>
      <c r="B87">
        <v>-36000</v>
      </c>
      <c r="D87">
        <v>0</v>
      </c>
      <c r="E87">
        <v>0</v>
      </c>
      <c r="F87">
        <v>0</v>
      </c>
      <c r="G87">
        <v>0</v>
      </c>
      <c r="H87">
        <f t="shared" si="3"/>
        <v>0</v>
      </c>
    </row>
    <row r="88" spans="1:10" x14ac:dyDescent="0.35">
      <c r="A88">
        <v>80</v>
      </c>
      <c r="B88">
        <v>-36000</v>
      </c>
      <c r="C88" s="10"/>
      <c r="D88">
        <v>23643.176493662293</v>
      </c>
      <c r="E88">
        <v>23643.176493662293</v>
      </c>
      <c r="F88">
        <v>23643.176493662293</v>
      </c>
      <c r="G88">
        <v>23643.176493662293</v>
      </c>
      <c r="H88">
        <f t="shared" si="3"/>
        <v>94572.705974649172</v>
      </c>
    </row>
    <row r="89" spans="1:10" x14ac:dyDescent="0.35">
      <c r="A89">
        <v>81</v>
      </c>
      <c r="B89">
        <v>-36000</v>
      </c>
      <c r="D89">
        <v>0</v>
      </c>
      <c r="E89">
        <v>0</v>
      </c>
      <c r="F89">
        <v>0</v>
      </c>
      <c r="G89">
        <v>0</v>
      </c>
      <c r="H89">
        <f t="shared" si="3"/>
        <v>0</v>
      </c>
    </row>
    <row r="90" spans="1:10" x14ac:dyDescent="0.35">
      <c r="A90">
        <v>82</v>
      </c>
      <c r="B90">
        <v>-36000</v>
      </c>
      <c r="D90">
        <v>0</v>
      </c>
      <c r="E90">
        <v>0</v>
      </c>
      <c r="F90">
        <v>0</v>
      </c>
      <c r="G90">
        <v>0</v>
      </c>
      <c r="H90">
        <f t="shared" si="3"/>
        <v>0</v>
      </c>
    </row>
    <row r="91" spans="1:10" x14ac:dyDescent="0.35">
      <c r="A91">
        <v>83</v>
      </c>
      <c r="B91">
        <v>-36000</v>
      </c>
      <c r="D91">
        <v>23643.176493662293</v>
      </c>
      <c r="E91">
        <v>23643.176493662293</v>
      </c>
      <c r="F91">
        <v>23643.176493662293</v>
      </c>
      <c r="G91">
        <v>23643.176493662293</v>
      </c>
      <c r="H91">
        <f t="shared" si="3"/>
        <v>94572.705974649172</v>
      </c>
    </row>
    <row r="92" spans="1:10" x14ac:dyDescent="0.35">
      <c r="A92">
        <v>84</v>
      </c>
      <c r="B92">
        <v>-36000</v>
      </c>
      <c r="D92">
        <v>0</v>
      </c>
      <c r="E92">
        <v>0</v>
      </c>
      <c r="F92">
        <v>0</v>
      </c>
      <c r="G92">
        <v>0</v>
      </c>
      <c r="H92">
        <f t="shared" si="3"/>
        <v>0</v>
      </c>
      <c r="I92">
        <f>SUM(H81:H92)</f>
        <v>425577.17688592128</v>
      </c>
      <c r="J92">
        <f>SUM(B81:B92)</f>
        <v>-432000</v>
      </c>
    </row>
    <row r="93" spans="1:10" x14ac:dyDescent="0.35">
      <c r="A93">
        <v>85</v>
      </c>
      <c r="B93">
        <v>-36000</v>
      </c>
      <c r="D93">
        <v>0</v>
      </c>
      <c r="E93">
        <v>0</v>
      </c>
      <c r="F93">
        <v>0</v>
      </c>
      <c r="G93">
        <v>0</v>
      </c>
      <c r="H93">
        <f t="shared" si="3"/>
        <v>0</v>
      </c>
    </row>
    <row r="94" spans="1:10" x14ac:dyDescent="0.35">
      <c r="A94">
        <v>86</v>
      </c>
      <c r="B94">
        <v>-36000</v>
      </c>
      <c r="D94">
        <v>23643.176493662293</v>
      </c>
      <c r="E94">
        <v>23643.176493662293</v>
      </c>
      <c r="F94">
        <v>23643.176493662293</v>
      </c>
      <c r="G94">
        <v>23643.176493662293</v>
      </c>
      <c r="H94">
        <f t="shared" si="3"/>
        <v>94572.705974649172</v>
      </c>
    </row>
    <row r="95" spans="1:10" x14ac:dyDescent="0.35">
      <c r="A95">
        <v>87</v>
      </c>
      <c r="B95">
        <v>-36000</v>
      </c>
      <c r="D95">
        <v>0</v>
      </c>
      <c r="E95">
        <v>0</v>
      </c>
      <c r="F95">
        <v>0</v>
      </c>
      <c r="G95">
        <v>0</v>
      </c>
      <c r="H95">
        <f t="shared" si="3"/>
        <v>0</v>
      </c>
    </row>
    <row r="96" spans="1:10" x14ac:dyDescent="0.35">
      <c r="A96">
        <v>88</v>
      </c>
      <c r="B96">
        <v>-36000</v>
      </c>
      <c r="D96">
        <v>0</v>
      </c>
      <c r="E96">
        <v>0</v>
      </c>
      <c r="F96">
        <v>0</v>
      </c>
      <c r="G96">
        <v>0</v>
      </c>
      <c r="H96">
        <f t="shared" si="3"/>
        <v>0</v>
      </c>
    </row>
    <row r="97" spans="1:10" x14ac:dyDescent="0.35">
      <c r="A97">
        <v>89</v>
      </c>
      <c r="B97">
        <v>-36000</v>
      </c>
      <c r="D97">
        <v>23643.176493662293</v>
      </c>
      <c r="E97">
        <v>23643.176493662293</v>
      </c>
      <c r="F97">
        <v>23643.176493662293</v>
      </c>
      <c r="G97">
        <v>23643.176493662293</v>
      </c>
      <c r="H97">
        <f t="shared" si="3"/>
        <v>94572.705974649172</v>
      </c>
    </row>
    <row r="98" spans="1:10" x14ac:dyDescent="0.35">
      <c r="A98">
        <v>90</v>
      </c>
      <c r="B98">
        <v>-36000</v>
      </c>
      <c r="E98">
        <v>0</v>
      </c>
      <c r="F98">
        <v>0</v>
      </c>
      <c r="G98">
        <v>0</v>
      </c>
      <c r="H98">
        <f t="shared" si="3"/>
        <v>0</v>
      </c>
    </row>
    <row r="99" spans="1:10" x14ac:dyDescent="0.35">
      <c r="A99">
        <v>91</v>
      </c>
      <c r="B99">
        <v>-36000</v>
      </c>
      <c r="E99">
        <v>0</v>
      </c>
      <c r="F99">
        <v>0</v>
      </c>
      <c r="G99">
        <v>0</v>
      </c>
      <c r="H99">
        <f t="shared" si="3"/>
        <v>0</v>
      </c>
    </row>
    <row r="100" spans="1:10" x14ac:dyDescent="0.35">
      <c r="A100">
        <v>92</v>
      </c>
      <c r="B100">
        <v>-36000</v>
      </c>
      <c r="E100">
        <v>23643.176493662293</v>
      </c>
      <c r="F100">
        <v>23643.176493662293</v>
      </c>
      <c r="G100">
        <v>23643.176493662293</v>
      </c>
      <c r="H100">
        <f t="shared" si="3"/>
        <v>70929.529480986879</v>
      </c>
    </row>
    <row r="101" spans="1:10" x14ac:dyDescent="0.35">
      <c r="A101">
        <v>93</v>
      </c>
      <c r="B101">
        <v>-36000</v>
      </c>
      <c r="E101">
        <v>0</v>
      </c>
      <c r="F101">
        <v>0</v>
      </c>
      <c r="G101">
        <v>0</v>
      </c>
      <c r="H101">
        <f t="shared" si="3"/>
        <v>0</v>
      </c>
    </row>
    <row r="102" spans="1:10" x14ac:dyDescent="0.35">
      <c r="A102">
        <v>94</v>
      </c>
      <c r="B102">
        <v>-36000</v>
      </c>
      <c r="E102">
        <v>0</v>
      </c>
      <c r="F102">
        <v>0</v>
      </c>
      <c r="G102">
        <v>0</v>
      </c>
      <c r="H102">
        <f t="shared" si="3"/>
        <v>0</v>
      </c>
    </row>
    <row r="103" spans="1:10" x14ac:dyDescent="0.35">
      <c r="A103">
        <v>95</v>
      </c>
      <c r="B103">
        <v>-36000</v>
      </c>
      <c r="E103">
        <v>23643.176493662293</v>
      </c>
      <c r="F103">
        <v>23643.176493662293</v>
      </c>
      <c r="G103">
        <v>23643.176493662293</v>
      </c>
      <c r="H103">
        <f t="shared" si="3"/>
        <v>70929.529480986879</v>
      </c>
    </row>
    <row r="104" spans="1:10" x14ac:dyDescent="0.35">
      <c r="A104">
        <v>96</v>
      </c>
      <c r="B104">
        <v>-36000</v>
      </c>
      <c r="E104">
        <v>0</v>
      </c>
      <c r="F104">
        <v>0</v>
      </c>
      <c r="G104">
        <v>0</v>
      </c>
      <c r="H104">
        <f t="shared" si="3"/>
        <v>0</v>
      </c>
      <c r="I104">
        <f>SUM(H93:H104)</f>
        <v>331004.4709112721</v>
      </c>
      <c r="J104">
        <f>SUM(B93:B104)</f>
        <v>-432000</v>
      </c>
    </row>
    <row r="105" spans="1:10" x14ac:dyDescent="0.35">
      <c r="A105">
        <v>97</v>
      </c>
      <c r="B105">
        <v>-36000</v>
      </c>
      <c r="E105">
        <v>0</v>
      </c>
      <c r="F105">
        <v>0</v>
      </c>
      <c r="G105">
        <v>0</v>
      </c>
      <c r="H105">
        <f t="shared" si="3"/>
        <v>0</v>
      </c>
    </row>
    <row r="106" spans="1:10" x14ac:dyDescent="0.35">
      <c r="A106">
        <v>98</v>
      </c>
      <c r="B106">
        <v>-36000</v>
      </c>
      <c r="E106">
        <v>23643.176493662293</v>
      </c>
      <c r="F106">
        <v>23643.176493662293</v>
      </c>
      <c r="G106">
        <v>23643.176493662293</v>
      </c>
      <c r="H106">
        <f t="shared" si="3"/>
        <v>70929.529480986879</v>
      </c>
    </row>
    <row r="107" spans="1:10" x14ac:dyDescent="0.35">
      <c r="A107">
        <v>99</v>
      </c>
      <c r="B107">
        <v>-36000</v>
      </c>
      <c r="E107">
        <v>0</v>
      </c>
      <c r="F107">
        <v>0</v>
      </c>
      <c r="G107">
        <v>0</v>
      </c>
      <c r="H107">
        <f t="shared" si="3"/>
        <v>0</v>
      </c>
    </row>
    <row r="108" spans="1:10" x14ac:dyDescent="0.35">
      <c r="A108">
        <v>100</v>
      </c>
      <c r="B108">
        <v>-36000</v>
      </c>
      <c r="E108">
        <v>0</v>
      </c>
      <c r="F108">
        <v>0</v>
      </c>
      <c r="G108">
        <v>0</v>
      </c>
      <c r="H108">
        <f t="shared" si="3"/>
        <v>0</v>
      </c>
    </row>
    <row r="109" spans="1:10" x14ac:dyDescent="0.35">
      <c r="A109">
        <v>101</v>
      </c>
      <c r="B109">
        <v>-36000</v>
      </c>
      <c r="E109">
        <v>23643.176493662293</v>
      </c>
      <c r="F109">
        <v>23643.176493662293</v>
      </c>
      <c r="G109">
        <v>23643.176493662293</v>
      </c>
      <c r="H109">
        <f t="shared" si="3"/>
        <v>70929.529480986879</v>
      </c>
    </row>
    <row r="110" spans="1:10" x14ac:dyDescent="0.35">
      <c r="A110">
        <v>102</v>
      </c>
      <c r="B110">
        <v>-36000</v>
      </c>
      <c r="F110">
        <v>0</v>
      </c>
      <c r="G110">
        <v>0</v>
      </c>
      <c r="H110">
        <f t="shared" si="3"/>
        <v>0</v>
      </c>
    </row>
    <row r="111" spans="1:10" x14ac:dyDescent="0.35">
      <c r="A111">
        <v>103</v>
      </c>
      <c r="B111">
        <v>-36000</v>
      </c>
      <c r="F111">
        <v>0</v>
      </c>
      <c r="G111">
        <v>0</v>
      </c>
      <c r="H111">
        <f t="shared" si="3"/>
        <v>0</v>
      </c>
    </row>
    <row r="112" spans="1:10" x14ac:dyDescent="0.35">
      <c r="A112">
        <v>104</v>
      </c>
      <c r="B112">
        <v>-36000</v>
      </c>
      <c r="F112">
        <v>23643.176493662293</v>
      </c>
      <c r="G112">
        <v>23643.176493662293</v>
      </c>
      <c r="H112">
        <f t="shared" si="3"/>
        <v>47286.352987324586</v>
      </c>
    </row>
    <row r="113" spans="1:10" x14ac:dyDescent="0.35">
      <c r="A113">
        <v>105</v>
      </c>
      <c r="B113">
        <v>-36000</v>
      </c>
      <c r="F113">
        <v>0</v>
      </c>
      <c r="G113">
        <v>0</v>
      </c>
      <c r="H113">
        <f t="shared" si="3"/>
        <v>0</v>
      </c>
    </row>
    <row r="114" spans="1:10" x14ac:dyDescent="0.35">
      <c r="A114">
        <v>106</v>
      </c>
      <c r="B114">
        <v>-36000</v>
      </c>
      <c r="F114">
        <v>0</v>
      </c>
      <c r="G114">
        <v>0</v>
      </c>
      <c r="H114">
        <f t="shared" si="3"/>
        <v>0</v>
      </c>
    </row>
    <row r="115" spans="1:10" x14ac:dyDescent="0.35">
      <c r="A115">
        <v>107</v>
      </c>
      <c r="B115">
        <v>-36000</v>
      </c>
      <c r="F115">
        <v>23643.176493662293</v>
      </c>
      <c r="G115">
        <v>23643.176493662293</v>
      </c>
      <c r="H115">
        <f t="shared" si="3"/>
        <v>47286.352987324586</v>
      </c>
    </row>
    <row r="116" spans="1:10" x14ac:dyDescent="0.35">
      <c r="A116">
        <v>108</v>
      </c>
      <c r="B116">
        <v>-36000</v>
      </c>
      <c r="F116">
        <v>0</v>
      </c>
      <c r="G116">
        <v>0</v>
      </c>
      <c r="H116">
        <f t="shared" si="3"/>
        <v>0</v>
      </c>
      <c r="I116">
        <f>SUM(H105:H116)</f>
        <v>236431.76493662293</v>
      </c>
      <c r="J116">
        <f>SUM(B105:B116)</f>
        <v>-432000</v>
      </c>
    </row>
    <row r="117" spans="1:10" x14ac:dyDescent="0.35">
      <c r="A117">
        <v>109</v>
      </c>
      <c r="B117">
        <v>-36000</v>
      </c>
      <c r="F117">
        <v>0</v>
      </c>
      <c r="G117">
        <v>0</v>
      </c>
      <c r="H117">
        <f t="shared" si="3"/>
        <v>0</v>
      </c>
    </row>
    <row r="118" spans="1:10" x14ac:dyDescent="0.35">
      <c r="A118">
        <v>110</v>
      </c>
      <c r="B118">
        <v>-36000</v>
      </c>
      <c r="F118">
        <v>23643.176493662293</v>
      </c>
      <c r="G118">
        <v>23643.176493662293</v>
      </c>
      <c r="H118">
        <f t="shared" si="3"/>
        <v>47286.352987324586</v>
      </c>
    </row>
    <row r="119" spans="1:10" x14ac:dyDescent="0.35">
      <c r="A119">
        <v>111</v>
      </c>
      <c r="B119">
        <v>-36000</v>
      </c>
      <c r="F119">
        <v>0</v>
      </c>
      <c r="G119">
        <v>0</v>
      </c>
      <c r="H119">
        <f t="shared" si="3"/>
        <v>0</v>
      </c>
    </row>
    <row r="120" spans="1:10" x14ac:dyDescent="0.35">
      <c r="A120">
        <v>112</v>
      </c>
      <c r="B120">
        <v>-36000</v>
      </c>
      <c r="F120">
        <v>0</v>
      </c>
      <c r="G120">
        <v>0</v>
      </c>
      <c r="H120">
        <f t="shared" si="3"/>
        <v>0</v>
      </c>
    </row>
    <row r="121" spans="1:10" x14ac:dyDescent="0.35">
      <c r="A121">
        <v>113</v>
      </c>
      <c r="B121">
        <v>-36000</v>
      </c>
      <c r="F121">
        <v>23643.176493662293</v>
      </c>
      <c r="G121">
        <v>23643.176493662293</v>
      </c>
      <c r="H121">
        <f t="shared" si="3"/>
        <v>47286.352987324586</v>
      </c>
    </row>
    <row r="122" spans="1:10" x14ac:dyDescent="0.35">
      <c r="A122">
        <v>114</v>
      </c>
      <c r="B122">
        <v>-36000</v>
      </c>
      <c r="G122">
        <v>0</v>
      </c>
      <c r="H122">
        <f t="shared" si="3"/>
        <v>0</v>
      </c>
    </row>
    <row r="123" spans="1:10" x14ac:dyDescent="0.35">
      <c r="A123">
        <v>115</v>
      </c>
      <c r="B123">
        <v>-36000</v>
      </c>
      <c r="G123">
        <v>0</v>
      </c>
      <c r="H123">
        <f t="shared" si="3"/>
        <v>0</v>
      </c>
    </row>
    <row r="124" spans="1:10" x14ac:dyDescent="0.35">
      <c r="A124">
        <v>116</v>
      </c>
      <c r="B124">
        <v>-36000</v>
      </c>
      <c r="G124">
        <v>23643.176493662293</v>
      </c>
      <c r="H124">
        <f t="shared" si="3"/>
        <v>23643.176493662293</v>
      </c>
    </row>
    <row r="125" spans="1:10" x14ac:dyDescent="0.35">
      <c r="A125">
        <v>117</v>
      </c>
      <c r="B125">
        <v>-36000</v>
      </c>
      <c r="G125">
        <v>0</v>
      </c>
      <c r="H125">
        <f t="shared" si="3"/>
        <v>0</v>
      </c>
    </row>
    <row r="126" spans="1:10" x14ac:dyDescent="0.35">
      <c r="A126">
        <v>118</v>
      </c>
      <c r="B126">
        <v>-36000</v>
      </c>
      <c r="G126">
        <v>0</v>
      </c>
      <c r="H126">
        <f t="shared" si="3"/>
        <v>0</v>
      </c>
    </row>
    <row r="127" spans="1:10" x14ac:dyDescent="0.35">
      <c r="A127">
        <v>119</v>
      </c>
      <c r="B127">
        <v>-36000</v>
      </c>
      <c r="G127">
        <v>23643.176493662293</v>
      </c>
      <c r="H127">
        <f t="shared" si="3"/>
        <v>23643.176493662293</v>
      </c>
    </row>
    <row r="128" spans="1:10" x14ac:dyDescent="0.35">
      <c r="A128">
        <v>120</v>
      </c>
      <c r="B128">
        <v>-36000</v>
      </c>
      <c r="G128">
        <v>0</v>
      </c>
      <c r="H128">
        <f t="shared" si="3"/>
        <v>0</v>
      </c>
      <c r="I128">
        <f>SUM(H117:H128)</f>
        <v>141859.05896197376</v>
      </c>
      <c r="J128">
        <f>SUM(B117:B128)</f>
        <v>-432000</v>
      </c>
    </row>
    <row r="129" spans="1:10" x14ac:dyDescent="0.35">
      <c r="A129">
        <v>121</v>
      </c>
      <c r="B129">
        <v>-36000</v>
      </c>
      <c r="G129">
        <v>0</v>
      </c>
      <c r="H129">
        <f t="shared" si="3"/>
        <v>0</v>
      </c>
    </row>
    <row r="130" spans="1:10" x14ac:dyDescent="0.35">
      <c r="A130">
        <v>122</v>
      </c>
      <c r="B130">
        <v>-36000</v>
      </c>
      <c r="G130">
        <v>23643.176493662293</v>
      </c>
      <c r="H130">
        <f t="shared" si="3"/>
        <v>23643.176493662293</v>
      </c>
    </row>
    <row r="131" spans="1:10" x14ac:dyDescent="0.35">
      <c r="A131">
        <v>123</v>
      </c>
      <c r="B131">
        <v>-36000</v>
      </c>
      <c r="G131">
        <v>0</v>
      </c>
      <c r="H131">
        <f t="shared" si="3"/>
        <v>0</v>
      </c>
    </row>
    <row r="132" spans="1:10" x14ac:dyDescent="0.35">
      <c r="A132">
        <v>124</v>
      </c>
      <c r="B132">
        <v>-36000</v>
      </c>
      <c r="G132">
        <v>0</v>
      </c>
      <c r="H132">
        <f t="shared" si="3"/>
        <v>0</v>
      </c>
    </row>
    <row r="133" spans="1:10" x14ac:dyDescent="0.35">
      <c r="A133">
        <v>125</v>
      </c>
      <c r="B133">
        <v>-36000</v>
      </c>
      <c r="G133">
        <v>23643.176493662293</v>
      </c>
      <c r="H133">
        <f t="shared" si="3"/>
        <v>23643.176493662293</v>
      </c>
      <c r="I133" s="45">
        <f>SUM(H129:H133)</f>
        <v>47286.352987324586</v>
      </c>
      <c r="J133">
        <f>SUM(B129:B133)</f>
        <v>-180000</v>
      </c>
    </row>
    <row r="134" spans="1:10" x14ac:dyDescent="0.35">
      <c r="B134" s="10">
        <f>SUM(B6:B133)</f>
        <v>-4870000</v>
      </c>
      <c r="H134" s="10">
        <f>SUM(H6:H133)</f>
        <v>3788301.8699503923</v>
      </c>
    </row>
  </sheetData>
  <mergeCells count="2">
    <mergeCell ref="L19:M19"/>
    <mergeCell ref="C6:G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Khanyezi Balance sheet</vt:lpstr>
      <vt:lpstr>Balance sheet w service fee</vt:lpstr>
      <vt:lpstr>StudentRepayment</vt:lpstr>
      <vt:lpstr>Loan Calculator</vt:lpstr>
      <vt:lpstr>Income and Expense</vt:lpstr>
      <vt:lpstr>'Balance sheet w service fee'!ColumnTitle1</vt:lpstr>
      <vt:lpstr>ColumnTitle1</vt:lpstr>
      <vt:lpstr>Full_Print</vt:lpstr>
      <vt:lpstr>Interest_Rate</vt:lpstr>
      <vt:lpstr>Loan_Amount</vt:lpstr>
      <vt:lpstr>Loan_Start</vt:lpstr>
      <vt:lpstr>Loan_Years</vt:lpstr>
      <vt:lpstr>Number_of_Payments</vt:lpstr>
      <vt:lpstr>'Loan Calculator'!Print_Titles</vt:lpstr>
      <vt:lpstr>RowTitleRegion1..E6</vt:lpstr>
      <vt:lpstr>RowTitleRegion2..E11</vt:lpstr>
      <vt:lpstr>'Loan Calculator'!Total_Cost</vt:lpstr>
      <vt:lpstr>Total_Interest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nyash</dc:creator>
  <cp:lastModifiedBy>nyash</cp:lastModifiedBy>
  <dcterms:created xsi:type="dcterms:W3CDTF">2019-07-25T14:05:54Z</dcterms:created>
  <dcterms:modified xsi:type="dcterms:W3CDTF">2019-07-26T07:50:40Z</dcterms:modified>
</cp:coreProperties>
</file>