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3237D3DD-9C91-435E-A8FB-C488AD8973B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6" i="1" l="1"/>
  <c r="AO87" i="1"/>
  <c r="AO88" i="1"/>
  <c r="AO89" i="1"/>
  <c r="AO90" i="1"/>
  <c r="AO91" i="1"/>
  <c r="AS46" i="1"/>
  <c r="AS75" i="1"/>
  <c r="AS76" i="1"/>
  <c r="AS77" i="1"/>
  <c r="AS78" i="1"/>
  <c r="AS79" i="1"/>
  <c r="AS74" i="1"/>
  <c r="AS68" i="1"/>
  <c r="AS69" i="1"/>
  <c r="AS70" i="1"/>
  <c r="AS71" i="1"/>
  <c r="AS72" i="1"/>
  <c r="AS67" i="1"/>
  <c r="AS61" i="1"/>
  <c r="AS62" i="1"/>
  <c r="AS63" i="1"/>
  <c r="AS64" i="1"/>
  <c r="AS65" i="1"/>
  <c r="AS60" i="1"/>
  <c r="AS47" i="1"/>
  <c r="AS48" i="1"/>
  <c r="AS49" i="1"/>
  <c r="AS50" i="1"/>
  <c r="AS51" i="1"/>
  <c r="AS58" i="1"/>
  <c r="AS54" i="1"/>
  <c r="AS55" i="1"/>
  <c r="AS56" i="1"/>
  <c r="AS57" i="1"/>
  <c r="AS53" i="1"/>
  <c r="AQ47" i="1"/>
  <c r="AQ48" i="1"/>
  <c r="AQ49" i="1"/>
  <c r="AQ50" i="1"/>
  <c r="AQ51" i="1"/>
  <c r="AQ54" i="1"/>
  <c r="AQ55" i="1"/>
  <c r="AQ56" i="1"/>
  <c r="AQ57" i="1"/>
  <c r="AQ58" i="1"/>
  <c r="AQ61" i="1"/>
  <c r="AQ62" i="1"/>
  <c r="AQ63" i="1"/>
  <c r="AQ64" i="1"/>
  <c r="AQ65" i="1"/>
  <c r="AQ68" i="1"/>
  <c r="AQ69" i="1"/>
  <c r="AQ70" i="1"/>
  <c r="AQ71" i="1"/>
  <c r="AQ72" i="1"/>
  <c r="AQ75" i="1"/>
  <c r="AQ76" i="1"/>
  <c r="AQ77" i="1"/>
  <c r="AQ78" i="1"/>
  <c r="AQ79" i="1"/>
  <c r="AQ74" i="1"/>
  <c r="AQ67" i="1"/>
  <c r="AQ60" i="1"/>
  <c r="AQ53" i="1"/>
  <c r="AQ46" i="1"/>
  <c r="AO75" i="1"/>
  <c r="AO76" i="1"/>
  <c r="AO77" i="1"/>
  <c r="AO78" i="1"/>
  <c r="AO79" i="1"/>
  <c r="AO74" i="1"/>
  <c r="AO68" i="1"/>
  <c r="AO69" i="1"/>
  <c r="AO70" i="1"/>
  <c r="AO71" i="1"/>
  <c r="AO72" i="1"/>
  <c r="AO67" i="1"/>
  <c r="AO61" i="1"/>
  <c r="AO62" i="1"/>
  <c r="AO63" i="1"/>
  <c r="AO64" i="1"/>
  <c r="AO65" i="1"/>
  <c r="AO60" i="1"/>
  <c r="AO54" i="1"/>
  <c r="AO55" i="1"/>
  <c r="AO56" i="1"/>
  <c r="AO57" i="1"/>
  <c r="AO58" i="1"/>
  <c r="AO53" i="1"/>
  <c r="AO51" i="1"/>
  <c r="AO47" i="1"/>
  <c r="AO48" i="1"/>
  <c r="AO49" i="1"/>
  <c r="AO50" i="1"/>
  <c r="AM74" i="1"/>
  <c r="AM67" i="1"/>
  <c r="AM60" i="1"/>
  <c r="AM54" i="1"/>
  <c r="AM55" i="1"/>
  <c r="AM56" i="1"/>
  <c r="AM57" i="1"/>
  <c r="AM58" i="1"/>
  <c r="AM53" i="1"/>
  <c r="AM51" i="1"/>
  <c r="AO46" i="1"/>
  <c r="AM75" i="1"/>
  <c r="AM76" i="1"/>
  <c r="AM77" i="1"/>
  <c r="AM78" i="1"/>
  <c r="AM79" i="1"/>
  <c r="AM68" i="1"/>
  <c r="AM69" i="1"/>
  <c r="AM70" i="1"/>
  <c r="AM71" i="1"/>
  <c r="AM72" i="1"/>
  <c r="AM61" i="1"/>
  <c r="AM62" i="1"/>
  <c r="AM63" i="1"/>
  <c r="AM64" i="1"/>
  <c r="AM65" i="1"/>
  <c r="AM47" i="1"/>
  <c r="AM48" i="1"/>
  <c r="AM49" i="1"/>
  <c r="AM50" i="1"/>
  <c r="AM46" i="1"/>
  <c r="AK75" i="1"/>
  <c r="AK76" i="1"/>
  <c r="AK77" i="1"/>
  <c r="AK78" i="1"/>
  <c r="AK79" i="1"/>
  <c r="AK74" i="1"/>
  <c r="AK68" i="1"/>
  <c r="AK69" i="1"/>
  <c r="AK70" i="1"/>
  <c r="AK71" i="1"/>
  <c r="AK72" i="1"/>
  <c r="AK67" i="1"/>
  <c r="AK46" i="1"/>
  <c r="AK53" i="1"/>
  <c r="AK60" i="1"/>
  <c r="AK61" i="1"/>
  <c r="AK62" i="1"/>
  <c r="AK63" i="1"/>
  <c r="AK64" i="1"/>
  <c r="AK65" i="1"/>
  <c r="AK54" i="1"/>
  <c r="AK55" i="1"/>
  <c r="AK56" i="1"/>
  <c r="AK57" i="1"/>
  <c r="AK58" i="1"/>
  <c r="AK51" i="1"/>
  <c r="AK47" i="1"/>
  <c r="AK48" i="1"/>
  <c r="AK49" i="1"/>
  <c r="AK50" i="1"/>
  <c r="AU39" i="1"/>
  <c r="AO39" i="1"/>
  <c r="AI39" i="1"/>
  <c r="AU38" i="1"/>
  <c r="AO38" i="1"/>
  <c r="AI38" i="1"/>
  <c r="AI50" i="1" s="1"/>
  <c r="AU37" i="1"/>
  <c r="AO37" i="1"/>
  <c r="AI37" i="1"/>
  <c r="AI77" i="1" s="1"/>
  <c r="AU36" i="1"/>
  <c r="AO36" i="1"/>
  <c r="AI36" i="1"/>
  <c r="AI69" i="1" s="1"/>
  <c r="AU35" i="1"/>
  <c r="AO35" i="1"/>
  <c r="AI35" i="1"/>
  <c r="AI75" i="1" s="1"/>
  <c r="AU34" i="1"/>
  <c r="AO34" i="1"/>
  <c r="AI34" i="1"/>
  <c r="AI74" i="1" s="1"/>
  <c r="AU33" i="1"/>
  <c r="AO33" i="1"/>
  <c r="AI33" i="1"/>
  <c r="AU32" i="1"/>
  <c r="AO32" i="1"/>
  <c r="AI32" i="1"/>
  <c r="AU31" i="1"/>
  <c r="AO31" i="1"/>
  <c r="AI31" i="1"/>
  <c r="AU30" i="1"/>
  <c r="AO30" i="1"/>
  <c r="AI30" i="1"/>
  <c r="AU29" i="1"/>
  <c r="AO29" i="1"/>
  <c r="AI29" i="1"/>
  <c r="AU28" i="1"/>
  <c r="AO28" i="1"/>
  <c r="AI28" i="1"/>
  <c r="AU27" i="1"/>
  <c r="AO27" i="1"/>
  <c r="AI27" i="1"/>
  <c r="AU26" i="1"/>
  <c r="AO26" i="1"/>
  <c r="AI26" i="1"/>
  <c r="AU25" i="1"/>
  <c r="AO25" i="1"/>
  <c r="AI25" i="1"/>
  <c r="AU24" i="1"/>
  <c r="AO24" i="1"/>
  <c r="AI24" i="1"/>
  <c r="AU23" i="1"/>
  <c r="AO23" i="1"/>
  <c r="AI23" i="1"/>
  <c r="AU22" i="1"/>
  <c r="AO22" i="1"/>
  <c r="AI22" i="1"/>
  <c r="AU21" i="1"/>
  <c r="AO21" i="1"/>
  <c r="AI21" i="1"/>
  <c r="AU20" i="1"/>
  <c r="AO20" i="1"/>
  <c r="AI20" i="1"/>
  <c r="AU19" i="1"/>
  <c r="AO19" i="1"/>
  <c r="AI19" i="1"/>
  <c r="AU18" i="1"/>
  <c r="AO18" i="1"/>
  <c r="AI18" i="1"/>
  <c r="AU17" i="1"/>
  <c r="AO17" i="1"/>
  <c r="AI17" i="1"/>
  <c r="AU16" i="1"/>
  <c r="AO16" i="1"/>
  <c r="AI16" i="1"/>
  <c r="AU15" i="1"/>
  <c r="AO15" i="1"/>
  <c r="AI15" i="1"/>
  <c r="AU14" i="1"/>
  <c r="AO14" i="1"/>
  <c r="AI14" i="1"/>
  <c r="AU13" i="1"/>
  <c r="AO13" i="1"/>
  <c r="AI13" i="1"/>
  <c r="AU12" i="1"/>
  <c r="AO12" i="1"/>
  <c r="AI12" i="1"/>
  <c r="AU11" i="1"/>
  <c r="AO11" i="1"/>
  <c r="AI11" i="1"/>
  <c r="AU10" i="1"/>
  <c r="AO10" i="1"/>
  <c r="AI10" i="1"/>
  <c r="AU9" i="1"/>
  <c r="AO9" i="1"/>
  <c r="AI9" i="1"/>
  <c r="AU8" i="1"/>
  <c r="AO8" i="1"/>
  <c r="AI8" i="1"/>
  <c r="AU7" i="1"/>
  <c r="AO7" i="1"/>
  <c r="AI7" i="1"/>
  <c r="AU6" i="1"/>
  <c r="AO6" i="1"/>
  <c r="AI6" i="1"/>
  <c r="AU5" i="1"/>
  <c r="AO5" i="1"/>
  <c r="AI5" i="1"/>
  <c r="AU4" i="1"/>
  <c r="AO4" i="1"/>
  <c r="AI4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M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AI51" i="1" l="1"/>
  <c r="AI65" i="1"/>
  <c r="AI79" i="1"/>
  <c r="AI78" i="1"/>
  <c r="AI76" i="1"/>
  <c r="AI54" i="1"/>
  <c r="AI56" i="1"/>
  <c r="AI58" i="1"/>
  <c r="AI72" i="1"/>
  <c r="AI71" i="1"/>
  <c r="AI70" i="1"/>
  <c r="AI68" i="1"/>
  <c r="AI60" i="1"/>
  <c r="AI67" i="1"/>
  <c r="M39" i="1"/>
  <c r="M15" i="1"/>
  <c r="AI55" i="1"/>
  <c r="AI61" i="1"/>
  <c r="AI47" i="1"/>
  <c r="AI57" i="1"/>
  <c r="AI64" i="1"/>
  <c r="AI63" i="1"/>
  <c r="AI62" i="1"/>
  <c r="M27" i="1"/>
  <c r="AI49" i="1"/>
  <c r="AI48" i="1"/>
  <c r="AI46" i="1"/>
  <c r="M24" i="1"/>
  <c r="AI53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</calcChain>
</file>

<file path=xl/sharedStrings.xml><?xml version="1.0" encoding="utf-8"?>
<sst xmlns="http://schemas.openxmlformats.org/spreadsheetml/2006/main" count="188" uniqueCount="78">
  <si>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</si>
  <si>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</si>
  <si>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</si>
  <si>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</si>
  <si>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</si>
  <si>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</si>
  <si>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</si>
  <si>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</si>
  <si>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</si>
  <si>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</si>
  <si>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</si>
  <si>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</si>
  <si>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</si>
  <si>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</si>
  <si>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</si>
  <si>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</si>
  <si>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</si>
  <si>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</si>
  <si>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</si>
  <si>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</si>
  <si>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</si>
  <si>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</si>
  <si>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</si>
  <si>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</si>
  <si>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</si>
  <si>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</si>
  <si>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</si>
  <si>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</si>
  <si>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</si>
  <si>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</si>
  <si>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</si>
  <si>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</si>
  <si>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</si>
  <si>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</si>
  <si>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</si>
  <si>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</si>
  <si>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</si>
  <si>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</si>
  <si>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</si>
  <si>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</si>
  <si>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</si>
  <si>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</si>
  <si>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</si>
  <si>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</si>
  <si>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Shell's standard sequence</t>
  </si>
  <si>
    <r>
      <t>O(n</t>
    </r>
    <r>
      <rPr>
        <i/>
        <vertAlign val="super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)</t>
    </r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</si>
  <si>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</si>
  <si>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</si>
  <si>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</si>
  <si>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</si>
  <si>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</si>
  <si>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</si>
  <si>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</si>
  <si>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shellsort/selection</t>
  </si>
  <si>
    <t>quick/selection</t>
  </si>
  <si>
    <t>merge/selection</t>
  </si>
  <si>
    <t>insertion/selection</t>
  </si>
  <si>
    <t>seslection/insesrtion</t>
  </si>
  <si>
    <t>bubble/insertion</t>
  </si>
  <si>
    <t>shell/insertion</t>
  </si>
  <si>
    <t>quick/insertion</t>
  </si>
  <si>
    <t>merge/insertion</t>
  </si>
  <si>
    <t>insertion/merge</t>
  </si>
  <si>
    <t>selction/merge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</si>
  <si>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</si>
  <si>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</si>
  <si>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</si>
  <si>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</si>
  <si>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</si>
  <si>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</si>
  <si>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</si>
  <si>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</si>
  <si>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</si>
  <si>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</si>
  <si>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</si>
  <si>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shellsort/bubble</t>
  </si>
  <si>
    <t>shell/log2(n) ~ insertion</t>
  </si>
  <si>
    <t>if x/y &gt; 1 = n, then y is n times faster than x                    otherwise, x is 1/n times faster than 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</si>
</sst>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35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91"/>
  <sheetViews>
    <sheetView tabSelected="1" topLeftCell="S30" zoomScale="74" zoomScaleNormal="70" workbookViewId="0">
      <selection activeCell="AU39" sqref="AC2:AU39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7" max="37" width="8.90625" customWidth="1"/>
    <col min="41" max="41" width="10.6328125" bestFit="1" customWidth="1"/>
    <col min="50" max="50" width="12.81640625" bestFit="1" customWidth="1"/>
  </cols>
  <sheetData>
    <row r="1" spans="1:61" ht="15" thickBot="1" x14ac:dyDescent="0.4">
      <c r="AY1" s="50" t="s">
        <v>31</v>
      </c>
      <c r="AZ1" s="51"/>
      <c r="BA1" s="51"/>
      <c r="BB1" s="51"/>
      <c r="BC1" s="51"/>
      <c r="BD1" s="52"/>
      <c r="BE1" s="34" t="s">
        <v>32</v>
      </c>
      <c r="BF1" s="35"/>
      <c r="BG1" s="34" t="s">
        <v>40</v>
      </c>
      <c r="BH1" s="35"/>
      <c r="BI1" s="47" t="s">
        <v>37</v>
      </c>
    </row>
    <row r="2" spans="1:61" ht="15" thickBot="1" x14ac:dyDescent="0.4">
      <c r="G2" s="50" t="s">
        <v>17</v>
      </c>
      <c r="H2" s="51"/>
      <c r="I2" s="51"/>
      <c r="J2" s="51"/>
      <c r="K2" s="51"/>
      <c r="L2" s="51"/>
      <c r="M2" s="52"/>
      <c r="N2" s="50" t="s">
        <v>23</v>
      </c>
      <c r="O2" s="51"/>
      <c r="P2" s="51"/>
      <c r="Q2" s="51"/>
      <c r="R2" s="51"/>
      <c r="S2" s="51"/>
      <c r="T2" s="52"/>
      <c r="U2" s="50" t="s">
        <v>24</v>
      </c>
      <c r="V2" s="51"/>
      <c r="W2" s="51"/>
      <c r="X2" s="51"/>
      <c r="Y2" s="51"/>
      <c r="Z2" s="51"/>
      <c r="AA2" s="52"/>
      <c r="AD2" s="50" t="s">
        <v>25</v>
      </c>
      <c r="AE2" s="51"/>
      <c r="AF2" s="51"/>
      <c r="AG2" s="51"/>
      <c r="AH2" s="51"/>
      <c r="AI2" s="52"/>
      <c r="AJ2" s="50" t="s">
        <v>26</v>
      </c>
      <c r="AK2" s="51"/>
      <c r="AL2" s="51"/>
      <c r="AM2" s="51"/>
      <c r="AN2" s="51"/>
      <c r="AO2" s="52"/>
      <c r="AP2" s="50" t="s">
        <v>27</v>
      </c>
      <c r="AQ2" s="51"/>
      <c r="AR2" s="51"/>
      <c r="AS2" s="51"/>
      <c r="AT2" s="51"/>
      <c r="AU2" s="52"/>
      <c r="AX2" s="29" t="s">
        <v>0</v>
      </c>
      <c r="AY2" s="63" t="s">
        <v>28</v>
      </c>
      <c r="AZ2" s="64"/>
      <c r="BA2" s="50" t="s">
        <v>29</v>
      </c>
      <c r="BB2" s="52"/>
      <c r="BC2" s="64" t="s">
        <v>30</v>
      </c>
      <c r="BD2" s="65"/>
      <c r="BE2" s="38"/>
      <c r="BF2" s="39"/>
      <c r="BG2" s="38"/>
      <c r="BH2" s="39"/>
      <c r="BI2" s="48"/>
    </row>
    <row r="3" spans="1:61" ht="17" thickBot="1" x14ac:dyDescent="0.4">
      <c r="A3" s="4" t="s">
        <v>0</v>
      </c>
      <c r="B3" s="4" t="s">
        <v>14</v>
      </c>
      <c r="C3" s="8" t="s">
        <v>7</v>
      </c>
      <c r="D3" s="4" t="s">
        <v>19</v>
      </c>
      <c r="E3" s="4" t="s">
        <v>20</v>
      </c>
      <c r="F3" s="4" t="s">
        <v>21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18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18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18</v>
      </c>
      <c r="AC3" s="4" t="s">
        <v>0</v>
      </c>
      <c r="AD3" s="3" t="s">
        <v>1</v>
      </c>
      <c r="AE3" s="4" t="s">
        <v>2</v>
      </c>
      <c r="AF3" s="3" t="s">
        <v>3</v>
      </c>
      <c r="AG3" s="4" t="s">
        <v>4</v>
      </c>
      <c r="AH3" s="3" t="s">
        <v>5</v>
      </c>
      <c r="AI3" s="9" t="s">
        <v>6</v>
      </c>
      <c r="AJ3" s="4" t="s">
        <v>1</v>
      </c>
      <c r="AK3" s="3" t="s">
        <v>2</v>
      </c>
      <c r="AL3" s="4" t="s">
        <v>3</v>
      </c>
      <c r="AM3" s="3" t="s">
        <v>4</v>
      </c>
      <c r="AN3" s="4" t="s">
        <v>5</v>
      </c>
      <c r="AO3" s="9" t="s">
        <v>6</v>
      </c>
      <c r="AP3" s="25" t="s">
        <v>1</v>
      </c>
      <c r="AQ3" s="14" t="s">
        <v>2</v>
      </c>
      <c r="AR3" s="25" t="s">
        <v>3</v>
      </c>
      <c r="AS3" s="14" t="s">
        <v>4</v>
      </c>
      <c r="AT3" s="25" t="s">
        <v>5</v>
      </c>
      <c r="AU3" s="28" t="s">
        <v>6</v>
      </c>
      <c r="AX3" s="34" t="s">
        <v>8</v>
      </c>
      <c r="AY3" s="61" t="s">
        <v>45</v>
      </c>
      <c r="AZ3" s="35"/>
      <c r="BA3" s="62" t="s">
        <v>16</v>
      </c>
      <c r="BB3" s="35"/>
      <c r="BC3" s="62" t="s">
        <v>16</v>
      </c>
      <c r="BD3" s="35"/>
      <c r="BE3" s="66" t="s">
        <v>34</v>
      </c>
      <c r="BF3" s="35"/>
      <c r="BG3" s="34" t="s">
        <v>41</v>
      </c>
      <c r="BH3" s="35"/>
      <c r="BI3" s="47" t="s">
        <v>38</v>
      </c>
    </row>
    <row r="4" spans="1:61" x14ac:dyDescent="0.35">
      <c r="A4" s="56" t="s">
        <v>8</v>
      </c>
      <c r="B4" s="60" t="s">
        <v>16</v>
      </c>
      <c r="C4" s="10">
        <v>50000</v>
      </c>
      <c r="D4" s="10" t="s">
        <v>22</v>
      </c>
      <c r="E4" s="10" t="s">
        <v>22</v>
      </c>
      <c r="F4" s="10" t="s">
        <v>22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22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22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22</v>
      </c>
      <c r="AC4" s="47" t="s">
        <v>8</v>
      </c>
      <c r="AD4" s="15">
        <v>3.8503601000000001</v>
      </c>
      <c r="AE4" s="13">
        <v>3.8283586000000001</v>
      </c>
      <c r="AF4" s="15">
        <v>3.9090929000000001</v>
      </c>
      <c r="AG4" s="13">
        <v>3.8392678</v>
      </c>
      <c r="AH4" s="15">
        <v>3.8453523000000001</v>
      </c>
      <c r="AI4" s="16">
        <f>AVERAGE(AD4:AH4)</f>
        <v>3.8544863399999998</v>
      </c>
      <c r="AJ4" s="13">
        <v>0.92794239999999995</v>
      </c>
      <c r="AK4" s="15">
        <v>0.92337199999999997</v>
      </c>
      <c r="AL4" s="13">
        <v>0.92662060000000002</v>
      </c>
      <c r="AM4" s="15">
        <v>0.93493859999999995</v>
      </c>
      <c r="AN4" s="13">
        <v>0.92477569999999998</v>
      </c>
      <c r="AO4" s="16">
        <f>AVERAGE(AJ4:AN4)</f>
        <v>0.92752985999999993</v>
      </c>
      <c r="AP4" s="13">
        <v>2.1277601000000002</v>
      </c>
      <c r="AQ4" s="13">
        <v>2.1578704000000002</v>
      </c>
      <c r="AR4" s="13">
        <v>2.1883205999999999</v>
      </c>
      <c r="AS4" s="13">
        <v>2.2097034999999998</v>
      </c>
      <c r="AT4" s="13">
        <v>2.2142867000000002</v>
      </c>
      <c r="AU4" s="16">
        <f>AVERAGE(AP4:AT4)</f>
        <v>2.1795882600000001</v>
      </c>
      <c r="AX4" s="36"/>
      <c r="AY4" s="36"/>
      <c r="AZ4" s="37"/>
      <c r="BA4" s="36"/>
      <c r="BB4" s="37"/>
      <c r="BC4" s="36"/>
      <c r="BD4" s="37"/>
      <c r="BE4" s="67"/>
      <c r="BF4" s="37"/>
      <c r="BG4" s="36"/>
      <c r="BH4" s="37"/>
      <c r="BI4" s="48"/>
    </row>
    <row r="5" spans="1:61" x14ac:dyDescent="0.35">
      <c r="A5" s="57"/>
      <c r="B5" s="54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0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1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2">AVERAGE(U5:Y5)</f>
        <v>8.7173875799999987</v>
      </c>
      <c r="AA5" s="20">
        <f>Z5/Z4</f>
        <v>3.9995570447787228</v>
      </c>
      <c r="AC5" s="48"/>
      <c r="AD5" s="17">
        <v>16.561350300000001</v>
      </c>
      <c r="AE5" s="18">
        <v>16.374574200000001</v>
      </c>
      <c r="AF5" s="17">
        <v>16.374686400000002</v>
      </c>
      <c r="AG5" s="18">
        <v>16.345330799999999</v>
      </c>
      <c r="AH5" s="17">
        <v>16.324471800000001</v>
      </c>
      <c r="AI5" s="19">
        <f t="shared" ref="AI5:AI39" si="3">AVERAGE(AD5:AH5)</f>
        <v>16.396082700000001</v>
      </c>
      <c r="AJ5" s="20">
        <v>3.7573869000000002</v>
      </c>
      <c r="AK5" s="21">
        <v>3.6644293000000001</v>
      </c>
      <c r="AL5" s="20">
        <v>3.6439064000000001</v>
      </c>
      <c r="AM5" s="21">
        <v>3.9068008999999999</v>
      </c>
      <c r="AN5" s="20">
        <v>3.9356388999999998</v>
      </c>
      <c r="AO5" s="19">
        <f t="shared" ref="AO5:AO39" si="4">AVERAGE(AJ5:AN5)</f>
        <v>3.7816324800000003</v>
      </c>
      <c r="AP5" s="20">
        <v>8.5239635000000007</v>
      </c>
      <c r="AQ5" s="20">
        <v>8.7298425000000002</v>
      </c>
      <c r="AR5" s="20">
        <v>8.7067104999999998</v>
      </c>
      <c r="AS5" s="20">
        <v>8.7705885000000006</v>
      </c>
      <c r="AT5" s="20">
        <v>8.8558328999999993</v>
      </c>
      <c r="AU5" s="19">
        <f t="shared" ref="AU5:AU39" si="5">AVERAGE(AP5:AT5)</f>
        <v>8.7173875799999987</v>
      </c>
      <c r="AX5" s="36"/>
      <c r="AY5" s="36"/>
      <c r="AZ5" s="37"/>
      <c r="BA5" s="36"/>
      <c r="BB5" s="37"/>
      <c r="BC5" s="36"/>
      <c r="BD5" s="37"/>
      <c r="BE5" s="67"/>
      <c r="BF5" s="37"/>
      <c r="BG5" s="36"/>
      <c r="BH5" s="37"/>
      <c r="BI5" s="48"/>
    </row>
    <row r="6" spans="1:61" x14ac:dyDescent="0.35">
      <c r="A6" s="57"/>
      <c r="B6" s="54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0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1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2"/>
        <v>26.446548279999995</v>
      </c>
      <c r="AA6" s="20">
        <f t="shared" ref="AA6:AA9" si="10">Z6/Z5</f>
        <v>3.0337699267467926</v>
      </c>
      <c r="AC6" s="48"/>
      <c r="AD6" s="17">
        <v>48.600735899999997</v>
      </c>
      <c r="AE6" s="18">
        <v>48.680616000000001</v>
      </c>
      <c r="AF6" s="17">
        <v>50.594881899999997</v>
      </c>
      <c r="AG6" s="18">
        <v>49.578393699999999</v>
      </c>
      <c r="AH6" s="17">
        <v>49.766435100000002</v>
      </c>
      <c r="AI6" s="19">
        <f t="shared" si="3"/>
        <v>49.444212519999994</v>
      </c>
      <c r="AJ6" s="20">
        <v>11.5600103</v>
      </c>
      <c r="AK6" s="21">
        <v>11.456926299999999</v>
      </c>
      <c r="AL6" s="20">
        <v>11.4197589</v>
      </c>
      <c r="AM6" s="21">
        <v>11.457620800000001</v>
      </c>
      <c r="AN6" s="20">
        <v>11.718612800000001</v>
      </c>
      <c r="AO6" s="19">
        <f t="shared" si="4"/>
        <v>11.52258582</v>
      </c>
      <c r="AP6" s="20">
        <v>26.128881199999999</v>
      </c>
      <c r="AQ6" s="20">
        <v>26.100149999999999</v>
      </c>
      <c r="AR6" s="20">
        <v>26.571992900000001</v>
      </c>
      <c r="AS6" s="20">
        <v>26.698799399999999</v>
      </c>
      <c r="AT6" s="20">
        <v>26.7329179</v>
      </c>
      <c r="AU6" s="19">
        <f t="shared" si="5"/>
        <v>26.446548279999995</v>
      </c>
      <c r="AX6" s="36"/>
      <c r="AY6" s="36"/>
      <c r="AZ6" s="37"/>
      <c r="BA6" s="36"/>
      <c r="BB6" s="37"/>
      <c r="BC6" s="36"/>
      <c r="BD6" s="37"/>
      <c r="BE6" s="67"/>
      <c r="BF6" s="37"/>
      <c r="BG6" s="36"/>
      <c r="BH6" s="37"/>
      <c r="BI6" s="48"/>
    </row>
    <row r="7" spans="1:61" x14ac:dyDescent="0.35">
      <c r="A7" s="57"/>
      <c r="B7" s="54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0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1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2"/>
        <v>81.228794319999992</v>
      </c>
      <c r="AA7" s="20">
        <f t="shared" si="10"/>
        <v>3.0714327427533772</v>
      </c>
      <c r="AC7" s="48"/>
      <c r="AD7" s="17">
        <v>152.08774980000001</v>
      </c>
      <c r="AE7" s="18">
        <v>150.29692499999999</v>
      </c>
      <c r="AF7" s="17">
        <v>150.5528712</v>
      </c>
      <c r="AG7" s="18">
        <v>151.22558119999999</v>
      </c>
      <c r="AH7" s="17">
        <v>150.04175330000001</v>
      </c>
      <c r="AI7" s="19">
        <f t="shared" si="3"/>
        <v>150.84097609999998</v>
      </c>
      <c r="AJ7" s="20">
        <v>33.684926500000003</v>
      </c>
      <c r="AK7" s="21">
        <v>33.663499600000002</v>
      </c>
      <c r="AL7" s="20">
        <v>34.659556899999998</v>
      </c>
      <c r="AM7" s="21">
        <v>34.500895300000003</v>
      </c>
      <c r="AN7" s="20">
        <v>34.383432499999998</v>
      </c>
      <c r="AO7" s="19">
        <f t="shared" si="4"/>
        <v>34.178462160000002</v>
      </c>
      <c r="AP7" s="20">
        <v>80.369632699999997</v>
      </c>
      <c r="AQ7" s="20">
        <v>81.282623999999998</v>
      </c>
      <c r="AR7" s="20">
        <v>81.875777400000004</v>
      </c>
      <c r="AS7" s="20">
        <v>81.930251799999994</v>
      </c>
      <c r="AT7" s="20">
        <v>80.685685699999993</v>
      </c>
      <c r="AU7" s="19">
        <f t="shared" si="5"/>
        <v>81.228794319999992</v>
      </c>
      <c r="AX7" s="36"/>
      <c r="AY7" s="36"/>
      <c r="AZ7" s="37"/>
      <c r="BA7" s="36"/>
      <c r="BB7" s="37"/>
      <c r="BC7" s="36"/>
      <c r="BD7" s="37"/>
      <c r="BE7" s="67"/>
      <c r="BF7" s="37"/>
      <c r="BG7" s="36"/>
      <c r="BH7" s="37"/>
      <c r="BI7" s="48"/>
    </row>
    <row r="8" spans="1:61" ht="15" thickBot="1" x14ac:dyDescent="0.4">
      <c r="A8" s="57"/>
      <c r="B8" s="54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0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1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2"/>
        <v>159.48612682000001</v>
      </c>
      <c r="AA8" s="20">
        <f t="shared" si="10"/>
        <v>1.963418614730462</v>
      </c>
      <c r="AC8" s="48"/>
      <c r="AD8" s="17">
        <v>306.03274770000002</v>
      </c>
      <c r="AE8" s="18">
        <v>306.99869000000001</v>
      </c>
      <c r="AF8" s="17">
        <v>304.25347210000001</v>
      </c>
      <c r="AG8" s="18">
        <v>310.62813629999999</v>
      </c>
      <c r="AH8" s="17">
        <v>310.45732349999997</v>
      </c>
      <c r="AI8" s="19">
        <f t="shared" si="3"/>
        <v>307.67407392000001</v>
      </c>
      <c r="AJ8" s="20">
        <v>68.9593378</v>
      </c>
      <c r="AK8" s="21">
        <v>68.857725700000003</v>
      </c>
      <c r="AL8" s="20">
        <v>69.641427300000004</v>
      </c>
      <c r="AM8" s="21">
        <v>68.382393399999998</v>
      </c>
      <c r="AN8" s="20">
        <v>67.681019599999999</v>
      </c>
      <c r="AO8" s="19">
        <f t="shared" si="4"/>
        <v>68.704380760000006</v>
      </c>
      <c r="AP8" s="20">
        <v>164.48117250000001</v>
      </c>
      <c r="AQ8" s="20">
        <v>156.06983550000001</v>
      </c>
      <c r="AR8" s="20">
        <v>156.6599014</v>
      </c>
      <c r="AS8" s="20">
        <v>159.75662489999999</v>
      </c>
      <c r="AT8" s="20">
        <v>160.46309980000001</v>
      </c>
      <c r="AU8" s="19">
        <f t="shared" si="5"/>
        <v>159.48612682000001</v>
      </c>
      <c r="AX8" s="38"/>
      <c r="AY8" s="38"/>
      <c r="AZ8" s="39"/>
      <c r="BA8" s="38"/>
      <c r="BB8" s="39"/>
      <c r="BC8" s="38"/>
      <c r="BD8" s="39"/>
      <c r="BE8" s="68"/>
      <c r="BF8" s="39"/>
      <c r="BG8" s="38"/>
      <c r="BH8" s="39"/>
      <c r="BI8" s="49"/>
    </row>
    <row r="9" spans="1:61" ht="15" thickBot="1" x14ac:dyDescent="0.4">
      <c r="A9" s="58"/>
      <c r="B9" s="55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0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1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2"/>
        <v>262.80399759999995</v>
      </c>
      <c r="AA9" s="20">
        <f t="shared" si="10"/>
        <v>1.6478172919492053</v>
      </c>
      <c r="AC9" s="49"/>
      <c r="AD9" s="22">
        <v>494.12157309999998</v>
      </c>
      <c r="AE9" s="23">
        <v>501.75925389999998</v>
      </c>
      <c r="AF9" s="22">
        <v>486.61969570000002</v>
      </c>
      <c r="AG9" s="23">
        <v>494.65014029999998</v>
      </c>
      <c r="AH9" s="22">
        <v>496.22755690000002</v>
      </c>
      <c r="AI9" s="24">
        <f t="shared" si="3"/>
        <v>494.67564397999996</v>
      </c>
      <c r="AJ9" s="25">
        <v>115.05571689999999</v>
      </c>
      <c r="AK9" s="14">
        <v>114.62679730000001</v>
      </c>
      <c r="AL9" s="25">
        <v>117.862792</v>
      </c>
      <c r="AM9" s="14">
        <v>117.619013</v>
      </c>
      <c r="AN9" s="25">
        <v>116.91454210000001</v>
      </c>
      <c r="AO9" s="24">
        <f t="shared" si="4"/>
        <v>116.41577226</v>
      </c>
      <c r="AP9" s="26">
        <v>270.1389375</v>
      </c>
      <c r="AQ9" s="26">
        <v>259.9608983</v>
      </c>
      <c r="AR9" s="26">
        <v>263.655912</v>
      </c>
      <c r="AS9" s="26">
        <v>259.37422320000002</v>
      </c>
      <c r="AT9" s="26">
        <v>260.890017</v>
      </c>
      <c r="AU9" s="24">
        <f t="shared" si="5"/>
        <v>262.80399759999995</v>
      </c>
      <c r="AX9" s="36" t="s">
        <v>9</v>
      </c>
      <c r="AY9" s="62" t="s">
        <v>16</v>
      </c>
      <c r="AZ9" s="35"/>
      <c r="BA9" s="62" t="s">
        <v>16</v>
      </c>
      <c r="BB9" s="35"/>
      <c r="BC9" s="62" t="s">
        <v>16</v>
      </c>
      <c r="BD9" s="35"/>
      <c r="BE9" s="66" t="s">
        <v>34</v>
      </c>
      <c r="BF9" s="35"/>
      <c r="BG9" s="34" t="s">
        <v>22</v>
      </c>
      <c r="BH9" s="35"/>
      <c r="BI9" s="47" t="s">
        <v>39</v>
      </c>
    </row>
    <row r="10" spans="1:61" x14ac:dyDescent="0.35">
      <c r="A10" s="56" t="s">
        <v>9</v>
      </c>
      <c r="B10" s="60" t="s">
        <v>16</v>
      </c>
      <c r="C10" s="10">
        <v>50000</v>
      </c>
      <c r="D10" s="10" t="s">
        <v>22</v>
      </c>
      <c r="E10" s="10" t="s">
        <v>22</v>
      </c>
      <c r="F10" s="10" t="s">
        <v>22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0"/>
        <v>0.87072990000000006</v>
      </c>
      <c r="M10" s="13" t="s">
        <v>22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1"/>
        <v>0.88176837999999991</v>
      </c>
      <c r="T10" s="13" t="s">
        <v>22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2"/>
        <v>0.8840920000000001</v>
      </c>
      <c r="AA10" s="13" t="s">
        <v>22</v>
      </c>
      <c r="AC10" s="47" t="s">
        <v>9</v>
      </c>
      <c r="AD10" s="15">
        <v>0.89061100000000004</v>
      </c>
      <c r="AE10" s="13">
        <v>0.86194709999999997</v>
      </c>
      <c r="AF10" s="15">
        <v>0.87638539999999998</v>
      </c>
      <c r="AG10" s="13">
        <v>0.87871900000000003</v>
      </c>
      <c r="AH10" s="15">
        <v>0.84598700000000004</v>
      </c>
      <c r="AI10" s="16">
        <f t="shared" si="3"/>
        <v>0.87072990000000006</v>
      </c>
      <c r="AJ10" s="13">
        <v>0.87028589999999995</v>
      </c>
      <c r="AK10" s="15">
        <v>0.89422710000000005</v>
      </c>
      <c r="AL10" s="13">
        <v>0.88075119999999996</v>
      </c>
      <c r="AM10" s="15">
        <v>0.8716872</v>
      </c>
      <c r="AN10" s="13">
        <v>0.89189050000000003</v>
      </c>
      <c r="AO10" s="16">
        <f t="shared" si="4"/>
        <v>0.88176837999999991</v>
      </c>
      <c r="AP10" s="13">
        <v>0.8898258</v>
      </c>
      <c r="AQ10" s="13">
        <v>0.86695129999999998</v>
      </c>
      <c r="AR10" s="13">
        <v>0.90057010000000004</v>
      </c>
      <c r="AS10" s="13">
        <v>0.87598430000000005</v>
      </c>
      <c r="AT10" s="13">
        <v>0.88712849999999999</v>
      </c>
      <c r="AU10" s="16">
        <f t="shared" si="5"/>
        <v>0.8840920000000001</v>
      </c>
      <c r="AX10" s="36"/>
      <c r="AY10" s="36"/>
      <c r="AZ10" s="37"/>
      <c r="BA10" s="36"/>
      <c r="BB10" s="37"/>
      <c r="BC10" s="36"/>
      <c r="BD10" s="37"/>
      <c r="BE10" s="67"/>
      <c r="BF10" s="37"/>
      <c r="BG10" s="36"/>
      <c r="BH10" s="37"/>
      <c r="BI10" s="48"/>
    </row>
    <row r="11" spans="1:61" x14ac:dyDescent="0.35">
      <c r="A11" s="57"/>
      <c r="B11" s="54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0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1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2"/>
        <v>3.5525640000000003</v>
      </c>
      <c r="AA11" s="20">
        <f>Z11/Z10</f>
        <v>4.0183193604285528</v>
      </c>
      <c r="AC11" s="48"/>
      <c r="AD11" s="17">
        <v>3.4680867000000002</v>
      </c>
      <c r="AE11" s="18">
        <v>3.4940948000000001</v>
      </c>
      <c r="AF11" s="17">
        <v>3.4456226999999999</v>
      </c>
      <c r="AG11" s="18">
        <v>3.440439</v>
      </c>
      <c r="AH11" s="17">
        <v>3.4791482999999999</v>
      </c>
      <c r="AI11" s="19">
        <f t="shared" si="3"/>
        <v>3.4654782999999996</v>
      </c>
      <c r="AJ11" s="20">
        <v>3.4719994999999999</v>
      </c>
      <c r="AK11" s="21">
        <v>3.5226983000000001</v>
      </c>
      <c r="AL11" s="20">
        <v>3.5195194999999999</v>
      </c>
      <c r="AM11" s="21">
        <v>3.5085058999999998</v>
      </c>
      <c r="AN11" s="20">
        <v>3.5381456999999998</v>
      </c>
      <c r="AO11" s="19">
        <f t="shared" si="4"/>
        <v>3.5121737799999999</v>
      </c>
      <c r="AP11" s="20">
        <v>3.5842619</v>
      </c>
      <c r="AQ11" s="20">
        <v>3.4624703999999999</v>
      </c>
      <c r="AR11" s="20">
        <v>3.4977830000000001</v>
      </c>
      <c r="AS11" s="20">
        <v>3.5559403000000001</v>
      </c>
      <c r="AT11" s="20">
        <v>3.6623644</v>
      </c>
      <c r="AU11" s="19">
        <f t="shared" si="5"/>
        <v>3.5525640000000003</v>
      </c>
      <c r="AX11" s="36"/>
      <c r="AY11" s="36"/>
      <c r="AZ11" s="37"/>
      <c r="BA11" s="36"/>
      <c r="BB11" s="37"/>
      <c r="BC11" s="36"/>
      <c r="BD11" s="37"/>
      <c r="BE11" s="67"/>
      <c r="BF11" s="37"/>
      <c r="BG11" s="36"/>
      <c r="BH11" s="37"/>
      <c r="BI11" s="48"/>
    </row>
    <row r="12" spans="1:61" x14ac:dyDescent="0.35">
      <c r="A12" s="57"/>
      <c r="B12" s="54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0"/>
        <v>10.908895239999998</v>
      </c>
      <c r="M12" s="20">
        <f t="shared" ref="M12:M15" si="11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1"/>
        <v>11.215094599999999</v>
      </c>
      <c r="T12" s="20">
        <f t="shared" ref="T12:T15" si="12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2"/>
        <v>10.935985580000001</v>
      </c>
      <c r="AA12" s="20">
        <f t="shared" ref="AA12:AA15" si="13">Z12/Z11</f>
        <v>3.0783359793095917</v>
      </c>
      <c r="AC12" s="48"/>
      <c r="AD12" s="17">
        <v>10.414949500000001</v>
      </c>
      <c r="AE12" s="18">
        <v>10.6478593</v>
      </c>
      <c r="AF12" s="17">
        <v>11.105273499999999</v>
      </c>
      <c r="AG12" s="18">
        <v>11.1216024</v>
      </c>
      <c r="AH12" s="17">
        <v>11.2547915</v>
      </c>
      <c r="AI12" s="19">
        <f t="shared" si="3"/>
        <v>10.908895239999998</v>
      </c>
      <c r="AJ12" s="20">
        <v>11.020503</v>
      </c>
      <c r="AK12" s="21">
        <v>11.4371074</v>
      </c>
      <c r="AL12" s="20">
        <v>11.233909199999999</v>
      </c>
      <c r="AM12" s="21">
        <v>11.1973109</v>
      </c>
      <c r="AN12" s="20">
        <v>11.1866425</v>
      </c>
      <c r="AO12" s="19">
        <f t="shared" si="4"/>
        <v>11.215094599999999</v>
      </c>
      <c r="AP12" s="20">
        <v>10.950929199999999</v>
      </c>
      <c r="AQ12" s="20">
        <v>11.0006199</v>
      </c>
      <c r="AR12" s="20">
        <v>10.9295607</v>
      </c>
      <c r="AS12" s="20">
        <v>10.917384699999999</v>
      </c>
      <c r="AT12" s="20">
        <v>10.881433400000001</v>
      </c>
      <c r="AU12" s="19">
        <f t="shared" si="5"/>
        <v>10.935985580000001</v>
      </c>
      <c r="AX12" s="36"/>
      <c r="AY12" s="36"/>
      <c r="AZ12" s="37"/>
      <c r="BA12" s="36"/>
      <c r="BB12" s="37"/>
      <c r="BC12" s="36"/>
      <c r="BD12" s="37"/>
      <c r="BE12" s="67"/>
      <c r="BF12" s="37"/>
      <c r="BG12" s="36"/>
      <c r="BH12" s="37"/>
      <c r="BI12" s="48"/>
    </row>
    <row r="13" spans="1:61" x14ac:dyDescent="0.35">
      <c r="A13" s="57"/>
      <c r="B13" s="54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0"/>
        <v>31.52791706</v>
      </c>
      <c r="M13" s="20">
        <f t="shared" si="11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1"/>
        <v>32.676205999999993</v>
      </c>
      <c r="T13" s="20">
        <f t="shared" si="12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2"/>
        <v>32.4724115</v>
      </c>
      <c r="AA13" s="20">
        <f t="shared" si="13"/>
        <v>2.96931732969604</v>
      </c>
      <c r="AC13" s="48"/>
      <c r="AD13" s="17">
        <v>31.609082699999998</v>
      </c>
      <c r="AE13" s="18">
        <v>31.404137299999999</v>
      </c>
      <c r="AF13" s="17">
        <v>31.480192200000001</v>
      </c>
      <c r="AG13" s="18">
        <v>31.5979426</v>
      </c>
      <c r="AH13" s="17">
        <v>31.548230499999999</v>
      </c>
      <c r="AI13" s="19">
        <f t="shared" si="3"/>
        <v>31.52791706</v>
      </c>
      <c r="AJ13" s="20">
        <v>32.693368399999997</v>
      </c>
      <c r="AK13" s="21">
        <v>33.049621199999997</v>
      </c>
      <c r="AL13" s="20">
        <v>33.194242600000003</v>
      </c>
      <c r="AM13" s="21">
        <v>32.359794899999997</v>
      </c>
      <c r="AN13" s="20">
        <v>32.084002900000002</v>
      </c>
      <c r="AO13" s="19">
        <f t="shared" si="4"/>
        <v>32.676205999999993</v>
      </c>
      <c r="AP13" s="20">
        <v>32.401791500000002</v>
      </c>
      <c r="AQ13" s="20">
        <v>31.927645399999999</v>
      </c>
      <c r="AR13" s="20">
        <v>32.691670600000002</v>
      </c>
      <c r="AS13" s="20">
        <v>32.610088500000003</v>
      </c>
      <c r="AT13" s="20">
        <v>32.730861500000003</v>
      </c>
      <c r="AU13" s="19">
        <f t="shared" si="5"/>
        <v>32.4724115</v>
      </c>
      <c r="AX13" s="36"/>
      <c r="AY13" s="36"/>
      <c r="AZ13" s="37"/>
      <c r="BA13" s="36"/>
      <c r="BB13" s="37"/>
      <c r="BC13" s="36"/>
      <c r="BD13" s="37"/>
      <c r="BE13" s="67"/>
      <c r="BF13" s="37"/>
      <c r="BG13" s="36"/>
      <c r="BH13" s="37"/>
      <c r="BI13" s="48"/>
    </row>
    <row r="14" spans="1:61" ht="15" thickBot="1" x14ac:dyDescent="0.4">
      <c r="A14" s="57"/>
      <c r="B14" s="54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0"/>
        <v>66.703100739999996</v>
      </c>
      <c r="M14" s="20">
        <f t="shared" si="11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1"/>
        <v>66.039244200000013</v>
      </c>
      <c r="T14" s="20">
        <f t="shared" si="12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2"/>
        <v>64.411971059999999</v>
      </c>
      <c r="AA14" s="20">
        <f t="shared" si="13"/>
        <v>1.9835906261535272</v>
      </c>
      <c r="AC14" s="48"/>
      <c r="AD14" s="17">
        <v>64.806540699999999</v>
      </c>
      <c r="AE14" s="18">
        <v>67.346581499999999</v>
      </c>
      <c r="AF14" s="17">
        <v>68.409029599999997</v>
      </c>
      <c r="AG14" s="18">
        <v>66.926253299999999</v>
      </c>
      <c r="AH14" s="17">
        <v>66.027098600000002</v>
      </c>
      <c r="AI14" s="19">
        <f t="shared" si="3"/>
        <v>66.703100739999996</v>
      </c>
      <c r="AJ14" s="20">
        <v>66.032764799999995</v>
      </c>
      <c r="AK14" s="21">
        <v>67.421672799999996</v>
      </c>
      <c r="AL14" s="20">
        <v>65.350068699999994</v>
      </c>
      <c r="AM14" s="21">
        <v>66.772015100000004</v>
      </c>
      <c r="AN14" s="20">
        <v>64.619699600000004</v>
      </c>
      <c r="AO14" s="19">
        <f t="shared" si="4"/>
        <v>66.039244200000013</v>
      </c>
      <c r="AP14" s="20">
        <v>64.892133400000006</v>
      </c>
      <c r="AQ14" s="20">
        <v>63.723070499999999</v>
      </c>
      <c r="AR14" s="20">
        <v>63.819937600000003</v>
      </c>
      <c r="AS14" s="20">
        <v>64.925417100000004</v>
      </c>
      <c r="AT14" s="20">
        <v>64.699296700000005</v>
      </c>
      <c r="AU14" s="19">
        <f t="shared" si="5"/>
        <v>64.411971059999999</v>
      </c>
      <c r="AX14" s="38"/>
      <c r="AY14" s="38"/>
      <c r="AZ14" s="39"/>
      <c r="BA14" s="38"/>
      <c r="BB14" s="39"/>
      <c r="BC14" s="38"/>
      <c r="BD14" s="39"/>
      <c r="BE14" s="68"/>
      <c r="BF14" s="39"/>
      <c r="BG14" s="38"/>
      <c r="BH14" s="39"/>
      <c r="BI14" s="49"/>
    </row>
    <row r="15" spans="1:61" ht="15" thickBot="1" x14ac:dyDescent="0.4">
      <c r="A15" s="58"/>
      <c r="B15" s="55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0"/>
        <v>109.7235924</v>
      </c>
      <c r="M15" s="20">
        <f t="shared" si="11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1"/>
        <v>110.81666572000002</v>
      </c>
      <c r="T15" s="20">
        <f t="shared" si="12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2"/>
        <v>110.83381118</v>
      </c>
      <c r="AA15" s="20">
        <f t="shared" si="13"/>
        <v>1.7207020582673658</v>
      </c>
      <c r="AC15" s="49"/>
      <c r="AD15" s="22">
        <v>106.85748359999999</v>
      </c>
      <c r="AE15" s="23">
        <v>108.0880851</v>
      </c>
      <c r="AF15" s="22">
        <v>108.83800890000001</v>
      </c>
      <c r="AG15" s="23">
        <v>112.7331027</v>
      </c>
      <c r="AH15" s="22">
        <v>112.1012817</v>
      </c>
      <c r="AI15" s="24">
        <f t="shared" si="3"/>
        <v>109.7235924</v>
      </c>
      <c r="AJ15" s="25">
        <v>108.3689445</v>
      </c>
      <c r="AK15" s="14">
        <v>112.7772246</v>
      </c>
      <c r="AL15" s="25">
        <v>112.5805323</v>
      </c>
      <c r="AM15" s="14">
        <v>111.0175593</v>
      </c>
      <c r="AN15" s="25">
        <v>109.3390679</v>
      </c>
      <c r="AO15" s="24">
        <f t="shared" si="4"/>
        <v>110.81666572000002</v>
      </c>
      <c r="AP15" s="25">
        <v>110.4811869</v>
      </c>
      <c r="AQ15" s="25">
        <v>109.1348787</v>
      </c>
      <c r="AR15" s="25">
        <v>107.7225772</v>
      </c>
      <c r="AS15" s="25">
        <v>113.56047649999999</v>
      </c>
      <c r="AT15" s="25">
        <v>113.26993659999999</v>
      </c>
      <c r="AU15" s="24">
        <f t="shared" si="5"/>
        <v>110.83381118</v>
      </c>
      <c r="AX15" s="34" t="s">
        <v>10</v>
      </c>
      <c r="AY15" s="62" t="s">
        <v>33</v>
      </c>
      <c r="AZ15" s="35"/>
      <c r="BA15" s="62" t="s">
        <v>16</v>
      </c>
      <c r="BB15" s="35"/>
      <c r="BC15" s="62" t="s">
        <v>16</v>
      </c>
      <c r="BD15" s="35"/>
      <c r="BE15" s="66" t="s">
        <v>34</v>
      </c>
      <c r="BF15" s="35"/>
      <c r="BG15" s="34" t="s">
        <v>22</v>
      </c>
      <c r="BH15" s="35"/>
      <c r="BI15" s="47" t="s">
        <v>38</v>
      </c>
    </row>
    <row r="16" spans="1:61" x14ac:dyDescent="0.35">
      <c r="A16" s="56" t="s">
        <v>10</v>
      </c>
      <c r="B16" s="60" t="s">
        <v>16</v>
      </c>
      <c r="C16" s="10">
        <v>50000</v>
      </c>
      <c r="D16" s="10" t="s">
        <v>22</v>
      </c>
      <c r="E16" s="10" t="s">
        <v>22</v>
      </c>
      <c r="F16" s="10" t="s">
        <v>22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0"/>
        <v>0.56140385999999998</v>
      </c>
      <c r="M16" s="13" t="s">
        <v>22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1"/>
        <v>9.8480000000000006E-5</v>
      </c>
      <c r="T16" s="13" t="s">
        <v>22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2"/>
        <v>1.1173522599999999</v>
      </c>
      <c r="AA16" s="13" t="s">
        <v>22</v>
      </c>
      <c r="AC16" s="47" t="s">
        <v>10</v>
      </c>
      <c r="AD16" s="15">
        <v>0.56881490000000001</v>
      </c>
      <c r="AE16" s="13">
        <v>0.55758560000000001</v>
      </c>
      <c r="AF16" s="15">
        <v>0.55917830000000002</v>
      </c>
      <c r="AG16" s="13">
        <v>0.55991429999999998</v>
      </c>
      <c r="AH16" s="15">
        <v>0.56152619999999998</v>
      </c>
      <c r="AI16" s="16">
        <f t="shared" si="3"/>
        <v>0.56140385999999998</v>
      </c>
      <c r="AJ16" s="20">
        <v>7.5699999999999997E-5</v>
      </c>
      <c r="AK16" s="21">
        <v>1.8870000000000001E-4</v>
      </c>
      <c r="AL16" s="20">
        <v>7.4999999999999993E-5</v>
      </c>
      <c r="AM16" s="21">
        <v>6.6299999999999999E-5</v>
      </c>
      <c r="AN16" s="20">
        <v>8.6700000000000007E-5</v>
      </c>
      <c r="AO16" s="16">
        <f t="shared" si="4"/>
        <v>9.8480000000000006E-5</v>
      </c>
      <c r="AP16" s="20">
        <v>1.0876026000000001</v>
      </c>
      <c r="AQ16" s="20">
        <v>1.1079417</v>
      </c>
      <c r="AR16" s="20">
        <v>1.1222122999999999</v>
      </c>
      <c r="AS16" s="20">
        <v>1.1188175</v>
      </c>
      <c r="AT16" s="20">
        <v>1.1501872</v>
      </c>
      <c r="AU16" s="16">
        <f t="shared" si="5"/>
        <v>1.1173522599999999</v>
      </c>
      <c r="AX16" s="36"/>
      <c r="AY16" s="36"/>
      <c r="AZ16" s="37"/>
      <c r="BA16" s="36"/>
      <c r="BB16" s="37"/>
      <c r="BC16" s="36"/>
      <c r="BD16" s="37"/>
      <c r="BE16" s="67"/>
      <c r="BF16" s="37"/>
      <c r="BG16" s="36"/>
      <c r="BH16" s="37"/>
      <c r="BI16" s="48"/>
    </row>
    <row r="17" spans="1:61" x14ac:dyDescent="0.35">
      <c r="A17" s="57"/>
      <c r="B17" s="54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0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1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2"/>
        <v>4.3320717799999997</v>
      </c>
      <c r="AA17" s="20">
        <f>Z17/Z16</f>
        <v>3.8770868732122135</v>
      </c>
      <c r="AC17" s="48"/>
      <c r="AD17" s="17">
        <v>2.2090855999999999</v>
      </c>
      <c r="AE17" s="18">
        <v>2.2099932999999998</v>
      </c>
      <c r="AF17" s="17">
        <v>2.2098876999999999</v>
      </c>
      <c r="AG17" s="18">
        <v>2.2130524</v>
      </c>
      <c r="AH17" s="17">
        <v>2.2273337</v>
      </c>
      <c r="AI17" s="19">
        <f t="shared" si="3"/>
        <v>2.2138705399999998</v>
      </c>
      <c r="AJ17" s="20">
        <v>1.461E-4</v>
      </c>
      <c r="AK17" s="21">
        <v>1.3449999999999999E-4</v>
      </c>
      <c r="AL17" s="20">
        <v>1.349E-4</v>
      </c>
      <c r="AM17" s="21">
        <v>1.526E-4</v>
      </c>
      <c r="AN17" s="20">
        <v>1.6809999999999999E-4</v>
      </c>
      <c r="AO17" s="19">
        <f t="shared" si="4"/>
        <v>1.4724000000000001E-4</v>
      </c>
      <c r="AP17" s="20">
        <v>4.2625006000000001</v>
      </c>
      <c r="AQ17" s="20">
        <v>4.2710279</v>
      </c>
      <c r="AR17" s="20">
        <v>4.2785130999999996</v>
      </c>
      <c r="AS17" s="20">
        <v>4.414866</v>
      </c>
      <c r="AT17" s="20">
        <v>4.4334512999999998</v>
      </c>
      <c r="AU17" s="19">
        <f t="shared" si="5"/>
        <v>4.3320717799999997</v>
      </c>
      <c r="AX17" s="36"/>
      <c r="AY17" s="36"/>
      <c r="AZ17" s="37"/>
      <c r="BA17" s="36"/>
      <c r="BB17" s="37"/>
      <c r="BC17" s="36"/>
      <c r="BD17" s="37"/>
      <c r="BE17" s="67"/>
      <c r="BF17" s="37"/>
      <c r="BG17" s="36"/>
      <c r="BH17" s="37"/>
      <c r="BI17" s="48"/>
    </row>
    <row r="18" spans="1:61" x14ac:dyDescent="0.35">
      <c r="A18" s="57"/>
      <c r="B18" s="54"/>
      <c r="C18" s="5">
        <v>175000</v>
      </c>
      <c r="D18" s="11">
        <f>C18/C17</f>
        <v>1.75</v>
      </c>
      <c r="E18" s="11">
        <f t="shared" ref="E18:E21" si="14">D18^2</f>
        <v>3.0625</v>
      </c>
      <c r="F18" s="11">
        <f t="shared" ref="F18:F21" si="15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0"/>
        <v>6.8691384599999994</v>
      </c>
      <c r="M18" s="20">
        <f t="shared" ref="M18:M21" si="16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1"/>
        <v>2.6708E-4</v>
      </c>
      <c r="T18" s="20">
        <f t="shared" ref="T18:T21" si="17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2"/>
        <v>13.35462506</v>
      </c>
      <c r="AA18" s="20">
        <f t="shared" ref="AA18:AA21" si="18">Z18/Z17</f>
        <v>3.0827340215493848</v>
      </c>
      <c r="AC18" s="48"/>
      <c r="AD18" s="17">
        <v>6.9506424000000004</v>
      </c>
      <c r="AE18" s="18">
        <v>7.0344553000000003</v>
      </c>
      <c r="AF18" s="17">
        <v>6.7976302999999998</v>
      </c>
      <c r="AG18" s="18">
        <v>6.7455376999999999</v>
      </c>
      <c r="AH18" s="17">
        <v>6.8174266000000001</v>
      </c>
      <c r="AI18" s="19">
        <f t="shared" si="3"/>
        <v>6.8691384599999994</v>
      </c>
      <c r="AJ18" s="20">
        <v>2.5149999999999999E-4</v>
      </c>
      <c r="AK18" s="21">
        <v>2.2690000000000001E-4</v>
      </c>
      <c r="AL18" s="20">
        <v>2.2379999999999999E-4</v>
      </c>
      <c r="AM18" s="21">
        <v>2.4630000000000002E-4</v>
      </c>
      <c r="AN18" s="20">
        <v>3.8690000000000003E-4</v>
      </c>
      <c r="AO18" s="19">
        <f t="shared" si="4"/>
        <v>2.6708E-4</v>
      </c>
      <c r="AP18" s="20">
        <v>13.047761400000001</v>
      </c>
      <c r="AQ18" s="20">
        <v>13.382273700000001</v>
      </c>
      <c r="AR18" s="20">
        <v>13.371559899999999</v>
      </c>
      <c r="AS18" s="20">
        <v>13.411699499999999</v>
      </c>
      <c r="AT18" s="20">
        <v>13.5598308</v>
      </c>
      <c r="AU18" s="19">
        <f t="shared" si="5"/>
        <v>13.35462506</v>
      </c>
      <c r="AX18" s="36"/>
      <c r="AY18" s="36"/>
      <c r="AZ18" s="37"/>
      <c r="BA18" s="36"/>
      <c r="BB18" s="37"/>
      <c r="BC18" s="36"/>
      <c r="BD18" s="37"/>
      <c r="BE18" s="67"/>
      <c r="BF18" s="37"/>
      <c r="BG18" s="36"/>
      <c r="BH18" s="37"/>
      <c r="BI18" s="48"/>
    </row>
    <row r="19" spans="1:61" x14ac:dyDescent="0.35">
      <c r="A19" s="57"/>
      <c r="B19" s="54"/>
      <c r="C19" s="5">
        <v>300000</v>
      </c>
      <c r="D19" s="11">
        <f>C19/C18</f>
        <v>1.7142857142857142</v>
      </c>
      <c r="E19" s="11">
        <f t="shared" si="14"/>
        <v>2.9387755102040813</v>
      </c>
      <c r="F19" s="11">
        <f t="shared" si="15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0"/>
        <v>20.141167800000002</v>
      </c>
      <c r="M19" s="20">
        <f t="shared" si="16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1"/>
        <v>5.2304000000000001E-4</v>
      </c>
      <c r="T19" s="20">
        <f t="shared" si="17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2"/>
        <v>41.141370479999999</v>
      </c>
      <c r="AA19" s="20">
        <f t="shared" si="18"/>
        <v>3.0806833059826841</v>
      </c>
      <c r="AC19" s="48"/>
      <c r="AD19" s="17">
        <v>20.277472100000001</v>
      </c>
      <c r="AE19" s="18">
        <v>20.1713916</v>
      </c>
      <c r="AF19" s="17">
        <v>20.147594600000001</v>
      </c>
      <c r="AG19" s="18">
        <v>19.9725334</v>
      </c>
      <c r="AH19" s="17">
        <v>20.136847299999999</v>
      </c>
      <c r="AI19" s="19">
        <f t="shared" si="3"/>
        <v>20.141167800000002</v>
      </c>
      <c r="AJ19" s="20">
        <v>7.1239999999999997E-4</v>
      </c>
      <c r="AK19" s="21">
        <v>6.2410000000000005E-4</v>
      </c>
      <c r="AL19" s="20">
        <v>3.8559999999999999E-4</v>
      </c>
      <c r="AM19" s="21">
        <v>4.6359999999999999E-4</v>
      </c>
      <c r="AN19" s="20">
        <v>4.2949999999999998E-4</v>
      </c>
      <c r="AO19" s="19">
        <f t="shared" si="4"/>
        <v>5.2304000000000001E-4</v>
      </c>
      <c r="AP19" s="20">
        <v>40.860741099999998</v>
      </c>
      <c r="AQ19" s="20">
        <v>41.030571199999997</v>
      </c>
      <c r="AR19" s="20">
        <v>41.041561199999997</v>
      </c>
      <c r="AS19" s="20">
        <v>41.311354899999998</v>
      </c>
      <c r="AT19" s="20">
        <v>41.462623999999998</v>
      </c>
      <c r="AU19" s="19">
        <f t="shared" si="5"/>
        <v>41.141370479999999</v>
      </c>
      <c r="AX19" s="36"/>
      <c r="AY19" s="36"/>
      <c r="AZ19" s="37"/>
      <c r="BA19" s="36"/>
      <c r="BB19" s="37"/>
      <c r="BC19" s="36"/>
      <c r="BD19" s="37"/>
      <c r="BE19" s="67"/>
      <c r="BF19" s="37"/>
      <c r="BG19" s="36"/>
      <c r="BH19" s="37"/>
      <c r="BI19" s="48"/>
    </row>
    <row r="20" spans="1:61" ht="15" thickBot="1" x14ac:dyDescent="0.4">
      <c r="A20" s="57"/>
      <c r="B20" s="54"/>
      <c r="C20" s="5">
        <v>425000</v>
      </c>
      <c r="D20" s="11">
        <f>C20/C19</f>
        <v>1.4166666666666667</v>
      </c>
      <c r="E20" s="11">
        <f t="shared" si="14"/>
        <v>2.0069444444444446</v>
      </c>
      <c r="F20" s="11">
        <f t="shared" si="15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0"/>
        <v>40.321519960000003</v>
      </c>
      <c r="M20" s="20">
        <f t="shared" si="16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1"/>
        <v>6.4141999999999997E-4</v>
      </c>
      <c r="T20" s="20">
        <f t="shared" si="17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2"/>
        <v>82.394224699999995</v>
      </c>
      <c r="AA20" s="20">
        <f t="shared" si="18"/>
        <v>2.0027097721514697</v>
      </c>
      <c r="AC20" s="48"/>
      <c r="AD20" s="17">
        <v>40.442981699999997</v>
      </c>
      <c r="AE20" s="18">
        <v>40.685719800000001</v>
      </c>
      <c r="AF20" s="17">
        <v>40.1152856</v>
      </c>
      <c r="AG20" s="18">
        <v>40.119763800000001</v>
      </c>
      <c r="AH20" s="17">
        <v>40.243848900000003</v>
      </c>
      <c r="AI20" s="19">
        <f t="shared" si="3"/>
        <v>40.321519960000003</v>
      </c>
      <c r="AJ20" s="18">
        <v>6.5850000000000001E-4</v>
      </c>
      <c r="AK20" s="17">
        <v>6.826E-4</v>
      </c>
      <c r="AL20" s="18">
        <v>6.045E-4</v>
      </c>
      <c r="AM20" s="17">
        <v>6.5220000000000002E-4</v>
      </c>
      <c r="AN20" s="18">
        <v>6.0930000000000001E-4</v>
      </c>
      <c r="AO20" s="19">
        <f t="shared" si="4"/>
        <v>6.4141999999999997E-4</v>
      </c>
      <c r="AP20" s="20">
        <v>81.621755300000004</v>
      </c>
      <c r="AQ20" s="20">
        <v>83.471276399999994</v>
      </c>
      <c r="AR20" s="20">
        <v>82.813548100000006</v>
      </c>
      <c r="AS20" s="20">
        <v>82.310394000000002</v>
      </c>
      <c r="AT20" s="20">
        <v>81.754149699999999</v>
      </c>
      <c r="AU20" s="19">
        <f t="shared" si="5"/>
        <v>82.394224699999995</v>
      </c>
      <c r="AX20" s="38"/>
      <c r="AY20" s="38"/>
      <c r="AZ20" s="39"/>
      <c r="BA20" s="38"/>
      <c r="BB20" s="39"/>
      <c r="BC20" s="38"/>
      <c r="BD20" s="39"/>
      <c r="BE20" s="68"/>
      <c r="BF20" s="39"/>
      <c r="BG20" s="38"/>
      <c r="BH20" s="39"/>
      <c r="BI20" s="49"/>
    </row>
    <row r="21" spans="1:61" ht="15" thickBot="1" x14ac:dyDescent="0.4">
      <c r="A21" s="58"/>
      <c r="B21" s="55"/>
      <c r="C21" s="6">
        <v>550000</v>
      </c>
      <c r="D21" s="11">
        <f>C21/C20</f>
        <v>1.2941176470588236</v>
      </c>
      <c r="E21" s="11">
        <f t="shared" si="14"/>
        <v>1.6747404844290659</v>
      </c>
      <c r="F21" s="11">
        <f t="shared" si="15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0"/>
        <v>66.27940498000001</v>
      </c>
      <c r="M21" s="20">
        <f t="shared" si="16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1"/>
        <v>8.0061999999999993E-4</v>
      </c>
      <c r="T21" s="20">
        <f t="shared" si="17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2"/>
        <v>135.94702348000001</v>
      </c>
      <c r="AA21" s="20">
        <f t="shared" si="18"/>
        <v>1.6499581612059275</v>
      </c>
      <c r="AC21" s="49"/>
      <c r="AD21" s="22">
        <v>66.8108407</v>
      </c>
      <c r="AE21" s="23">
        <v>66.047149899999994</v>
      </c>
      <c r="AF21" s="22">
        <v>65.774078099999997</v>
      </c>
      <c r="AG21" s="23">
        <v>65.870783200000005</v>
      </c>
      <c r="AH21" s="22">
        <v>66.894172999999995</v>
      </c>
      <c r="AI21" s="24">
        <f t="shared" si="3"/>
        <v>66.27940498000001</v>
      </c>
      <c r="AJ21" s="20">
        <v>7.2639999999999998E-4</v>
      </c>
      <c r="AK21" s="21">
        <v>9.6409999999999996E-4</v>
      </c>
      <c r="AL21" s="20">
        <v>7.7450000000000001E-4</v>
      </c>
      <c r="AM21" s="21">
        <v>7.7050000000000003E-4</v>
      </c>
      <c r="AN21" s="20">
        <v>7.6760000000000001E-4</v>
      </c>
      <c r="AO21" s="24">
        <f t="shared" si="4"/>
        <v>8.0061999999999993E-4</v>
      </c>
      <c r="AP21" s="26">
        <v>141.31139619999999</v>
      </c>
      <c r="AQ21" s="26">
        <v>139.90312180000001</v>
      </c>
      <c r="AR21" s="26">
        <v>132.35164900000001</v>
      </c>
      <c r="AS21" s="26">
        <v>133.54685269999999</v>
      </c>
      <c r="AT21" s="26">
        <v>132.62209770000001</v>
      </c>
      <c r="AU21" s="24">
        <f t="shared" si="5"/>
        <v>135.94702348000001</v>
      </c>
      <c r="AX21" s="34" t="s">
        <v>11</v>
      </c>
      <c r="AY21" s="62" t="s">
        <v>35</v>
      </c>
      <c r="AZ21" s="35"/>
      <c r="BA21" s="62" t="s">
        <v>35</v>
      </c>
      <c r="BB21" s="35"/>
      <c r="BC21" s="62" t="s">
        <v>35</v>
      </c>
      <c r="BD21" s="35"/>
      <c r="BE21" s="66" t="s">
        <v>33</v>
      </c>
      <c r="BF21" s="35"/>
      <c r="BG21" s="34" t="s">
        <v>42</v>
      </c>
      <c r="BH21" s="35"/>
      <c r="BI21" s="47" t="s">
        <v>38</v>
      </c>
    </row>
    <row r="22" spans="1:61" x14ac:dyDescent="0.35">
      <c r="A22" s="56" t="s">
        <v>11</v>
      </c>
      <c r="B22" s="60" t="s">
        <v>15</v>
      </c>
      <c r="C22" s="10">
        <v>50000</v>
      </c>
      <c r="D22" s="10" t="s">
        <v>22</v>
      </c>
      <c r="E22" s="10" t="s">
        <v>22</v>
      </c>
      <c r="F22" s="10" t="s">
        <v>22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0"/>
        <v>2.733008E-2</v>
      </c>
      <c r="M22" s="13" t="s">
        <v>22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1"/>
        <v>3.2456680000000002E-2</v>
      </c>
      <c r="T22" s="13" t="s">
        <v>22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2"/>
        <v>2.1009380000000001E-2</v>
      </c>
      <c r="AA22" s="13" t="s">
        <v>22</v>
      </c>
      <c r="AC22" s="47" t="s">
        <v>11</v>
      </c>
      <c r="AD22" s="15">
        <v>3.3158E-2</v>
      </c>
      <c r="AE22" s="13">
        <v>2.49926E-2</v>
      </c>
      <c r="AF22" s="15">
        <v>2.7162499999999999E-2</v>
      </c>
      <c r="AG22" s="13">
        <v>2.4784899999999999E-2</v>
      </c>
      <c r="AH22" s="15">
        <v>2.65524E-2</v>
      </c>
      <c r="AI22" s="16">
        <f t="shared" si="3"/>
        <v>2.733008E-2</v>
      </c>
      <c r="AJ22" s="13">
        <v>3.5959900000000003E-2</v>
      </c>
      <c r="AK22" s="15">
        <v>3.2436899999999998E-2</v>
      </c>
      <c r="AL22" s="13">
        <v>3.1760799999999999E-2</v>
      </c>
      <c r="AM22" s="15">
        <v>3.2480099999999998E-2</v>
      </c>
      <c r="AN22" s="13">
        <v>2.9645700000000001E-2</v>
      </c>
      <c r="AO22" s="16">
        <f t="shared" si="4"/>
        <v>3.2456680000000002E-2</v>
      </c>
      <c r="AP22" s="13">
        <v>2.7335600000000002E-2</v>
      </c>
      <c r="AQ22" s="13">
        <v>1.83158E-2</v>
      </c>
      <c r="AR22" s="13">
        <v>2.06678E-2</v>
      </c>
      <c r="AS22" s="13">
        <v>1.8178400000000001E-2</v>
      </c>
      <c r="AT22" s="13">
        <v>2.05493E-2</v>
      </c>
      <c r="AU22" s="16">
        <f t="shared" si="5"/>
        <v>2.1009380000000001E-2</v>
      </c>
      <c r="AX22" s="36"/>
      <c r="AY22" s="36"/>
      <c r="AZ22" s="37"/>
      <c r="BA22" s="36"/>
      <c r="BB22" s="37"/>
      <c r="BC22" s="36"/>
      <c r="BD22" s="37"/>
      <c r="BE22" s="67"/>
      <c r="BF22" s="37"/>
      <c r="BG22" s="36"/>
      <c r="BH22" s="37"/>
      <c r="BI22" s="48"/>
    </row>
    <row r="23" spans="1:61" x14ac:dyDescent="0.35">
      <c r="A23" s="57"/>
      <c r="B23" s="54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0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1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2"/>
        <v>3.9191080000000003E-2</v>
      </c>
      <c r="AA23" s="20">
        <f>Z23/Z22</f>
        <v>1.8654086888808714</v>
      </c>
      <c r="AC23" s="48"/>
      <c r="AD23" s="17">
        <v>4.7209399999999999E-2</v>
      </c>
      <c r="AE23" s="18">
        <v>5.2738199999999999E-2</v>
      </c>
      <c r="AF23" s="17">
        <v>4.8110399999999998E-2</v>
      </c>
      <c r="AG23" s="18">
        <v>5.2482000000000001E-2</v>
      </c>
      <c r="AH23" s="17">
        <v>4.7475200000000002E-2</v>
      </c>
      <c r="AI23" s="19">
        <f t="shared" si="3"/>
        <v>4.9603040000000001E-2</v>
      </c>
      <c r="AJ23" s="20">
        <v>4.6511400000000001E-2</v>
      </c>
      <c r="AK23" s="21">
        <v>4.3684500000000001E-2</v>
      </c>
      <c r="AL23" s="20">
        <v>4.5584199999999998E-2</v>
      </c>
      <c r="AM23" s="21">
        <v>4.2670300000000001E-2</v>
      </c>
      <c r="AN23" s="20">
        <v>4.6229800000000001E-2</v>
      </c>
      <c r="AO23" s="19">
        <f t="shared" si="4"/>
        <v>4.4936039999999997E-2</v>
      </c>
      <c r="AP23" s="20">
        <v>3.6842899999999998E-2</v>
      </c>
      <c r="AQ23" s="20">
        <v>4.2576900000000001E-2</v>
      </c>
      <c r="AR23" s="20">
        <v>3.6690800000000003E-2</v>
      </c>
      <c r="AS23" s="20">
        <v>4.1958599999999999E-2</v>
      </c>
      <c r="AT23" s="20">
        <v>3.7886200000000002E-2</v>
      </c>
      <c r="AU23" s="19">
        <f t="shared" si="5"/>
        <v>3.9191080000000003E-2</v>
      </c>
      <c r="AX23" s="36"/>
      <c r="AY23" s="36"/>
      <c r="AZ23" s="37"/>
      <c r="BA23" s="36"/>
      <c r="BB23" s="37"/>
      <c r="BC23" s="36"/>
      <c r="BD23" s="37"/>
      <c r="BE23" s="67"/>
      <c r="BF23" s="37"/>
      <c r="BG23" s="36"/>
      <c r="BH23" s="37"/>
      <c r="BI23" s="48"/>
    </row>
    <row r="24" spans="1:61" x14ac:dyDescent="0.35">
      <c r="A24" s="57"/>
      <c r="B24" s="54"/>
      <c r="C24" s="5">
        <v>175000</v>
      </c>
      <c r="D24" s="11">
        <f>C24/C23</f>
        <v>1.75</v>
      </c>
      <c r="E24" s="11">
        <f t="shared" ref="E24:E27" si="19">D24^2</f>
        <v>3.0625</v>
      </c>
      <c r="F24" s="11">
        <f t="shared" ref="F24:F27" si="20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0"/>
        <v>8.4175180000000002E-2</v>
      </c>
      <c r="M24" s="20">
        <f t="shared" ref="M24:M27" si="21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1"/>
        <v>7.6540840000000013E-2</v>
      </c>
      <c r="T24" s="20">
        <f t="shared" ref="T24:T27" si="22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2"/>
        <v>6.838284E-2</v>
      </c>
      <c r="AA24" s="20">
        <f t="shared" ref="AA24:AA27" si="23">Z24/Z23</f>
        <v>1.7448572481289109</v>
      </c>
      <c r="AC24" s="48"/>
      <c r="AD24" s="17">
        <v>8.8226899999999997E-2</v>
      </c>
      <c r="AE24" s="18">
        <v>7.9888399999999998E-2</v>
      </c>
      <c r="AF24" s="17">
        <v>8.7163299999999999E-2</v>
      </c>
      <c r="AG24" s="18">
        <v>7.8219300000000005E-2</v>
      </c>
      <c r="AH24" s="17">
        <v>8.7377999999999997E-2</v>
      </c>
      <c r="AI24" s="19">
        <f t="shared" si="3"/>
        <v>8.4175180000000002E-2</v>
      </c>
      <c r="AJ24" s="20">
        <v>7.3131399999999999E-2</v>
      </c>
      <c r="AK24" s="21">
        <v>8.0477800000000002E-2</v>
      </c>
      <c r="AL24" s="20">
        <v>7.4567700000000001E-2</v>
      </c>
      <c r="AM24" s="21">
        <v>8.0060199999999998E-2</v>
      </c>
      <c r="AN24" s="20">
        <v>7.4467099999999994E-2</v>
      </c>
      <c r="AO24" s="19">
        <f t="shared" si="4"/>
        <v>7.6540840000000013E-2</v>
      </c>
      <c r="AP24" s="20">
        <v>6.6186400000000006E-2</v>
      </c>
      <c r="AQ24" s="20">
        <v>7.2501599999999999E-2</v>
      </c>
      <c r="AR24" s="20">
        <v>6.4273800000000006E-2</v>
      </c>
      <c r="AS24" s="20">
        <v>7.2145799999999996E-2</v>
      </c>
      <c r="AT24" s="20">
        <v>6.6806599999999994E-2</v>
      </c>
      <c r="AU24" s="19">
        <f t="shared" si="5"/>
        <v>6.838284E-2</v>
      </c>
      <c r="AX24" s="36"/>
      <c r="AY24" s="36"/>
      <c r="AZ24" s="37"/>
      <c r="BA24" s="36"/>
      <c r="BB24" s="37"/>
      <c r="BC24" s="36"/>
      <c r="BD24" s="37"/>
      <c r="BE24" s="67"/>
      <c r="BF24" s="37"/>
      <c r="BG24" s="36"/>
      <c r="BH24" s="37"/>
      <c r="BI24" s="48"/>
    </row>
    <row r="25" spans="1:61" x14ac:dyDescent="0.35">
      <c r="A25" s="57"/>
      <c r="B25" s="54"/>
      <c r="C25" s="5">
        <v>300000</v>
      </c>
      <c r="D25" s="11">
        <f>C25/C24</f>
        <v>1.7142857142857142</v>
      </c>
      <c r="E25" s="11">
        <f t="shared" si="19"/>
        <v>2.9387755102040813</v>
      </c>
      <c r="F25" s="11">
        <f t="shared" si="20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0"/>
        <v>0.14635941999999999</v>
      </c>
      <c r="M25" s="20">
        <f t="shared" si="21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1"/>
        <v>0.13504572000000001</v>
      </c>
      <c r="T25" s="20">
        <f t="shared" si="22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2"/>
        <v>0.11834768</v>
      </c>
      <c r="AA25" s="20">
        <f t="shared" si="23"/>
        <v>1.7306634237478291</v>
      </c>
      <c r="AC25" s="48"/>
      <c r="AD25" s="17">
        <v>0.1522529</v>
      </c>
      <c r="AE25" s="18">
        <v>0.13867689999999999</v>
      </c>
      <c r="AF25" s="17">
        <v>0.15293660000000001</v>
      </c>
      <c r="AG25" s="18">
        <v>0.13642280000000001</v>
      </c>
      <c r="AH25" s="17">
        <v>0.1515079</v>
      </c>
      <c r="AI25" s="19">
        <f t="shared" si="3"/>
        <v>0.14635941999999999</v>
      </c>
      <c r="AJ25" s="20">
        <v>0.13522229999999999</v>
      </c>
      <c r="AK25" s="21">
        <v>0.12839010000000001</v>
      </c>
      <c r="AL25" s="20">
        <v>0.13976810000000001</v>
      </c>
      <c r="AM25" s="21">
        <v>0.12944510000000001</v>
      </c>
      <c r="AN25" s="20">
        <v>0.142403</v>
      </c>
      <c r="AO25" s="19">
        <f t="shared" si="4"/>
        <v>0.13504572000000001</v>
      </c>
      <c r="AP25" s="20">
        <v>0.12178</v>
      </c>
      <c r="AQ25" s="20">
        <v>0.110601</v>
      </c>
      <c r="AR25" s="20">
        <v>0.12419289999999999</v>
      </c>
      <c r="AS25" s="20">
        <v>0.1101193</v>
      </c>
      <c r="AT25" s="20">
        <v>0.1250452</v>
      </c>
      <c r="AU25" s="19">
        <f t="shared" si="5"/>
        <v>0.11834768</v>
      </c>
      <c r="AX25" s="36"/>
      <c r="AY25" s="36"/>
      <c r="AZ25" s="37"/>
      <c r="BA25" s="36"/>
      <c r="BB25" s="37"/>
      <c r="BC25" s="36"/>
      <c r="BD25" s="37"/>
      <c r="BE25" s="67"/>
      <c r="BF25" s="37"/>
      <c r="BG25" s="36"/>
      <c r="BH25" s="37"/>
      <c r="BI25" s="48"/>
    </row>
    <row r="26" spans="1:61" ht="15" thickBot="1" x14ac:dyDescent="0.4">
      <c r="A26" s="57"/>
      <c r="B26" s="54"/>
      <c r="C26" s="5">
        <v>425000</v>
      </c>
      <c r="D26" s="11">
        <f>C26/C25</f>
        <v>1.4166666666666667</v>
      </c>
      <c r="E26" s="11">
        <f t="shared" si="19"/>
        <v>2.0069444444444446</v>
      </c>
      <c r="F26" s="11">
        <f t="shared" si="20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0"/>
        <v>0.2058516</v>
      </c>
      <c r="M26" s="20">
        <f t="shared" si="21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1"/>
        <v>0.19297686</v>
      </c>
      <c r="T26" s="20">
        <f t="shared" si="22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2"/>
        <v>0.16483602000000003</v>
      </c>
      <c r="AA26" s="20">
        <f t="shared" si="23"/>
        <v>1.392811587012099</v>
      </c>
      <c r="AC26" s="48"/>
      <c r="AD26" s="17">
        <v>0.21302299999999999</v>
      </c>
      <c r="AE26" s="18">
        <v>0.19026989999999999</v>
      </c>
      <c r="AF26" s="17">
        <v>0.2123709</v>
      </c>
      <c r="AG26" s="18">
        <v>0.19472880000000001</v>
      </c>
      <c r="AH26" s="17">
        <v>0.21886539999999999</v>
      </c>
      <c r="AI26" s="19">
        <f t="shared" si="3"/>
        <v>0.2058516</v>
      </c>
      <c r="AJ26" s="20">
        <v>0.18866440000000001</v>
      </c>
      <c r="AK26" s="21">
        <v>0.19789970000000001</v>
      </c>
      <c r="AL26" s="20">
        <v>0.1853591</v>
      </c>
      <c r="AM26" s="21">
        <v>0.20303470000000001</v>
      </c>
      <c r="AN26" s="20">
        <v>0.1899264</v>
      </c>
      <c r="AO26" s="19">
        <f t="shared" si="4"/>
        <v>0.19297686</v>
      </c>
      <c r="AP26" s="20">
        <v>0.15834970000000001</v>
      </c>
      <c r="AQ26" s="20">
        <v>0.1731722</v>
      </c>
      <c r="AR26" s="20">
        <v>0.1545792</v>
      </c>
      <c r="AS26" s="20">
        <v>0.17828830000000001</v>
      </c>
      <c r="AT26" s="20">
        <v>0.15979070000000001</v>
      </c>
      <c r="AU26" s="19">
        <f t="shared" si="5"/>
        <v>0.16483602000000003</v>
      </c>
      <c r="AX26" s="38"/>
      <c r="AY26" s="38"/>
      <c r="AZ26" s="39"/>
      <c r="BA26" s="38"/>
      <c r="BB26" s="39"/>
      <c r="BC26" s="38"/>
      <c r="BD26" s="39"/>
      <c r="BE26" s="68"/>
      <c r="BF26" s="39"/>
      <c r="BG26" s="38"/>
      <c r="BH26" s="39"/>
      <c r="BI26" s="49"/>
    </row>
    <row r="27" spans="1:61" ht="15" customHeight="1" thickBot="1" x14ac:dyDescent="0.4">
      <c r="A27" s="58"/>
      <c r="B27" s="55"/>
      <c r="C27" s="6">
        <v>550000</v>
      </c>
      <c r="D27" s="11">
        <f>C27/C26</f>
        <v>1.2941176470588236</v>
      </c>
      <c r="E27" s="11">
        <f t="shared" si="19"/>
        <v>1.6747404844290659</v>
      </c>
      <c r="F27" s="11">
        <f t="shared" si="20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0"/>
        <v>0.26584922</v>
      </c>
      <c r="M27" s="20">
        <f t="shared" si="21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1"/>
        <v>0.25202259999999999</v>
      </c>
      <c r="T27" s="20">
        <f t="shared" si="22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2"/>
        <v>0.21743744000000001</v>
      </c>
      <c r="AA27" s="20">
        <f t="shared" si="23"/>
        <v>1.3191136257718428</v>
      </c>
      <c r="AC27" s="49"/>
      <c r="AD27" s="22">
        <v>0.2533029</v>
      </c>
      <c r="AE27" s="23">
        <v>0.27934999999999999</v>
      </c>
      <c r="AF27" s="22">
        <v>0.25799539999999999</v>
      </c>
      <c r="AG27" s="23">
        <v>0.28315800000000002</v>
      </c>
      <c r="AH27" s="22">
        <v>0.25543979999999999</v>
      </c>
      <c r="AI27" s="24">
        <f t="shared" si="3"/>
        <v>0.26584922</v>
      </c>
      <c r="AJ27" s="25">
        <v>0.25739210000000001</v>
      </c>
      <c r="AK27" s="14">
        <v>0.24481810000000001</v>
      </c>
      <c r="AL27" s="25">
        <v>0.2571794</v>
      </c>
      <c r="AM27" s="14">
        <v>0.24408089999999999</v>
      </c>
      <c r="AN27" s="25">
        <v>0.2566425</v>
      </c>
      <c r="AO27" s="24">
        <f t="shared" si="4"/>
        <v>0.25202259999999999</v>
      </c>
      <c r="AP27" s="25">
        <v>0.2284928</v>
      </c>
      <c r="AQ27" s="25">
        <v>0.20143269999999999</v>
      </c>
      <c r="AR27" s="25">
        <v>0.2281531</v>
      </c>
      <c r="AS27" s="25">
        <v>0.20309740000000001</v>
      </c>
      <c r="AT27" s="25">
        <v>0.2260112</v>
      </c>
      <c r="AU27" s="24">
        <f t="shared" si="5"/>
        <v>0.21743744000000001</v>
      </c>
      <c r="AX27" s="34" t="s">
        <v>12</v>
      </c>
      <c r="AY27" s="62" t="s">
        <v>35</v>
      </c>
      <c r="AZ27" s="35"/>
      <c r="BA27" s="62" t="s">
        <v>16</v>
      </c>
      <c r="BB27" s="35"/>
      <c r="BC27" s="62" t="s">
        <v>35</v>
      </c>
      <c r="BD27" s="35"/>
      <c r="BE27" s="66" t="s">
        <v>36</v>
      </c>
      <c r="BF27" s="35"/>
      <c r="BG27" s="41" t="s">
        <v>43</v>
      </c>
      <c r="BH27" s="42"/>
      <c r="BI27" s="47" t="s">
        <v>39</v>
      </c>
    </row>
    <row r="28" spans="1:61" x14ac:dyDescent="0.35">
      <c r="A28" s="56" t="s">
        <v>12</v>
      </c>
      <c r="B28" s="60" t="s">
        <v>16</v>
      </c>
      <c r="C28" s="10">
        <v>50000</v>
      </c>
      <c r="D28" s="10" t="s">
        <v>22</v>
      </c>
      <c r="E28" s="10" t="s">
        <v>22</v>
      </c>
      <c r="F28" s="10" t="s">
        <v>22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0"/>
        <v>3.73282E-3</v>
      </c>
      <c r="M28" s="13" t="s">
        <v>22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1"/>
        <v>1.3991399999999999E-3</v>
      </c>
      <c r="T28" s="13" t="s">
        <v>22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2"/>
        <v>2.1247800000000002E-3</v>
      </c>
      <c r="AA28" s="13" t="s">
        <v>22</v>
      </c>
      <c r="AC28" s="47" t="s">
        <v>12</v>
      </c>
      <c r="AD28" s="15">
        <v>4.0302000000000003E-3</v>
      </c>
      <c r="AE28" s="13">
        <v>3.6359999999999999E-3</v>
      </c>
      <c r="AF28" s="15">
        <v>3.7257000000000002E-3</v>
      </c>
      <c r="AG28" s="13">
        <v>3.6484E-3</v>
      </c>
      <c r="AH28" s="15">
        <v>3.6237999999999999E-3</v>
      </c>
      <c r="AI28" s="16">
        <f t="shared" si="3"/>
        <v>3.73282E-3</v>
      </c>
      <c r="AJ28" s="13">
        <v>1.9949E-3</v>
      </c>
      <c r="AK28" s="15">
        <v>1.7110999999999999E-3</v>
      </c>
      <c r="AL28" s="13">
        <v>1.1724999999999999E-3</v>
      </c>
      <c r="AM28" s="15">
        <v>1.1182E-3</v>
      </c>
      <c r="AN28" s="13">
        <v>9.990000000000001E-4</v>
      </c>
      <c r="AO28" s="16">
        <f t="shared" si="4"/>
        <v>1.3991399999999999E-3</v>
      </c>
      <c r="AP28" s="13">
        <v>2.5430000000000001E-3</v>
      </c>
      <c r="AQ28" s="13">
        <v>1.9975000000000001E-3</v>
      </c>
      <c r="AR28" s="13">
        <v>2.0187E-3</v>
      </c>
      <c r="AS28" s="13">
        <v>1.9589999999999998E-3</v>
      </c>
      <c r="AT28" s="13">
        <v>2.1056999999999998E-3</v>
      </c>
      <c r="AU28" s="16">
        <f t="shared" si="5"/>
        <v>2.1247800000000002E-3</v>
      </c>
      <c r="AX28" s="36"/>
      <c r="AY28" s="36"/>
      <c r="AZ28" s="37"/>
      <c r="BA28" s="36"/>
      <c r="BB28" s="37"/>
      <c r="BC28" s="36"/>
      <c r="BD28" s="37"/>
      <c r="BE28" s="67"/>
      <c r="BF28" s="37"/>
      <c r="BG28" s="43"/>
      <c r="BH28" s="44"/>
      <c r="BI28" s="48"/>
    </row>
    <row r="29" spans="1:61" x14ac:dyDescent="0.35">
      <c r="A29" s="57"/>
      <c r="B29" s="54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0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1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2"/>
        <v>4.1765199999999995E-3</v>
      </c>
      <c r="AA29" s="20">
        <f>Z29/Z28</f>
        <v>1.9656246764370895</v>
      </c>
      <c r="AC29" s="48"/>
      <c r="AD29" s="17">
        <v>9.1038999999999998E-3</v>
      </c>
      <c r="AE29" s="18">
        <v>7.3057E-3</v>
      </c>
      <c r="AF29" s="17">
        <v>7.5629E-3</v>
      </c>
      <c r="AG29" s="18">
        <v>7.4771000000000004E-3</v>
      </c>
      <c r="AH29" s="17">
        <v>8.2232E-3</v>
      </c>
      <c r="AI29" s="19">
        <f t="shared" si="3"/>
        <v>7.9345600000000002E-3</v>
      </c>
      <c r="AJ29" s="20">
        <v>2.2640999999999998E-3</v>
      </c>
      <c r="AK29" s="21">
        <v>2.4149000000000002E-3</v>
      </c>
      <c r="AL29" s="20">
        <v>2.2594999999999998E-3</v>
      </c>
      <c r="AM29" s="21">
        <v>2.1616999999999999E-3</v>
      </c>
      <c r="AN29" s="20">
        <v>2.2461999999999998E-3</v>
      </c>
      <c r="AO29" s="19">
        <f t="shared" si="4"/>
        <v>2.2692799999999998E-3</v>
      </c>
      <c r="AP29" s="20">
        <v>4.313E-3</v>
      </c>
      <c r="AQ29" s="20">
        <v>4.2884999999999998E-3</v>
      </c>
      <c r="AR29" s="20">
        <v>4.0705999999999997E-3</v>
      </c>
      <c r="AS29" s="20">
        <v>4.0130000000000001E-3</v>
      </c>
      <c r="AT29" s="20">
        <v>4.1974999999999998E-3</v>
      </c>
      <c r="AU29" s="19">
        <f t="shared" si="5"/>
        <v>4.1765199999999995E-3</v>
      </c>
      <c r="AX29" s="36"/>
      <c r="AY29" s="36"/>
      <c r="AZ29" s="37"/>
      <c r="BA29" s="36"/>
      <c r="BB29" s="37"/>
      <c r="BC29" s="36"/>
      <c r="BD29" s="37"/>
      <c r="BE29" s="67"/>
      <c r="BF29" s="37"/>
      <c r="BG29" s="43"/>
      <c r="BH29" s="44"/>
      <c r="BI29" s="48"/>
    </row>
    <row r="30" spans="1:61" x14ac:dyDescent="0.35">
      <c r="A30" s="57"/>
      <c r="B30" s="54"/>
      <c r="C30" s="5">
        <v>175000</v>
      </c>
      <c r="D30" s="11">
        <f>C30/C29</f>
        <v>1.75</v>
      </c>
      <c r="E30" s="11">
        <f t="shared" ref="E30:E33" si="24">D30^2</f>
        <v>3.0625</v>
      </c>
      <c r="F30" s="11">
        <f t="shared" ref="F30:F33" si="25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0"/>
        <v>1.4014560000000001E-2</v>
      </c>
      <c r="M30" s="20">
        <f t="shared" ref="M30:M33" si="26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1"/>
        <v>4.6499799999999997E-3</v>
      </c>
      <c r="T30" s="20">
        <f t="shared" ref="T30:T33" si="27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2"/>
        <v>7.9310400000000003E-3</v>
      </c>
      <c r="AA30" s="20">
        <f t="shared" ref="AA30:AA33" si="28">Z30/Z29</f>
        <v>1.8989589418942088</v>
      </c>
      <c r="AC30" s="48"/>
      <c r="AD30" s="17">
        <v>1.41674E-2</v>
      </c>
      <c r="AE30" s="18">
        <v>1.4419299999999999E-2</v>
      </c>
      <c r="AF30" s="17">
        <v>1.41292E-2</v>
      </c>
      <c r="AG30" s="18">
        <v>1.3562299999999999E-2</v>
      </c>
      <c r="AH30" s="17">
        <v>1.3794600000000001E-2</v>
      </c>
      <c r="AI30" s="19">
        <f t="shared" si="3"/>
        <v>1.4014560000000001E-2</v>
      </c>
      <c r="AJ30" s="20">
        <v>4.3211999999999999E-3</v>
      </c>
      <c r="AK30" s="21">
        <v>6.2481000000000004E-3</v>
      </c>
      <c r="AL30" s="20">
        <v>4.0547999999999999E-3</v>
      </c>
      <c r="AM30" s="21">
        <v>4.5886E-3</v>
      </c>
      <c r="AN30" s="20">
        <v>4.0372000000000003E-3</v>
      </c>
      <c r="AO30" s="19">
        <f t="shared" si="4"/>
        <v>4.6499799999999997E-3</v>
      </c>
      <c r="AP30" s="20">
        <v>7.5751000000000004E-3</v>
      </c>
      <c r="AQ30" s="20">
        <v>9.2452000000000003E-3</v>
      </c>
      <c r="AR30" s="20">
        <v>7.7866000000000003E-3</v>
      </c>
      <c r="AS30" s="20">
        <v>7.1488000000000003E-3</v>
      </c>
      <c r="AT30" s="20">
        <v>7.8995000000000003E-3</v>
      </c>
      <c r="AU30" s="19">
        <f t="shared" si="5"/>
        <v>7.9310400000000003E-3</v>
      </c>
      <c r="AX30" s="36"/>
      <c r="AY30" s="36"/>
      <c r="AZ30" s="37"/>
      <c r="BA30" s="36"/>
      <c r="BB30" s="37"/>
      <c r="BC30" s="36"/>
      <c r="BD30" s="37"/>
      <c r="BE30" s="67"/>
      <c r="BF30" s="37"/>
      <c r="BG30" s="43"/>
      <c r="BH30" s="44"/>
      <c r="BI30" s="48"/>
    </row>
    <row r="31" spans="1:61" x14ac:dyDescent="0.35">
      <c r="A31" s="57"/>
      <c r="B31" s="54"/>
      <c r="C31" s="5">
        <v>300000</v>
      </c>
      <c r="D31" s="11">
        <f>C31/C30</f>
        <v>1.7142857142857142</v>
      </c>
      <c r="E31" s="11">
        <f t="shared" si="24"/>
        <v>2.9387755102040813</v>
      </c>
      <c r="F31" s="11">
        <f t="shared" si="25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0"/>
        <v>2.5084059999999998E-2</v>
      </c>
      <c r="M31" s="20">
        <f t="shared" si="26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1"/>
        <v>6.4812399999999992E-3</v>
      </c>
      <c r="T31" s="20">
        <f t="shared" si="27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2"/>
        <v>1.3708639999999999E-2</v>
      </c>
      <c r="AA31" s="20">
        <f t="shared" si="28"/>
        <v>1.7284794932316567</v>
      </c>
      <c r="AC31" s="48"/>
      <c r="AD31" s="17">
        <v>2.50371E-2</v>
      </c>
      <c r="AE31" s="18">
        <v>2.5150200000000001E-2</v>
      </c>
      <c r="AF31" s="17">
        <v>2.5241699999999999E-2</v>
      </c>
      <c r="AG31" s="18">
        <v>2.4894599999999999E-2</v>
      </c>
      <c r="AH31" s="17">
        <v>2.50967E-2</v>
      </c>
      <c r="AI31" s="19">
        <f t="shared" si="3"/>
        <v>2.5084059999999998E-2</v>
      </c>
      <c r="AJ31" s="20">
        <v>6.9208000000000004E-3</v>
      </c>
      <c r="AK31" s="21">
        <v>6.1244999999999997E-3</v>
      </c>
      <c r="AL31" s="20">
        <v>6.2744000000000003E-3</v>
      </c>
      <c r="AM31" s="21">
        <v>6.5335999999999997E-3</v>
      </c>
      <c r="AN31" s="20">
        <v>6.5529000000000004E-3</v>
      </c>
      <c r="AO31" s="19">
        <f t="shared" si="4"/>
        <v>6.4812399999999992E-3</v>
      </c>
      <c r="AP31" s="20">
        <v>1.36528E-2</v>
      </c>
      <c r="AQ31" s="20">
        <v>1.41469E-2</v>
      </c>
      <c r="AR31" s="20">
        <v>1.3438E-2</v>
      </c>
      <c r="AS31" s="20">
        <v>1.37591E-2</v>
      </c>
      <c r="AT31" s="20">
        <v>1.35464E-2</v>
      </c>
      <c r="AU31" s="19">
        <f t="shared" si="5"/>
        <v>1.3708639999999999E-2</v>
      </c>
      <c r="AX31" s="36"/>
      <c r="AY31" s="36"/>
      <c r="AZ31" s="37"/>
      <c r="BA31" s="36"/>
      <c r="BB31" s="37"/>
      <c r="BC31" s="36"/>
      <c r="BD31" s="37"/>
      <c r="BE31" s="67"/>
      <c r="BF31" s="37"/>
      <c r="BG31" s="43"/>
      <c r="BH31" s="44"/>
      <c r="BI31" s="48"/>
    </row>
    <row r="32" spans="1:61" ht="15" thickBot="1" x14ac:dyDescent="0.4">
      <c r="A32" s="57"/>
      <c r="B32" s="54"/>
      <c r="C32" s="5">
        <v>425000</v>
      </c>
      <c r="D32" s="11">
        <f>C32/C31</f>
        <v>1.4166666666666667</v>
      </c>
      <c r="E32" s="11">
        <f t="shared" si="24"/>
        <v>2.0069444444444446</v>
      </c>
      <c r="F32" s="11">
        <f t="shared" si="25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0"/>
        <v>3.6373019999999999E-2</v>
      </c>
      <c r="M32" s="20">
        <f t="shared" si="26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1"/>
        <v>1.0060419999999999E-2</v>
      </c>
      <c r="T32" s="20">
        <f t="shared" si="27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2"/>
        <v>1.9884720000000002E-2</v>
      </c>
      <c r="AA32" s="20">
        <f t="shared" si="28"/>
        <v>1.4505246326404371</v>
      </c>
      <c r="AC32" s="48"/>
      <c r="AD32" s="17">
        <v>3.6630900000000001E-2</v>
      </c>
      <c r="AE32" s="18">
        <v>3.6930200000000003E-2</v>
      </c>
      <c r="AF32" s="17">
        <v>3.6297099999999999E-2</v>
      </c>
      <c r="AG32" s="18">
        <v>3.5845299999999997E-2</v>
      </c>
      <c r="AH32" s="17">
        <v>3.6161600000000002E-2</v>
      </c>
      <c r="AI32" s="19">
        <f t="shared" si="3"/>
        <v>3.6373019999999999E-2</v>
      </c>
      <c r="AJ32" s="20">
        <v>1.03827E-2</v>
      </c>
      <c r="AK32" s="21">
        <v>9.5872000000000006E-3</v>
      </c>
      <c r="AL32" s="20">
        <v>1.03465E-2</v>
      </c>
      <c r="AM32" s="21">
        <v>1.0363199999999999E-2</v>
      </c>
      <c r="AN32" s="20">
        <v>9.6225000000000008E-3</v>
      </c>
      <c r="AO32" s="19">
        <f t="shared" si="4"/>
        <v>1.0060419999999999E-2</v>
      </c>
      <c r="AP32" s="20">
        <v>1.97342E-2</v>
      </c>
      <c r="AQ32" s="20">
        <v>2.03944E-2</v>
      </c>
      <c r="AR32" s="20">
        <v>1.9473299999999999E-2</v>
      </c>
      <c r="AS32" s="20">
        <v>1.99802E-2</v>
      </c>
      <c r="AT32" s="20">
        <v>1.9841500000000001E-2</v>
      </c>
      <c r="AU32" s="19">
        <f t="shared" si="5"/>
        <v>1.9884720000000002E-2</v>
      </c>
      <c r="AX32" s="38"/>
      <c r="AY32" s="38"/>
      <c r="AZ32" s="39"/>
      <c r="BA32" s="38"/>
      <c r="BB32" s="39"/>
      <c r="BC32" s="38"/>
      <c r="BD32" s="39"/>
      <c r="BE32" s="68"/>
      <c r="BF32" s="39"/>
      <c r="BG32" s="45"/>
      <c r="BH32" s="46"/>
      <c r="BI32" s="49"/>
    </row>
    <row r="33" spans="1:61" ht="15" customHeight="1" thickBot="1" x14ac:dyDescent="0.4">
      <c r="A33" s="58"/>
      <c r="B33" s="55"/>
      <c r="C33" s="6">
        <v>550000</v>
      </c>
      <c r="D33" s="11">
        <f>C33/C32</f>
        <v>1.2941176470588236</v>
      </c>
      <c r="E33" s="11">
        <f t="shared" si="24"/>
        <v>1.6747404844290659</v>
      </c>
      <c r="F33" s="11">
        <f t="shared" si="25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0"/>
        <v>4.7824020000000002E-2</v>
      </c>
      <c r="M33" s="20">
        <f t="shared" si="26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1"/>
        <v>1.2501020000000002E-2</v>
      </c>
      <c r="T33" s="20">
        <f t="shared" si="27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2"/>
        <v>2.6853200000000001E-2</v>
      </c>
      <c r="AA33" s="20">
        <f t="shared" si="28"/>
        <v>1.350443958979558</v>
      </c>
      <c r="AC33" s="49"/>
      <c r="AD33" s="22">
        <v>4.8419499999999997E-2</v>
      </c>
      <c r="AE33" s="23">
        <v>4.9242300000000003E-2</v>
      </c>
      <c r="AF33" s="22">
        <v>4.7020300000000001E-2</v>
      </c>
      <c r="AG33" s="23">
        <v>4.6913000000000003E-2</v>
      </c>
      <c r="AH33" s="22">
        <v>4.7524999999999998E-2</v>
      </c>
      <c r="AI33" s="24">
        <f t="shared" si="3"/>
        <v>4.7824020000000002E-2</v>
      </c>
      <c r="AJ33" s="25">
        <v>1.20441E-2</v>
      </c>
      <c r="AK33" s="14">
        <v>1.3041799999999999E-2</v>
      </c>
      <c r="AL33" s="25">
        <v>1.2166099999999999E-2</v>
      </c>
      <c r="AM33" s="14">
        <v>1.2560699999999999E-2</v>
      </c>
      <c r="AN33" s="25">
        <v>1.26924E-2</v>
      </c>
      <c r="AO33" s="24">
        <f t="shared" si="4"/>
        <v>1.2501020000000002E-2</v>
      </c>
      <c r="AP33" s="25">
        <v>2.56008E-2</v>
      </c>
      <c r="AQ33" s="25">
        <v>2.88618E-2</v>
      </c>
      <c r="AR33" s="25">
        <v>2.5558999999999998E-2</v>
      </c>
      <c r="AS33" s="25">
        <v>2.6895100000000002E-2</v>
      </c>
      <c r="AT33" s="25">
        <v>2.73493E-2</v>
      </c>
      <c r="AU33" s="24">
        <f t="shared" si="5"/>
        <v>2.6853200000000001E-2</v>
      </c>
      <c r="AX33" s="34" t="s">
        <v>13</v>
      </c>
      <c r="AY33" s="62" t="s">
        <v>35</v>
      </c>
      <c r="AZ33" s="35"/>
      <c r="BA33" s="62" t="s">
        <v>16</v>
      </c>
      <c r="BB33" s="35"/>
      <c r="BC33" s="62" t="s">
        <v>35</v>
      </c>
      <c r="BD33" s="35"/>
      <c r="BE33" s="66" t="s">
        <v>34</v>
      </c>
      <c r="BF33" s="35"/>
      <c r="BG33" s="41" t="s">
        <v>44</v>
      </c>
      <c r="BH33" s="42"/>
      <c r="BI33" s="48" t="s">
        <v>39</v>
      </c>
    </row>
    <row r="34" spans="1:61" x14ac:dyDescent="0.35">
      <c r="A34" s="59" t="s">
        <v>13</v>
      </c>
      <c r="B34" s="53" t="s">
        <v>16</v>
      </c>
      <c r="C34" s="7">
        <v>50000</v>
      </c>
      <c r="D34" s="10" t="s">
        <v>22</v>
      </c>
      <c r="E34" s="10" t="s">
        <v>22</v>
      </c>
      <c r="F34" s="10" t="s">
        <v>22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0"/>
        <v>7.6139999999999984E-3</v>
      </c>
      <c r="M34" s="13" t="s">
        <v>22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1"/>
        <v>1.1025400000000002E-3</v>
      </c>
      <c r="T34" s="13" t="s">
        <v>22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2"/>
        <v>1.7947400000000002E-3</v>
      </c>
      <c r="AA34" s="13" t="s">
        <v>22</v>
      </c>
      <c r="AC34" s="47" t="s">
        <v>13</v>
      </c>
      <c r="AD34" s="21">
        <v>8.8313000000000003E-3</v>
      </c>
      <c r="AE34" s="20">
        <v>7.5388E-3</v>
      </c>
      <c r="AF34" s="21">
        <v>7.2817999999999997E-3</v>
      </c>
      <c r="AG34" s="20">
        <v>7.0006000000000001E-3</v>
      </c>
      <c r="AH34" s="21">
        <v>7.4174999999999996E-3</v>
      </c>
      <c r="AI34" s="27">
        <f t="shared" si="3"/>
        <v>7.6139999999999984E-3</v>
      </c>
      <c r="AJ34" s="20">
        <v>1.1233E-3</v>
      </c>
      <c r="AK34" s="21">
        <v>1.1513999999999999E-3</v>
      </c>
      <c r="AL34" s="20">
        <v>1.0009999999999999E-3</v>
      </c>
      <c r="AM34" s="21">
        <v>1.1330999999999999E-3</v>
      </c>
      <c r="AN34" s="20">
        <v>1.1039000000000001E-3</v>
      </c>
      <c r="AO34" s="27">
        <f t="shared" si="4"/>
        <v>1.1025400000000002E-3</v>
      </c>
      <c r="AP34" s="13">
        <v>2.0267000000000002E-3</v>
      </c>
      <c r="AQ34" s="13">
        <v>1.5097000000000001E-3</v>
      </c>
      <c r="AR34" s="13">
        <v>1.4984E-3</v>
      </c>
      <c r="AS34" s="13">
        <v>2.1448000000000001E-3</v>
      </c>
      <c r="AT34" s="13">
        <v>1.7941000000000001E-3</v>
      </c>
      <c r="AU34" s="27">
        <f t="shared" si="5"/>
        <v>1.7947400000000002E-3</v>
      </c>
      <c r="AX34" s="36"/>
      <c r="AY34" s="36"/>
      <c r="AZ34" s="37"/>
      <c r="BA34" s="36"/>
      <c r="BB34" s="37"/>
      <c r="BC34" s="36"/>
      <c r="BD34" s="37"/>
      <c r="BE34" s="67"/>
      <c r="BF34" s="37"/>
      <c r="BG34" s="43"/>
      <c r="BH34" s="44"/>
      <c r="BI34" s="48"/>
    </row>
    <row r="35" spans="1:61" x14ac:dyDescent="0.35">
      <c r="A35" s="57"/>
      <c r="B35" s="54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0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1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2"/>
        <v>3.2638199999999997E-3</v>
      </c>
      <c r="AA35" s="20">
        <f>Z35/Z34</f>
        <v>1.8185475333474483</v>
      </c>
      <c r="AC35" s="48"/>
      <c r="AD35" s="17">
        <v>1.6564200000000001E-2</v>
      </c>
      <c r="AE35" s="18">
        <v>1.6214099999999999E-2</v>
      </c>
      <c r="AF35" s="17">
        <v>1.5792400000000002E-2</v>
      </c>
      <c r="AG35" s="18">
        <v>1.60964E-2</v>
      </c>
      <c r="AH35" s="17">
        <v>1.6517899999999999E-2</v>
      </c>
      <c r="AI35" s="19">
        <f t="shared" si="3"/>
        <v>1.6236999999999998E-2</v>
      </c>
      <c r="AJ35" s="20">
        <v>2.1361000000000002E-3</v>
      </c>
      <c r="AK35" s="21">
        <v>2.9185000000000001E-3</v>
      </c>
      <c r="AL35" s="20">
        <v>2.1223000000000001E-3</v>
      </c>
      <c r="AM35" s="21">
        <v>2.0991999999999999E-3</v>
      </c>
      <c r="AN35" s="20">
        <v>2.1654000000000001E-3</v>
      </c>
      <c r="AO35" s="19">
        <f t="shared" si="4"/>
        <v>2.2882999999999996E-3</v>
      </c>
      <c r="AP35" s="20">
        <v>3.2815000000000001E-3</v>
      </c>
      <c r="AQ35" s="20">
        <v>3.2460000000000002E-3</v>
      </c>
      <c r="AR35" s="20">
        <v>3.2948000000000001E-3</v>
      </c>
      <c r="AS35" s="20">
        <v>3.0866000000000001E-3</v>
      </c>
      <c r="AT35" s="20">
        <v>3.4102E-3</v>
      </c>
      <c r="AU35" s="19">
        <f t="shared" si="5"/>
        <v>3.2638199999999997E-3</v>
      </c>
      <c r="AX35" s="36"/>
      <c r="AY35" s="36"/>
      <c r="AZ35" s="37"/>
      <c r="BA35" s="36"/>
      <c r="BB35" s="37"/>
      <c r="BC35" s="36"/>
      <c r="BD35" s="37"/>
      <c r="BE35" s="67"/>
      <c r="BF35" s="37"/>
      <c r="BG35" s="43"/>
      <c r="BH35" s="44"/>
      <c r="BI35" s="48"/>
    </row>
    <row r="36" spans="1:61" x14ac:dyDescent="0.35">
      <c r="A36" s="57"/>
      <c r="B36" s="54"/>
      <c r="C36" s="5">
        <v>175000</v>
      </c>
      <c r="D36" s="11">
        <f>C36/C35</f>
        <v>1.75</v>
      </c>
      <c r="E36" s="11">
        <f t="shared" ref="E36:E39" si="29">D36^2</f>
        <v>3.0625</v>
      </c>
      <c r="F36" s="11">
        <f t="shared" ref="F36:F39" si="30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0"/>
        <v>2.9459000000000003E-2</v>
      </c>
      <c r="M36" s="20">
        <f t="shared" ref="M36:M39" si="31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1"/>
        <v>4.0748200000000007E-3</v>
      </c>
      <c r="T36" s="20">
        <f t="shared" ref="T36:T39" si="32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2"/>
        <v>6.2572799999999996E-3</v>
      </c>
      <c r="AA36" s="20">
        <f t="shared" ref="AA36:AA39" si="33">Z36/Z35</f>
        <v>1.9171645495155982</v>
      </c>
      <c r="AC36" s="48"/>
      <c r="AD36" s="17">
        <v>2.9172799999999999E-2</v>
      </c>
      <c r="AE36" s="18">
        <v>2.9468299999999999E-2</v>
      </c>
      <c r="AF36" s="17">
        <v>2.9020299999999999E-2</v>
      </c>
      <c r="AG36" s="18">
        <v>2.93631E-2</v>
      </c>
      <c r="AH36" s="17">
        <v>3.0270499999999999E-2</v>
      </c>
      <c r="AI36" s="19">
        <f t="shared" si="3"/>
        <v>2.9459000000000003E-2</v>
      </c>
      <c r="AJ36" s="20">
        <v>3.9119000000000003E-3</v>
      </c>
      <c r="AK36" s="21">
        <v>4.2281000000000003E-3</v>
      </c>
      <c r="AL36" s="20">
        <v>3.9591000000000001E-3</v>
      </c>
      <c r="AM36" s="21">
        <v>4.0768999999999996E-3</v>
      </c>
      <c r="AN36" s="20">
        <v>4.1980999999999997E-3</v>
      </c>
      <c r="AO36" s="19">
        <f t="shared" si="4"/>
        <v>4.0748200000000007E-3</v>
      </c>
      <c r="AP36" s="20">
        <v>7.4361000000000002E-3</v>
      </c>
      <c r="AQ36" s="20">
        <v>5.5846000000000003E-3</v>
      </c>
      <c r="AR36" s="20">
        <v>5.6917000000000001E-3</v>
      </c>
      <c r="AS36" s="20">
        <v>5.9611999999999998E-3</v>
      </c>
      <c r="AT36" s="20">
        <v>6.6128000000000003E-3</v>
      </c>
      <c r="AU36" s="19">
        <f t="shared" si="5"/>
        <v>6.2572799999999996E-3</v>
      </c>
      <c r="AX36" s="36"/>
      <c r="AY36" s="36"/>
      <c r="AZ36" s="37"/>
      <c r="BA36" s="36"/>
      <c r="BB36" s="37"/>
      <c r="BC36" s="36"/>
      <c r="BD36" s="37"/>
      <c r="BE36" s="67"/>
      <c r="BF36" s="37"/>
      <c r="BG36" s="43"/>
      <c r="BH36" s="44"/>
      <c r="BI36" s="48"/>
    </row>
    <row r="37" spans="1:61" x14ac:dyDescent="0.35">
      <c r="A37" s="57"/>
      <c r="B37" s="54"/>
      <c r="C37" s="5">
        <v>300000</v>
      </c>
      <c r="D37" s="11">
        <f>C37/C36</f>
        <v>1.7142857142857142</v>
      </c>
      <c r="E37" s="11">
        <f t="shared" si="29"/>
        <v>2.9387755102040813</v>
      </c>
      <c r="F37" s="11">
        <f t="shared" si="30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0"/>
        <v>5.6187880000000003E-2</v>
      </c>
      <c r="M37" s="20">
        <f t="shared" si="31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1"/>
        <v>7.2292599999999995E-3</v>
      </c>
      <c r="T37" s="20">
        <f t="shared" si="32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2"/>
        <v>1.0778959999999999E-2</v>
      </c>
      <c r="AA37" s="20">
        <f t="shared" si="33"/>
        <v>1.7226270839725886</v>
      </c>
      <c r="AC37" s="48"/>
      <c r="AD37" s="17">
        <v>5.6950800000000003E-2</v>
      </c>
      <c r="AE37" s="18">
        <v>5.5904200000000001E-2</v>
      </c>
      <c r="AF37" s="17">
        <v>5.5635299999999999E-2</v>
      </c>
      <c r="AG37" s="18">
        <v>5.5237799999999997E-2</v>
      </c>
      <c r="AH37" s="17">
        <v>5.72113E-2</v>
      </c>
      <c r="AI37" s="19">
        <f t="shared" si="3"/>
        <v>5.6187880000000003E-2</v>
      </c>
      <c r="AJ37" s="20">
        <v>6.9160000000000003E-3</v>
      </c>
      <c r="AK37" s="21">
        <v>7.5722999999999997E-3</v>
      </c>
      <c r="AL37" s="20">
        <v>7.1714999999999999E-3</v>
      </c>
      <c r="AM37" s="21">
        <v>7.2640999999999999E-3</v>
      </c>
      <c r="AN37" s="20">
        <v>7.2224000000000003E-3</v>
      </c>
      <c r="AO37" s="19">
        <f t="shared" si="4"/>
        <v>7.2292599999999995E-3</v>
      </c>
      <c r="AP37" s="20">
        <v>1.0884400000000001E-2</v>
      </c>
      <c r="AQ37" s="20">
        <v>1.0806899999999999E-2</v>
      </c>
      <c r="AR37" s="20">
        <v>1.0020899999999999E-2</v>
      </c>
      <c r="AS37" s="20">
        <v>1.1213900000000001E-2</v>
      </c>
      <c r="AT37" s="20">
        <v>1.09687E-2</v>
      </c>
      <c r="AU37" s="19">
        <f t="shared" si="5"/>
        <v>1.0778959999999999E-2</v>
      </c>
      <c r="AX37" s="36"/>
      <c r="AY37" s="36"/>
      <c r="AZ37" s="37"/>
      <c r="BA37" s="36"/>
      <c r="BB37" s="37"/>
      <c r="BC37" s="36"/>
      <c r="BD37" s="37"/>
      <c r="BE37" s="67"/>
      <c r="BF37" s="37"/>
      <c r="BG37" s="43"/>
      <c r="BH37" s="44"/>
      <c r="BI37" s="48"/>
    </row>
    <row r="38" spans="1:61" ht="15" thickBot="1" x14ac:dyDescent="0.4">
      <c r="A38" s="57"/>
      <c r="B38" s="54"/>
      <c r="C38" s="5">
        <v>425000</v>
      </c>
      <c r="D38" s="11">
        <f>C38/C37</f>
        <v>1.4166666666666667</v>
      </c>
      <c r="E38" s="11">
        <f t="shared" si="29"/>
        <v>2.0069444444444446</v>
      </c>
      <c r="F38" s="11">
        <f t="shared" si="30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0"/>
        <v>8.0770339999999996E-2</v>
      </c>
      <c r="M38" s="20">
        <f t="shared" si="31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1"/>
        <v>1.0179200000000001E-2</v>
      </c>
      <c r="T38" s="20">
        <f t="shared" si="32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2"/>
        <v>1.5200720000000001E-2</v>
      </c>
      <c r="AA38" s="20">
        <f t="shared" si="33"/>
        <v>1.4102213942718038</v>
      </c>
      <c r="AC38" s="48"/>
      <c r="AD38" s="17">
        <v>7.8412700000000002E-2</v>
      </c>
      <c r="AE38" s="18">
        <v>8.0129900000000004E-2</v>
      </c>
      <c r="AF38" s="17">
        <v>8.2781800000000003E-2</v>
      </c>
      <c r="AG38" s="18">
        <v>8.2230800000000007E-2</v>
      </c>
      <c r="AH38" s="17">
        <v>8.0296500000000007E-2</v>
      </c>
      <c r="AI38" s="19">
        <f t="shared" si="3"/>
        <v>8.0770339999999996E-2</v>
      </c>
      <c r="AJ38" s="20">
        <v>1.01201E-2</v>
      </c>
      <c r="AK38" s="21">
        <v>9.8750999999999995E-3</v>
      </c>
      <c r="AL38" s="20">
        <v>9.8890000000000002E-3</v>
      </c>
      <c r="AM38" s="21">
        <v>1.0354500000000001E-2</v>
      </c>
      <c r="AN38" s="20">
        <v>1.06573E-2</v>
      </c>
      <c r="AO38" s="19">
        <f t="shared" si="4"/>
        <v>1.0179200000000001E-2</v>
      </c>
      <c r="AP38" s="20">
        <v>1.5783700000000001E-2</v>
      </c>
      <c r="AQ38" s="20">
        <v>1.52129E-2</v>
      </c>
      <c r="AR38" s="20">
        <v>1.4568599999999999E-2</v>
      </c>
      <c r="AS38" s="20">
        <v>1.50096E-2</v>
      </c>
      <c r="AT38" s="20">
        <v>1.5428799999999999E-2</v>
      </c>
      <c r="AU38" s="19">
        <f t="shared" si="5"/>
        <v>1.5200720000000001E-2</v>
      </c>
      <c r="AX38" s="38"/>
      <c r="AY38" s="38"/>
      <c r="AZ38" s="39"/>
      <c r="BA38" s="38"/>
      <c r="BB38" s="39"/>
      <c r="BC38" s="38"/>
      <c r="BD38" s="39"/>
      <c r="BE38" s="68"/>
      <c r="BF38" s="39"/>
      <c r="BG38" s="45"/>
      <c r="BH38" s="46"/>
      <c r="BI38" s="49"/>
    </row>
    <row r="39" spans="1:61" ht="15" thickBot="1" x14ac:dyDescent="0.4">
      <c r="A39" s="58"/>
      <c r="B39" s="55"/>
      <c r="C39" s="6">
        <v>550000</v>
      </c>
      <c r="D39" s="12">
        <f>C39/C38</f>
        <v>1.2941176470588236</v>
      </c>
      <c r="E39" s="12">
        <f t="shared" si="29"/>
        <v>1.6747404844290659</v>
      </c>
      <c r="F39" s="12">
        <f t="shared" si="30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0"/>
        <v>0.10898352</v>
      </c>
      <c r="M39" s="23">
        <f t="shared" si="31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1"/>
        <v>1.385656E-2</v>
      </c>
      <c r="T39" s="23">
        <f t="shared" si="32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2"/>
        <v>2.0551239999999998E-2</v>
      </c>
      <c r="AA39" s="23">
        <f t="shared" si="33"/>
        <v>1.3519912214684566</v>
      </c>
      <c r="AC39" s="49"/>
      <c r="AD39" s="22">
        <v>0.1090362</v>
      </c>
      <c r="AE39" s="23">
        <v>0.1079669</v>
      </c>
      <c r="AF39" s="22">
        <v>0.10891190000000001</v>
      </c>
      <c r="AG39" s="23">
        <v>0.1100739</v>
      </c>
      <c r="AH39" s="22">
        <v>0.1089287</v>
      </c>
      <c r="AI39" s="24">
        <f t="shared" si="3"/>
        <v>0.10898352</v>
      </c>
      <c r="AJ39" s="25">
        <v>1.39034E-2</v>
      </c>
      <c r="AK39" s="14">
        <v>1.4744E-2</v>
      </c>
      <c r="AL39" s="25">
        <v>1.3627800000000001E-2</v>
      </c>
      <c r="AM39" s="14">
        <v>1.33814E-2</v>
      </c>
      <c r="AN39" s="25">
        <v>1.36262E-2</v>
      </c>
      <c r="AO39" s="24">
        <f t="shared" si="4"/>
        <v>1.385656E-2</v>
      </c>
      <c r="AP39" s="25">
        <v>2.00632E-2</v>
      </c>
      <c r="AQ39" s="25">
        <v>2.0836E-2</v>
      </c>
      <c r="AR39" s="25">
        <v>2.04212E-2</v>
      </c>
      <c r="AS39" s="25">
        <v>2.06912E-2</v>
      </c>
      <c r="AT39" s="25">
        <v>2.0744599999999998E-2</v>
      </c>
      <c r="AU39" s="24">
        <f t="shared" si="5"/>
        <v>2.0551239999999998E-2</v>
      </c>
    </row>
    <row r="45" spans="1:61" x14ac:dyDescent="0.35">
      <c r="AI45" t="s">
        <v>75</v>
      </c>
      <c r="AK45" t="s">
        <v>48</v>
      </c>
      <c r="AM45" t="s">
        <v>49</v>
      </c>
      <c r="AO45" t="s">
        <v>50</v>
      </c>
      <c r="AQ45" t="s">
        <v>51</v>
      </c>
      <c r="AS45" t="s">
        <v>52</v>
      </c>
    </row>
    <row r="46" spans="1:61" x14ac:dyDescent="0.35">
      <c r="AI46">
        <f>$AI$34/AI4</f>
        <v>1.9753604834412252E-3</v>
      </c>
      <c r="AK46">
        <f>AI28/AI4</f>
        <v>9.6843513525073229E-4</v>
      </c>
      <c r="AM46">
        <f>AI22/AI4</f>
        <v>7.0904596849602538E-3</v>
      </c>
      <c r="AO46">
        <f>AI16/AI4</f>
        <v>0.14564946155704886</v>
      </c>
      <c r="AQ46">
        <f>AI10/AI4</f>
        <v>0.2259003724994392</v>
      </c>
      <c r="AS46" s="30">
        <f>AI4/AI10</f>
        <v>4.4267301949777993</v>
      </c>
    </row>
    <row r="47" spans="1:61" x14ac:dyDescent="0.35">
      <c r="AI47">
        <f>$AI$35/AI5</f>
        <v>9.9029751783332961E-4</v>
      </c>
      <c r="AK47">
        <f t="shared" ref="AK47:AK50" si="34">AI29/AI5</f>
        <v>4.8393022560199697E-4</v>
      </c>
      <c r="AM47">
        <f t="shared" ref="AM47:AM50" si="35">AI23/AI5</f>
        <v>3.0252982317538566E-3</v>
      </c>
      <c r="AO47">
        <f t="shared" ref="AO47:AO50" si="36">AI17/AI5</f>
        <v>0.13502435798277596</v>
      </c>
      <c r="AQ47">
        <f t="shared" ref="AQ47:AQ51" si="37">AI11/AI5</f>
        <v>0.21136013787000474</v>
      </c>
      <c r="AS47" s="30">
        <f t="shared" ref="AS47:AS51" si="38">AI5/AI11</f>
        <v>4.7312611075937205</v>
      </c>
    </row>
    <row r="48" spans="1:61" x14ac:dyDescent="0.35">
      <c r="AI48">
        <f>$AI$36/AI6</f>
        <v>5.9580279467660554E-4</v>
      </c>
      <c r="AK48">
        <f t="shared" si="34"/>
        <v>2.8344186884018355E-4</v>
      </c>
      <c r="AM48">
        <f t="shared" si="35"/>
        <v>1.7024273562037512E-3</v>
      </c>
      <c r="AO48">
        <f t="shared" si="36"/>
        <v>0.1389270474723702</v>
      </c>
      <c r="AQ48">
        <f t="shared" si="37"/>
        <v>0.22063037682291717</v>
      </c>
      <c r="AS48" s="30">
        <f t="shared" si="38"/>
        <v>4.5324674435135561</v>
      </c>
    </row>
    <row r="49" spans="35:51" x14ac:dyDescent="0.35">
      <c r="AI49">
        <f>$AI$37/AI7</f>
        <v>3.7249745694266964E-4</v>
      </c>
      <c r="AK49">
        <f t="shared" si="34"/>
        <v>1.6629473402088389E-4</v>
      </c>
      <c r="AM49">
        <f t="shared" si="35"/>
        <v>9.7028953129401035E-4</v>
      </c>
      <c r="AO49">
        <f t="shared" si="36"/>
        <v>0.13352583840777735</v>
      </c>
      <c r="AQ49">
        <f t="shared" si="37"/>
        <v>0.20901427367520201</v>
      </c>
      <c r="AS49" s="30">
        <f t="shared" si="38"/>
        <v>4.7843622467332123</v>
      </c>
    </row>
    <row r="50" spans="35:51" x14ac:dyDescent="0.35">
      <c r="AI50">
        <f>$AI$38/AI8</f>
        <v>2.6251916182252496E-4</v>
      </c>
      <c r="AK50">
        <f t="shared" si="34"/>
        <v>1.1821932064856899E-4</v>
      </c>
      <c r="AM50">
        <f t="shared" si="35"/>
        <v>6.6905734817787924E-4</v>
      </c>
      <c r="AO50">
        <f t="shared" si="36"/>
        <v>0.13105270602190622</v>
      </c>
      <c r="AQ50">
        <f t="shared" si="37"/>
        <v>0.21679792479799201</v>
      </c>
      <c r="AS50" s="30">
        <f t="shared" si="38"/>
        <v>4.6125902770138607</v>
      </c>
    </row>
    <row r="51" spans="35:51" x14ac:dyDescent="0.35">
      <c r="AI51">
        <f>$AI$39/AI9</f>
        <v>2.2031309066109241E-4</v>
      </c>
      <c r="AK51">
        <f>AI33/AI9</f>
        <v>9.6677531190384535E-5</v>
      </c>
      <c r="AM51">
        <f>AI27/AI9</f>
        <v>5.3742128450283769E-4</v>
      </c>
      <c r="AO51">
        <f>AI21/AI9</f>
        <v>0.13398558386003684</v>
      </c>
      <c r="AQ51">
        <f t="shared" si="37"/>
        <v>0.2218091667444945</v>
      </c>
      <c r="AS51" s="30">
        <f t="shared" si="38"/>
        <v>4.5083799496524684</v>
      </c>
    </row>
    <row r="52" spans="35:51" x14ac:dyDescent="0.35">
      <c r="AI52" t="s">
        <v>53</v>
      </c>
      <c r="AK52" t="s">
        <v>54</v>
      </c>
      <c r="AM52" t="s">
        <v>55</v>
      </c>
      <c r="AO52" t="s">
        <v>56</v>
      </c>
      <c r="AQ52" t="s">
        <v>57</v>
      </c>
      <c r="AS52" t="s">
        <v>58</v>
      </c>
    </row>
    <row r="53" spans="35:51" x14ac:dyDescent="0.35">
      <c r="AI53">
        <f>$AI$34/AI10</f>
        <v>8.7443878980152153E-3</v>
      </c>
      <c r="AK53">
        <f>AI28/AI10</f>
        <v>4.2870010550918256E-3</v>
      </c>
      <c r="AM53">
        <f>AI22/AI10</f>
        <v>3.1387551983686326E-2</v>
      </c>
      <c r="AO53">
        <f>AI16/AI10</f>
        <v>0.64475086935684645</v>
      </c>
      <c r="AQ53">
        <f>AI10/AI16</f>
        <v>1.5509866640389685</v>
      </c>
      <c r="AS53">
        <f>AI4/AI16</f>
        <v>6.8657994977091894</v>
      </c>
    </row>
    <row r="54" spans="35:51" x14ac:dyDescent="0.35">
      <c r="AI54">
        <f>$AI$35/AI11</f>
        <v>4.6853561310714314E-3</v>
      </c>
      <c r="AK54">
        <f t="shared" ref="AK54:AK58" si="39">AI29/AI11</f>
        <v>2.2896002551797833E-3</v>
      </c>
      <c r="AM54">
        <f t="shared" ref="AM54:AM58" si="40">AI23/AI11</f>
        <v>1.4313475862769076E-2</v>
      </c>
      <c r="AO54">
        <f t="shared" ref="AO54:AO58" si="41">AI17/AI11</f>
        <v>0.63883549350171953</v>
      </c>
      <c r="AQ54">
        <f t="shared" ref="AQ54:AQ58" si="42">AI11/AI17</f>
        <v>1.5653482158898053</v>
      </c>
      <c r="AS54">
        <f t="shared" ref="AS54:AS57" si="43">AI5/AI17</f>
        <v>7.406071133680654</v>
      </c>
    </row>
    <row r="55" spans="35:51" x14ac:dyDescent="0.35">
      <c r="AI55">
        <f>$AI$36/AI12</f>
        <v>2.7004567696261063E-3</v>
      </c>
      <c r="AK55">
        <f t="shared" si="39"/>
        <v>1.2846910426467717E-3</v>
      </c>
      <c r="AM55">
        <f t="shared" si="40"/>
        <v>7.7161965669403582E-3</v>
      </c>
      <c r="AO55">
        <f t="shared" si="41"/>
        <v>0.62968231969198019</v>
      </c>
      <c r="AQ55">
        <f t="shared" si="42"/>
        <v>1.5881023950127218</v>
      </c>
      <c r="AS55">
        <f t="shared" si="43"/>
        <v>7.1980224023610671</v>
      </c>
      <c r="AV55" s="40" t="s">
        <v>77</v>
      </c>
      <c r="AW55" s="40"/>
      <c r="AX55" s="40"/>
      <c r="AY55" s="40"/>
    </row>
    <row r="56" spans="35:51" x14ac:dyDescent="0.35">
      <c r="AI56">
        <f>$AI$37/AI13</f>
        <v>1.7821627700006391E-3</v>
      </c>
      <c r="AK56">
        <f t="shared" si="39"/>
        <v>7.9561424728005802E-4</v>
      </c>
      <c r="AM56">
        <f t="shared" si="40"/>
        <v>4.6422166019235269E-3</v>
      </c>
      <c r="AO56">
        <f t="shared" si="41"/>
        <v>0.63883598024156951</v>
      </c>
      <c r="AQ56">
        <f t="shared" si="42"/>
        <v>1.5653470232247406</v>
      </c>
      <c r="AS56">
        <f t="shared" si="43"/>
        <v>7.4891872009526663</v>
      </c>
      <c r="AV56" s="40"/>
      <c r="AW56" s="40"/>
      <c r="AX56" s="40"/>
      <c r="AY56" s="40"/>
    </row>
    <row r="57" spans="35:51" x14ac:dyDescent="0.35">
      <c r="AI57">
        <f>$AI$38/AI14</f>
        <v>1.2108933333524069E-3</v>
      </c>
      <c r="AK57">
        <f t="shared" si="39"/>
        <v>5.4529728897877324E-4</v>
      </c>
      <c r="AM57">
        <f t="shared" si="40"/>
        <v>3.0860874189699628E-3</v>
      </c>
      <c r="AO57">
        <f t="shared" si="41"/>
        <v>0.60449243757300042</v>
      </c>
      <c r="AQ57">
        <f t="shared" si="42"/>
        <v>1.6542804141850607</v>
      </c>
      <c r="AS57">
        <f t="shared" si="43"/>
        <v>7.6305177539244724</v>
      </c>
      <c r="AV57" s="40"/>
      <c r="AW57" s="40"/>
      <c r="AX57" s="40"/>
      <c r="AY57" s="40"/>
    </row>
    <row r="58" spans="35:51" x14ac:dyDescent="0.35">
      <c r="AI58">
        <f>$AI$39/AI15</f>
        <v>9.9325512058243549E-4</v>
      </c>
      <c r="AK58">
        <f t="shared" si="39"/>
        <v>4.3585904320063076E-4</v>
      </c>
      <c r="AM58">
        <f t="shared" si="40"/>
        <v>2.4228993435690682E-3</v>
      </c>
      <c r="AO58">
        <f t="shared" si="41"/>
        <v>0.60405791981706947</v>
      </c>
      <c r="AQ58">
        <f t="shared" si="42"/>
        <v>1.6554703898308893</v>
      </c>
      <c r="AS58">
        <f>AI9/AI21</f>
        <v>7.4634895127569365</v>
      </c>
      <c r="AV58" s="40"/>
      <c r="AW58" s="40"/>
      <c r="AX58" s="40"/>
      <c r="AY58" s="40"/>
    </row>
    <row r="59" spans="35:51" x14ac:dyDescent="0.35">
      <c r="AI59" t="s">
        <v>59</v>
      </c>
      <c r="AK59" t="s">
        <v>60</v>
      </c>
      <c r="AM59" t="s">
        <v>61</v>
      </c>
      <c r="AO59" t="s">
        <v>62</v>
      </c>
      <c r="AQ59" t="s">
        <v>63</v>
      </c>
      <c r="AS59" t="s">
        <v>64</v>
      </c>
      <c r="AV59" s="40"/>
      <c r="AW59" s="40"/>
      <c r="AX59" s="40"/>
      <c r="AY59" s="40"/>
    </row>
    <row r="60" spans="35:51" x14ac:dyDescent="0.35">
      <c r="AI60">
        <f>$AI$34/AI16</f>
        <v>1.3562429015005345E-2</v>
      </c>
      <c r="AK60">
        <f>AI28/AI16</f>
        <v>6.6490814651684084E-3</v>
      </c>
      <c r="AM60">
        <f>AI22/AI16</f>
        <v>4.8681674543527363E-2</v>
      </c>
      <c r="AO60" s="33">
        <f>AI16/AI22</f>
        <v>20.541610562427916</v>
      </c>
      <c r="AQ60">
        <f>AI10/AI22</f>
        <v>31.859764040207715</v>
      </c>
      <c r="AS60">
        <f>AI4/AI22</f>
        <v>141.03457948165538</v>
      </c>
      <c r="AV60" s="40"/>
      <c r="AW60" s="40"/>
      <c r="AX60" s="40"/>
      <c r="AY60" s="40"/>
    </row>
    <row r="61" spans="35:51" x14ac:dyDescent="0.35">
      <c r="AI61">
        <f>$AI$35/AI17</f>
        <v>7.3342138605810257E-3</v>
      </c>
      <c r="AK61">
        <f t="shared" ref="AK61:AK65" si="44">AI29/AI17</f>
        <v>3.5840216745465165E-3</v>
      </c>
      <c r="AM61">
        <f t="shared" ref="AM61:AM65" si="45">AI23/AI17</f>
        <v>2.2405573904967363E-2</v>
      </c>
      <c r="AO61">
        <f t="shared" ref="AO61:AO65" si="46">AI17/AI23</f>
        <v>44.631751199120046</v>
      </c>
      <c r="AQ61">
        <f t="shared" ref="AQ61:AQ65" si="47">AI11/AI23</f>
        <v>69.86423211158025</v>
      </c>
      <c r="AS61">
        <f t="shared" ref="AS61:AS65" si="48">AI5/AI23</f>
        <v>330.54592420141995</v>
      </c>
      <c r="AV61" s="40"/>
      <c r="AW61" s="40"/>
      <c r="AX61" s="40"/>
      <c r="AY61" s="40"/>
    </row>
    <row r="62" spans="35:51" x14ac:dyDescent="0.35">
      <c r="AI62">
        <f>$AI$36/AI18</f>
        <v>4.2886018634715369E-3</v>
      </c>
      <c r="AK62">
        <f t="shared" si="44"/>
        <v>2.0402209216787287E-3</v>
      </c>
      <c r="AM62">
        <f t="shared" si="45"/>
        <v>1.2254110248346925E-2</v>
      </c>
      <c r="AO62" s="32">
        <f t="shared" si="46"/>
        <v>81.605272005358344</v>
      </c>
      <c r="AQ62">
        <f t="shared" si="47"/>
        <v>129.59752791737418</v>
      </c>
      <c r="AS62">
        <f t="shared" si="48"/>
        <v>587.39657604533772</v>
      </c>
      <c r="AV62" s="40"/>
      <c r="AW62" s="40"/>
      <c r="AX62" s="40"/>
      <c r="AY62" s="40"/>
    </row>
    <row r="63" spans="35:51" x14ac:dyDescent="0.35">
      <c r="AI63">
        <f>$AI$37/AI19</f>
        <v>2.7897031869224581E-3</v>
      </c>
      <c r="AK63">
        <f t="shared" si="44"/>
        <v>1.2454123936150314E-3</v>
      </c>
      <c r="AM63">
        <f t="shared" si="45"/>
        <v>7.266679938985463E-3</v>
      </c>
      <c r="AO63">
        <f t="shared" si="46"/>
        <v>137.61442755102476</v>
      </c>
      <c r="AQ63">
        <f t="shared" si="47"/>
        <v>215.41433451977332</v>
      </c>
      <c r="AS63">
        <f t="shared" si="48"/>
        <v>1030.6202094815626</v>
      </c>
      <c r="AV63" s="40"/>
      <c r="AW63" s="40"/>
      <c r="AX63" s="40"/>
      <c r="AY63" s="40"/>
    </row>
    <row r="64" spans="35:51" x14ac:dyDescent="0.35">
      <c r="AI64">
        <f>$AI$38/AI20</f>
        <v>2.0031571250321485E-3</v>
      </c>
      <c r="AK64">
        <f t="shared" si="44"/>
        <v>9.0207462506579567E-4</v>
      </c>
      <c r="AM64">
        <f t="shared" si="45"/>
        <v>5.1052539736649348E-3</v>
      </c>
      <c r="AO64">
        <f t="shared" si="46"/>
        <v>195.87664103655257</v>
      </c>
      <c r="AQ64">
        <f t="shared" si="47"/>
        <v>324.03489086312663</v>
      </c>
      <c r="AS64">
        <f t="shared" si="48"/>
        <v>1494.6401870085053</v>
      </c>
    </row>
    <row r="65" spans="35:45" x14ac:dyDescent="0.35">
      <c r="AI65">
        <f>$AI$39/AI21</f>
        <v>1.6443044416721315E-3</v>
      </c>
      <c r="AK65">
        <f t="shared" si="44"/>
        <v>7.2155174015866663E-4</v>
      </c>
      <c r="AM65">
        <f t="shared" si="45"/>
        <v>4.011038120819291E-3</v>
      </c>
      <c r="AO65">
        <f t="shared" si="46"/>
        <v>249.31201596152891</v>
      </c>
      <c r="AQ65">
        <f t="shared" si="47"/>
        <v>412.72866025335713</v>
      </c>
      <c r="AS65">
        <f t="shared" si="48"/>
        <v>1860.7376165331611</v>
      </c>
    </row>
    <row r="66" spans="35:45" x14ac:dyDescent="0.35">
      <c r="AI66" t="s">
        <v>65</v>
      </c>
      <c r="AK66" t="s">
        <v>66</v>
      </c>
      <c r="AM66" t="s">
        <v>67</v>
      </c>
      <c r="AO66" t="s">
        <v>68</v>
      </c>
      <c r="AQ66" t="s">
        <v>69</v>
      </c>
      <c r="AS66" t="s">
        <v>47</v>
      </c>
    </row>
    <row r="67" spans="35:45" x14ac:dyDescent="0.35">
      <c r="AI67">
        <f>$AI$34/AI22</f>
        <v>0.27859413510681263</v>
      </c>
      <c r="AK67">
        <f>AI28/AI22</f>
        <v>0.13658284205534707</v>
      </c>
      <c r="AM67" s="30">
        <f>AI22/AI28</f>
        <v>7.3215638578876021</v>
      </c>
      <c r="AO67">
        <f>AI16/AI28</f>
        <v>150.39671347667448</v>
      </c>
      <c r="AQ67">
        <f>AI10/AI28</f>
        <v>233.26329691761191</v>
      </c>
      <c r="AS67">
        <f>AI4/AI28</f>
        <v>1032.5936798452644</v>
      </c>
    </row>
    <row r="68" spans="35:45" x14ac:dyDescent="0.35">
      <c r="AI68">
        <f>$AI$35/AI23</f>
        <v>0.32733880826659006</v>
      </c>
      <c r="AK68">
        <f t="shared" ref="AK68:AK72" si="49">AI29/AI23</f>
        <v>0.15996116367061375</v>
      </c>
      <c r="AM68" s="30">
        <f t="shared" ref="AM68:AM72" si="50">AI23/AI29</f>
        <v>6.2515174124337074</v>
      </c>
      <c r="AO68">
        <f t="shared" ref="AO68:AO72" si="51">AI17/AI29</f>
        <v>279.01616976870798</v>
      </c>
      <c r="AQ68">
        <f t="shared" ref="AQ68:AQ72" si="52">AI11/AI29</f>
        <v>436.75746355185407</v>
      </c>
      <c r="AS68">
        <f t="shared" ref="AS68:AS72" si="53">AI5/AI29</f>
        <v>2066.4136007541692</v>
      </c>
    </row>
    <row r="69" spans="35:45" x14ac:dyDescent="0.35">
      <c r="AI69">
        <f>$AI$36/AI24</f>
        <v>0.34997252159128145</v>
      </c>
      <c r="AK69">
        <f t="shared" si="49"/>
        <v>0.16649278326461553</v>
      </c>
      <c r="AM69" s="30">
        <f t="shared" si="50"/>
        <v>6.0062663401491019</v>
      </c>
      <c r="AO69">
        <f t="shared" si="51"/>
        <v>490.1429984244956</v>
      </c>
      <c r="AQ69">
        <f t="shared" si="52"/>
        <v>778.3972696966581</v>
      </c>
      <c r="AS69">
        <f t="shared" si="53"/>
        <v>3528.0602830199446</v>
      </c>
    </row>
    <row r="70" spans="35:45" x14ac:dyDescent="0.35">
      <c r="AI70">
        <f>$AI$37/AI25</f>
        <v>0.3839034071056035</v>
      </c>
      <c r="AK70">
        <f t="shared" si="49"/>
        <v>0.17138671361228405</v>
      </c>
      <c r="AM70" s="30">
        <f t="shared" si="50"/>
        <v>5.8347580096682909</v>
      </c>
      <c r="AO70">
        <f t="shared" si="51"/>
        <v>802.94688339925847</v>
      </c>
      <c r="AQ70">
        <f t="shared" si="52"/>
        <v>1256.8905137366121</v>
      </c>
      <c r="AS70">
        <f t="shared" si="53"/>
        <v>6013.4195221985592</v>
      </c>
    </row>
    <row r="71" spans="35:45" x14ac:dyDescent="0.35">
      <c r="AI71">
        <f>$AI$38/AI26</f>
        <v>0.3923716891197348</v>
      </c>
      <c r="AK71">
        <f t="shared" si="49"/>
        <v>0.17669534752219559</v>
      </c>
      <c r="AM71" s="30">
        <f t="shared" si="50"/>
        <v>5.6594585767142789</v>
      </c>
      <c r="AO71">
        <f t="shared" si="51"/>
        <v>1108.5557360923015</v>
      </c>
      <c r="AQ71">
        <f t="shared" si="52"/>
        <v>1833.8620422499973</v>
      </c>
      <c r="AS71">
        <f t="shared" si="53"/>
        <v>8458.8542254671192</v>
      </c>
    </row>
    <row r="72" spans="35:45" x14ac:dyDescent="0.35">
      <c r="AI72">
        <f>$AI$39/AI27</f>
        <v>0.40994485520777529</v>
      </c>
      <c r="AK72">
        <f t="shared" si="49"/>
        <v>0.17989151895950645</v>
      </c>
      <c r="AM72" s="30">
        <f t="shared" si="50"/>
        <v>5.5589057548905334</v>
      </c>
      <c r="AO72">
        <f t="shared" si="51"/>
        <v>1385.9020002919037</v>
      </c>
      <c r="AQ72">
        <f t="shared" si="52"/>
        <v>2294.319724690647</v>
      </c>
      <c r="AS72">
        <f t="shared" si="53"/>
        <v>10343.665044887484</v>
      </c>
    </row>
    <row r="73" spans="35:45" x14ac:dyDescent="0.35">
      <c r="AI73" t="s">
        <v>70</v>
      </c>
      <c r="AK73" t="s">
        <v>71</v>
      </c>
      <c r="AM73" t="s">
        <v>72</v>
      </c>
      <c r="AO73" t="s">
        <v>73</v>
      </c>
      <c r="AQ73" t="s">
        <v>74</v>
      </c>
      <c r="AS73" t="s">
        <v>46</v>
      </c>
    </row>
    <row r="74" spans="35:45" x14ac:dyDescent="0.35">
      <c r="AI74" s="30">
        <f>$AI$34/AI28</f>
        <v>2.0397447506174951</v>
      </c>
      <c r="AK74">
        <f>AI28/AI34</f>
        <v>0.4902574205411086</v>
      </c>
      <c r="AM74">
        <f>AI22/AI34</f>
        <v>3.5894510112949836</v>
      </c>
      <c r="AO74">
        <f>AI16/AI34</f>
        <v>73.733104806934605</v>
      </c>
      <c r="AQ74" s="32">
        <f>AI10/AI34</f>
        <v>114.35906225374313</v>
      </c>
      <c r="AS74">
        <f>AI4/AI34</f>
        <v>506.23671394799061</v>
      </c>
    </row>
    <row r="75" spans="35:45" x14ac:dyDescent="0.35">
      <c r="AI75" s="30">
        <f>$AI$35/AI29</f>
        <v>2.0463642596438865</v>
      </c>
      <c r="AK75">
        <f t="shared" ref="AK75:AK79" si="54">AI29/AI35</f>
        <v>0.48867155262671685</v>
      </c>
      <c r="AM75">
        <f t="shared" ref="AM75:AM79" si="55">AI23/AI35</f>
        <v>3.0549387202069354</v>
      </c>
      <c r="AO75">
        <f t="shared" ref="AO75:AO79" si="56">AI17/AI35</f>
        <v>136.34726488883416</v>
      </c>
      <c r="AQ75">
        <f t="shared" ref="AQ75:AQ79" si="57">AI11/AI35</f>
        <v>213.43094783519123</v>
      </c>
      <c r="AS75">
        <f t="shared" ref="AS75:AS79" si="58">AI5/AI35</f>
        <v>1009.7975426495044</v>
      </c>
    </row>
    <row r="76" spans="35:45" x14ac:dyDescent="0.35">
      <c r="AI76" s="30">
        <f>$AI$36/AI30</f>
        <v>2.1020281764108186</v>
      </c>
      <c r="AK76">
        <f t="shared" si="54"/>
        <v>0.47573101598832274</v>
      </c>
      <c r="AM76">
        <f t="shared" si="55"/>
        <v>2.8573671882955969</v>
      </c>
      <c r="AO76">
        <f t="shared" si="56"/>
        <v>233.17622662004817</v>
      </c>
      <c r="AQ76">
        <f t="shared" si="57"/>
        <v>370.30772395532762</v>
      </c>
      <c r="AS76">
        <f t="shared" si="58"/>
        <v>1678.4077029091275</v>
      </c>
    </row>
    <row r="77" spans="35:45" x14ac:dyDescent="0.35">
      <c r="AI77" s="30">
        <f>$AI$37/AI31</f>
        <v>2.2399834795483669</v>
      </c>
      <c r="AK77">
        <f t="shared" si="54"/>
        <v>0.44643186395357853</v>
      </c>
      <c r="AM77">
        <f t="shared" si="55"/>
        <v>2.6048218939742873</v>
      </c>
      <c r="AO77">
        <f t="shared" si="56"/>
        <v>358.46107381164762</v>
      </c>
      <c r="AQ77">
        <f t="shared" si="57"/>
        <v>561.1159748330067</v>
      </c>
      <c r="AS77">
        <f t="shared" si="58"/>
        <v>2684.5820860299405</v>
      </c>
    </row>
    <row r="78" spans="35:45" x14ac:dyDescent="0.35">
      <c r="AI78" s="30">
        <f>$AI$38/AI32</f>
        <v>2.2206113212485517</v>
      </c>
      <c r="AK78">
        <f t="shared" si="54"/>
        <v>0.45032644408826311</v>
      </c>
      <c r="AM78">
        <f t="shared" si="55"/>
        <v>2.5486038563165638</v>
      </c>
      <c r="AO78">
        <f t="shared" si="56"/>
        <v>499.21196270809315</v>
      </c>
      <c r="AQ78">
        <f t="shared" si="57"/>
        <v>825.83657243488142</v>
      </c>
      <c r="AS78">
        <f t="shared" si="58"/>
        <v>3809.2457444155866</v>
      </c>
    </row>
    <row r="79" spans="35:45" x14ac:dyDescent="0.35">
      <c r="AI79" s="30">
        <f>$AI$39/AI33</f>
        <v>2.2788448148022686</v>
      </c>
      <c r="AK79">
        <f t="shared" si="54"/>
        <v>0.43881882324960692</v>
      </c>
      <c r="AM79">
        <f t="shared" si="55"/>
        <v>2.439352481916532</v>
      </c>
      <c r="AO79">
        <f t="shared" si="56"/>
        <v>608.15988490736959</v>
      </c>
      <c r="AQ79">
        <f t="shared" si="57"/>
        <v>1006.7906817471119</v>
      </c>
      <c r="AS79">
        <f t="shared" si="58"/>
        <v>4538.9949230856182</v>
      </c>
    </row>
    <row r="85" spans="41:41" x14ac:dyDescent="0.35">
      <c r="AO85" t="s">
        <v>76</v>
      </c>
    </row>
    <row r="86" spans="41:41" x14ac:dyDescent="0.35">
      <c r="AO86" s="31">
        <f>AO34/LOG(C34, 2)</f>
        <v>7.0631991928678879E-5</v>
      </c>
    </row>
    <row r="87" spans="41:41" x14ac:dyDescent="0.35">
      <c r="AO87" s="31">
        <f t="shared" ref="AO87:AO91" si="59">AO35/LOG(C35, 2)</f>
        <v>1.377693878155776E-4</v>
      </c>
    </row>
    <row r="88" spans="41:41" x14ac:dyDescent="0.35">
      <c r="AO88" s="31">
        <f t="shared" si="59"/>
        <v>2.3395654113913096E-4</v>
      </c>
    </row>
    <row r="89" spans="41:41" x14ac:dyDescent="0.35">
      <c r="AO89" s="31">
        <f t="shared" si="59"/>
        <v>3.9732991205526619E-4</v>
      </c>
    </row>
    <row r="90" spans="41:41" x14ac:dyDescent="0.35">
      <c r="AO90" s="31">
        <f t="shared" si="59"/>
        <v>5.4442657924767943E-4</v>
      </c>
    </row>
    <row r="91" spans="41:41" x14ac:dyDescent="0.35">
      <c r="AO91" s="31">
        <f t="shared" si="59"/>
        <v>7.266509839790635E-4</v>
      </c>
    </row>
  </sheetData>
  <mergeCells count="74">
    <mergeCell ref="BE27:BF32"/>
    <mergeCell ref="BA33:BB38"/>
    <mergeCell ref="BC33:BD38"/>
    <mergeCell ref="BE33:BF38"/>
    <mergeCell ref="BE3:BF8"/>
    <mergeCell ref="BC9:BD14"/>
    <mergeCell ref="BE9:BF14"/>
    <mergeCell ref="BC15:BD20"/>
    <mergeCell ref="BE15:BF20"/>
    <mergeCell ref="BC21:BD26"/>
    <mergeCell ref="BE21:BF26"/>
    <mergeCell ref="BC27:BD32"/>
    <mergeCell ref="BC3:BD8"/>
    <mergeCell ref="AY33:AZ38"/>
    <mergeCell ref="AY2:AZ2"/>
    <mergeCell ref="BA2:BB2"/>
    <mergeCell ref="BC2:BD2"/>
    <mergeCell ref="AY9:AZ14"/>
    <mergeCell ref="AY15:AZ20"/>
    <mergeCell ref="AY21:AZ26"/>
    <mergeCell ref="AY27:AZ32"/>
    <mergeCell ref="BA9:BB14"/>
    <mergeCell ref="BA15:BB20"/>
    <mergeCell ref="BA21:BB26"/>
    <mergeCell ref="BA27:BB32"/>
    <mergeCell ref="AD2:AI2"/>
    <mergeCell ref="AJ2:AO2"/>
    <mergeCell ref="AP2:AU2"/>
    <mergeCell ref="AY1:BD1"/>
    <mergeCell ref="BE1:BF2"/>
    <mergeCell ref="AC22:AC27"/>
    <mergeCell ref="AC28:AC33"/>
    <mergeCell ref="AC34:AC39"/>
    <mergeCell ref="AC4:AC9"/>
    <mergeCell ref="AC10:AC15"/>
    <mergeCell ref="AC16:AC21"/>
    <mergeCell ref="U2:AA2"/>
    <mergeCell ref="G2:M2"/>
    <mergeCell ref="N2:T2"/>
    <mergeCell ref="B34:B39"/>
    <mergeCell ref="A4:A9"/>
    <mergeCell ref="A10:A15"/>
    <mergeCell ref="A16:A21"/>
    <mergeCell ref="A22:A27"/>
    <mergeCell ref="A28:A33"/>
    <mergeCell ref="A34:A39"/>
    <mergeCell ref="B4:B9"/>
    <mergeCell ref="B10:B15"/>
    <mergeCell ref="B16:B21"/>
    <mergeCell ref="B22:B27"/>
    <mergeCell ref="B28:B33"/>
    <mergeCell ref="BI27:BI32"/>
    <mergeCell ref="BI33:BI38"/>
    <mergeCell ref="BI1:BI2"/>
    <mergeCell ref="BI3:BI8"/>
    <mergeCell ref="BI9:BI14"/>
    <mergeCell ref="BI15:BI20"/>
    <mergeCell ref="BI21:BI26"/>
    <mergeCell ref="BG3:BH8"/>
    <mergeCell ref="BG1:BH2"/>
    <mergeCell ref="AV55:AY63"/>
    <mergeCell ref="BG33:BH38"/>
    <mergeCell ref="BG27:BH32"/>
    <mergeCell ref="BG21:BH26"/>
    <mergeCell ref="BG15:BH20"/>
    <mergeCell ref="BG9:BH14"/>
    <mergeCell ref="AX21:AX26"/>
    <mergeCell ref="AX27:AX32"/>
    <mergeCell ref="AX33:AX38"/>
    <mergeCell ref="AX3:AX8"/>
    <mergeCell ref="AX9:AX14"/>
    <mergeCell ref="AX15:AX20"/>
    <mergeCell ref="AY3:AZ8"/>
    <mergeCell ref="BA3:BB8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2024-09-29T22:53:17Z</dcterms:modified>
</cp:coreProperties>
</file>