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harp\Desktop\School\2024\S2024\CSCI2226-DatastructuresAndAlgorithms\SortingProject\"/>
    </mc:Choice>
  </mc:AlternateContent>
  <xr:revisionPtr revIDLastSave="0" documentId="13_ncr:1_{B5652E32-D9EC-4255-BE3A-D43DD561335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F38" i="1"/>
  <c r="F37" i="1"/>
  <c r="F36" i="1"/>
  <c r="F35" i="1"/>
  <c r="F34" i="1"/>
  <c r="F32" i="1"/>
  <c r="F31" i="1"/>
  <c r="F30" i="1"/>
  <c r="F29" i="1"/>
  <c r="F28" i="1"/>
  <c r="F26" i="1"/>
  <c r="F25" i="1"/>
  <c r="F24" i="1"/>
  <c r="F23" i="1"/>
  <c r="F22" i="1"/>
  <c r="F20" i="1"/>
  <c r="F19" i="1"/>
  <c r="F18" i="1"/>
  <c r="F17" i="1"/>
  <c r="F16" i="1"/>
  <c r="F14" i="1"/>
  <c r="F13" i="1"/>
  <c r="F12" i="1"/>
  <c r="F11" i="1"/>
  <c r="F10" i="1"/>
  <c r="F5" i="1"/>
  <c r="F6" i="1"/>
  <c r="F7" i="1"/>
  <c r="F8" i="1"/>
  <c r="E26" i="1"/>
  <c r="E25" i="1"/>
  <c r="E24" i="1"/>
  <c r="E17" i="1"/>
  <c r="E11" i="1"/>
  <c r="D38" i="1"/>
  <c r="E38" i="1" s="1"/>
  <c r="D37" i="1"/>
  <c r="E37" i="1" s="1"/>
  <c r="D36" i="1"/>
  <c r="E36" i="1" s="1"/>
  <c r="D35" i="1"/>
  <c r="E35" i="1" s="1"/>
  <c r="D34" i="1"/>
  <c r="E34" i="1" s="1"/>
  <c r="D32" i="1"/>
  <c r="E32" i="1" s="1"/>
  <c r="D31" i="1"/>
  <c r="E31" i="1" s="1"/>
  <c r="D30" i="1"/>
  <c r="E30" i="1" s="1"/>
  <c r="D29" i="1"/>
  <c r="E29" i="1" s="1"/>
  <c r="D28" i="1"/>
  <c r="E28" i="1" s="1"/>
  <c r="D26" i="1"/>
  <c r="D25" i="1"/>
  <c r="D24" i="1"/>
  <c r="D23" i="1"/>
  <c r="E23" i="1" s="1"/>
  <c r="D22" i="1"/>
  <c r="E22" i="1" s="1"/>
  <c r="D20" i="1"/>
  <c r="E20" i="1" s="1"/>
  <c r="D19" i="1"/>
  <c r="E19" i="1" s="1"/>
  <c r="D18" i="1"/>
  <c r="E18" i="1" s="1"/>
  <c r="D17" i="1"/>
  <c r="D16" i="1"/>
  <c r="E16" i="1" s="1"/>
  <c r="D14" i="1"/>
  <c r="E14" i="1" s="1"/>
  <c r="D13" i="1"/>
  <c r="E13" i="1" s="1"/>
  <c r="D12" i="1"/>
  <c r="E12" i="1" s="1"/>
  <c r="D11" i="1"/>
  <c r="D10" i="1"/>
  <c r="E10" i="1" s="1"/>
  <c r="D5" i="1"/>
  <c r="E5" i="1" s="1"/>
  <c r="D6" i="1"/>
  <c r="E6" i="1" s="1"/>
  <c r="D7" i="1"/>
  <c r="E7" i="1" s="1"/>
  <c r="D8" i="1"/>
  <c r="E8" i="1" s="1"/>
  <c r="D4" i="1"/>
  <c r="E4" i="1" s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T7" i="1" s="1"/>
  <c r="S5" i="1"/>
  <c r="S4" i="1"/>
  <c r="S3" i="1"/>
  <c r="L4" i="1"/>
  <c r="L5" i="1"/>
  <c r="L6" i="1"/>
  <c r="M6" i="1" s="1"/>
  <c r="L7" i="1"/>
  <c r="M7" i="1" s="1"/>
  <c r="L8" i="1"/>
  <c r="M8" i="1" s="1"/>
  <c r="L9" i="1"/>
  <c r="L10" i="1"/>
  <c r="M10" i="1" s="1"/>
  <c r="L11" i="1"/>
  <c r="L12" i="1"/>
  <c r="L13" i="1"/>
  <c r="L14" i="1"/>
  <c r="M14" i="1" s="1"/>
  <c r="L15" i="1"/>
  <c r="L16" i="1"/>
  <c r="L17" i="1"/>
  <c r="L18" i="1"/>
  <c r="L19" i="1"/>
  <c r="M19" i="1" s="1"/>
  <c r="L20" i="1"/>
  <c r="M20" i="1" s="1"/>
  <c r="L21" i="1"/>
  <c r="L22" i="1"/>
  <c r="L23" i="1"/>
  <c r="M23" i="1" s="1"/>
  <c r="L24" i="1"/>
  <c r="M24" i="1" s="1"/>
  <c r="L25" i="1"/>
  <c r="L26" i="1"/>
  <c r="M26" i="1" s="1"/>
  <c r="L27" i="1"/>
  <c r="L28" i="1"/>
  <c r="L29" i="1"/>
  <c r="L30" i="1"/>
  <c r="M30" i="1" s="1"/>
  <c r="L31" i="1"/>
  <c r="L32" i="1"/>
  <c r="L33" i="1"/>
  <c r="L34" i="1"/>
  <c r="M34" i="1" s="1"/>
  <c r="L35" i="1"/>
  <c r="L36" i="1"/>
  <c r="L37" i="1"/>
  <c r="L38" i="1"/>
  <c r="M38" i="1" s="1"/>
  <c r="L3" i="1"/>
  <c r="T32" i="1" l="1"/>
  <c r="T31" i="1"/>
  <c r="T30" i="1"/>
  <c r="T29" i="1"/>
  <c r="T28" i="1"/>
  <c r="M32" i="1"/>
  <c r="M31" i="1"/>
  <c r="AA20" i="1"/>
  <c r="AA7" i="1"/>
  <c r="AA16" i="1"/>
  <c r="AA34" i="1"/>
  <c r="AA35" i="1"/>
  <c r="AA12" i="1"/>
  <c r="AA37" i="1"/>
  <c r="AA17" i="1"/>
  <c r="AA22" i="1"/>
  <c r="AA23" i="1"/>
  <c r="AA24" i="1"/>
  <c r="AA25" i="1"/>
  <c r="AA26" i="1"/>
  <c r="AA10" i="1"/>
  <c r="AA11" i="1"/>
  <c r="AA36" i="1"/>
  <c r="AA13" i="1"/>
  <c r="AA18" i="1"/>
  <c r="AA28" i="1"/>
  <c r="AA29" i="1"/>
  <c r="AA30" i="1"/>
  <c r="AA31" i="1"/>
  <c r="AA8" i="1"/>
  <c r="AA32" i="1"/>
  <c r="AA14" i="1"/>
  <c r="AA38" i="1"/>
  <c r="AA5" i="1"/>
  <c r="AA4" i="1"/>
  <c r="AA6" i="1"/>
  <c r="AA19" i="1"/>
  <c r="M37" i="1"/>
  <c r="M13" i="1"/>
  <c r="M29" i="1"/>
  <c r="M5" i="1"/>
  <c r="M16" i="1"/>
  <c r="M22" i="1"/>
  <c r="M18" i="1"/>
  <c r="M28" i="1"/>
  <c r="T5" i="1"/>
  <c r="M4" i="1"/>
  <c r="T16" i="1"/>
  <c r="M17" i="1"/>
  <c r="T18" i="1"/>
  <c r="T17" i="1"/>
  <c r="M25" i="1"/>
  <c r="T6" i="1"/>
  <c r="T10" i="1"/>
  <c r="T14" i="1"/>
  <c r="T34" i="1"/>
  <c r="T11" i="1"/>
  <c r="T35" i="1"/>
  <c r="T12" i="1"/>
  <c r="T36" i="1"/>
  <c r="T13" i="1"/>
  <c r="T37" i="1"/>
  <c r="T38" i="1"/>
  <c r="M36" i="1"/>
  <c r="M12" i="1"/>
  <c r="T19" i="1"/>
  <c r="T20" i="1"/>
  <c r="T22" i="1"/>
  <c r="T23" i="1"/>
  <c r="T24" i="1"/>
  <c r="T25" i="1"/>
  <c r="T26" i="1"/>
  <c r="M11" i="1"/>
  <c r="M35" i="1"/>
  <c r="T8" i="1"/>
  <c r="T4" i="1"/>
</calcChain>
</file>

<file path=xl/sharedStrings.xml><?xml version="1.0" encoding="utf-8"?>
<sst xmlns="http://schemas.openxmlformats.org/spreadsheetml/2006/main" count="78" uniqueCount="25">
  <si>
    <t>Algorithm</t>
  </si>
  <si>
    <t>Trial 1</t>
  </si>
  <si>
    <t>Trial 2</t>
  </si>
  <si>
    <t>Trial 3</t>
  </si>
  <si>
    <t>Trial 4</t>
  </si>
  <si>
    <t>Trial 5</t>
  </si>
  <si>
    <t>Average</t>
  </si>
  <si>
    <t>n</t>
  </si>
  <si>
    <t>bubbleSort</t>
  </si>
  <si>
    <t>selectionSort</t>
  </si>
  <si>
    <t>insertionSort</t>
  </si>
  <si>
    <t>mergeSort</t>
  </si>
  <si>
    <t>quickSort</t>
  </si>
  <si>
    <t>shellSort</t>
  </si>
  <si>
    <t>Worst-Case Time Complexity</t>
  </si>
  <si>
    <r>
      <t>O(n</t>
    </r>
    <r>
      <rPr>
        <i/>
        <sz val="11"/>
        <color theme="1"/>
        <rFont val="Aptos Narrow"/>
        <family val="2"/>
      </rPr>
      <t>·</t>
    </r>
    <r>
      <rPr>
        <i/>
        <sz val="11"/>
        <color theme="1"/>
        <rFont val="Calibri"/>
        <family val="2"/>
      </rPr>
      <t>log(n))</t>
    </r>
  </si>
  <si>
    <r>
      <t>O(n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</si>
  <si>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t>Unsorted Input</t>
  </si>
  <si>
    <t>Time Factor</t>
  </si>
  <si>
    <t>n Factor</t>
  </si>
  <si>
    <r>
      <t>(n Factor)</t>
    </r>
    <r>
      <rPr>
        <vertAlign val="superscript"/>
        <sz val="11"/>
        <color theme="1"/>
        <rFont val="Calibri"/>
        <family val="2"/>
        <scheme val="minor"/>
      </rPr>
      <t>2</t>
    </r>
  </si>
  <si>
    <t>nlog(n)</t>
  </si>
  <si>
    <t>-</t>
  </si>
  <si>
    <t>Ascending Sorted Input</t>
  </si>
  <si>
    <t>Descending Sorted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</si>
</sst>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Aptos Narrow"/>
      <family val="2"/>
    </font>
    <font>
      <i/>
      <sz val="11"/>
      <color theme="1"/>
      <name val="Calibri"/>
      <family val="2"/>
    </font>
    <font>
      <i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164" fontId="0" fillId="0" borderId="7" xfId="1" applyNumberFormat="1" applyFont="1" applyBorder="1" applyAlignment="1">
      <alignment horizontal="center" vertical="center"/>
    </xf>
    <xf numFmtId="0" fontId="0" fillId="0" borderId="8" xfId="0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9" xfId="0" applyBorder="1"/>
    <xf numFmtId="0" fontId="0" fillId="0" borderId="12" xfId="0" applyBorder="1"/>
    <xf numFmtId="164" fontId="0" fillId="0" borderId="13" xfId="1" applyNumberFormat="1" applyFont="1" applyBorder="1" applyAlignment="1">
      <alignment horizontal="center" vertical="center"/>
    </xf>
    <xf numFmtId="0" fontId="0" fillId="0" borderId="14" xfId="0" applyBorder="1"/>
    <xf numFmtId="0" fontId="0" fillId="0" borderId="13" xfId="0" applyBorder="1"/>
    <xf numFmtId="0" fontId="0" fillId="2" borderId="13" xfId="0" applyFill="1" applyBorder="1"/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n for Various Common Sorting Algorithms Using Unsorted Data</a:t>
            </a:r>
            <a:endParaRPr lang="en-US" sz="1200" b="1"/>
          </a:p>
        </c:rich>
      </c:tx>
      <c:layout>
        <c:manualLayout>
          <c:xMode val="edge"/>
          <c:yMode val="edge"/>
          <c:x val="0.18094639381957575"/>
          <c:y val="1.403508771929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4799999999999999"/>
          <c:w val="0.81612917999751378"/>
          <c:h val="0.72076032601188011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 cmpd="sng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435304953804571E-2"/>
                  <c:y val="0.12919298245614036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Sheet1!$L$3:$L$8</c:f>
              <c:numCache>
                <c:formatCode>General</c:formatCode>
                <c:ptCount val="6"/>
                <c:pt idx="0">
                  <c:v>3.8544863399999998</c:v>
                </c:pt>
                <c:pt idx="1">
                  <c:v>16.396082700000001</c:v>
                </c:pt>
                <c:pt idx="2">
                  <c:v>49.444212519999994</c:v>
                </c:pt>
                <c:pt idx="3">
                  <c:v>150.84097609999998</c:v>
                </c:pt>
                <c:pt idx="4">
                  <c:v>307.67407392000001</c:v>
                </c:pt>
                <c:pt idx="5">
                  <c:v>494.67564397999996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E-4154-9533-3DD093FA4E3A}"/>
            </c:ext>
          </c:extLst>
        </c:ser>
        <c:ser>
          <c:idx val="1"/>
          <c:order val="1"/>
          <c:tx>
            <c:v>Selection Sort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435304953804571E-2"/>
                  <c:y val="-0.32792761431136896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Sheet1!$C$9:$C$14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Sheet1!$L$9:$L$14</c:f>
              <c:numCache>
                <c:formatCode>General</c:formatCode>
                <c:ptCount val="6"/>
                <c:pt idx="0">
                  <c:v>0.87072990000000006</c:v>
                </c:pt>
                <c:pt idx="1">
                  <c:v>3.4654782999999996</c:v>
                </c:pt>
                <c:pt idx="2">
                  <c:v>10.908895239999998</c:v>
                </c:pt>
                <c:pt idx="3">
                  <c:v>31.52791706</c:v>
                </c:pt>
                <c:pt idx="4">
                  <c:v>66.703100739999996</c:v>
                </c:pt>
                <c:pt idx="5">
                  <c:v>109.7235924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E-4154-9533-3DD093FA4E3A}"/>
            </c:ext>
          </c:extLst>
        </c:ser>
        <c:ser>
          <c:idx val="2"/>
          <c:order val="2"/>
          <c:tx>
            <c:v>Insertion Sort</c:v>
          </c:tx>
          <c:spPr>
            <a:ln w="2540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4260724107623827E-2"/>
                  <c:y val="-0.33027572869180827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Sheet1!$C$15:$C$20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Sheet1!$L$15:$L$20</c:f>
              <c:numCache>
                <c:formatCode>General</c:formatCode>
                <c:ptCount val="6"/>
                <c:pt idx="0">
                  <c:v>0.56140385999999998</c:v>
                </c:pt>
                <c:pt idx="1">
                  <c:v>2.2138705399999998</c:v>
                </c:pt>
                <c:pt idx="2">
                  <c:v>6.8691384599999994</c:v>
                </c:pt>
                <c:pt idx="3">
                  <c:v>20.141167800000002</c:v>
                </c:pt>
                <c:pt idx="4">
                  <c:v>40.321519960000003</c:v>
                </c:pt>
                <c:pt idx="5">
                  <c:v>66.27940498000001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E-4154-9533-3DD093FA4E3A}"/>
            </c:ext>
          </c:extLst>
        </c:ser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5149265503947821E-2"/>
                  <c:y val="-0.33898825804669153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Sheet1!$C$21:$C$26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Sheet1!$L$21:$L$26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FE-4154-9533-3DD093FA4E3A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768513974944273E-2"/>
                  <c:y val="-0.27232159138002493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Sheet1!$C$27:$C$32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Sheet1!$L$27:$L$32</c:f>
              <c:numCache>
                <c:formatCode>General</c:formatCode>
                <c:ptCount val="6"/>
                <c:pt idx="0">
                  <c:v>3.73282E-3</c:v>
                </c:pt>
                <c:pt idx="1">
                  <c:v>7.9345600000000002E-3</c:v>
                </c:pt>
                <c:pt idx="2">
                  <c:v>1.4014560000000001E-2</c:v>
                </c:pt>
                <c:pt idx="3">
                  <c:v>2.5084059999999998E-2</c:v>
                </c:pt>
                <c:pt idx="4">
                  <c:v>3.6373019999999999E-2</c:v>
                </c:pt>
                <c:pt idx="5">
                  <c:v>4.7824020000000002E-2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FE-4154-9533-3DD093FA4E3A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768513974944273E-2"/>
                  <c:y val="-0.20916369664318277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Sheet1!$C$33:$C$38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Sheet1!$L$33:$L$38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FE-4154-9533-3DD093FA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</c:scatterChart>
      <c:valAx>
        <c:axId val="11695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2731604157988441"/>
          <c:y val="0.16654261638347839"/>
          <c:w val="0.20332458786145952"/>
          <c:h val="0.32368669705760467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Time</a:t>
            </a:r>
            <a:r>
              <a:rPr lang="en-US" sz="1200" b="1" baseline="0"/>
              <a:t> Elapsed vs. Input Size for Various Common Sorting Algorithms</a:t>
            </a:r>
            <a:endParaRPr lang="en-US" sz="1200" b="1"/>
          </a:p>
        </c:rich>
      </c:tx>
      <c:layout>
        <c:manualLayout>
          <c:xMode val="edge"/>
          <c:yMode val="edge"/>
          <c:x val="0.13247554284808685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9322374959017"/>
          <c:y val="0.12343859649122807"/>
          <c:w val="0.81612917999751378"/>
          <c:h val="0.74532172952065201"/>
        </c:manualLayout>
      </c:layout>
      <c:scatterChart>
        <c:scatterStyle val="lineMarker"/>
        <c:varyColors val="0"/>
        <c:ser>
          <c:idx val="3"/>
          <c:order val="3"/>
          <c:tx>
            <c:v>Merge Sort</c:v>
          </c:tx>
          <c:spPr>
            <a:ln w="254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Sheet1!$C$21:$C$26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Sheet1!$L$21:$L$26</c:f>
              <c:numCache>
                <c:formatCode>General</c:formatCode>
                <c:ptCount val="6"/>
                <c:pt idx="0">
                  <c:v>2.733008E-2</c:v>
                </c:pt>
                <c:pt idx="1">
                  <c:v>4.9603040000000001E-2</c:v>
                </c:pt>
                <c:pt idx="2">
                  <c:v>8.4175180000000002E-2</c:v>
                </c:pt>
                <c:pt idx="3">
                  <c:v>0.14635941999999999</c:v>
                </c:pt>
                <c:pt idx="4">
                  <c:v>0.2058516</c:v>
                </c:pt>
                <c:pt idx="5">
                  <c:v>0.26584922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F0-40B3-A663-76A3C1366E99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Sheet1!$C$27:$C$32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Sheet1!$L$27:$L$32</c:f>
              <c:numCache>
                <c:formatCode>General</c:formatCode>
                <c:ptCount val="6"/>
                <c:pt idx="0">
                  <c:v>3.73282E-3</c:v>
                </c:pt>
                <c:pt idx="1">
                  <c:v>7.9345600000000002E-3</c:v>
                </c:pt>
                <c:pt idx="2">
                  <c:v>1.4014560000000001E-2</c:v>
                </c:pt>
                <c:pt idx="3">
                  <c:v>2.5084059999999998E-2</c:v>
                </c:pt>
                <c:pt idx="4">
                  <c:v>3.6373019999999999E-2</c:v>
                </c:pt>
                <c:pt idx="5">
                  <c:v>4.7824020000000002E-2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F0-40B3-A663-76A3C1366E99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Sheet1!$C$33:$C$38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Sheet1!$L$33:$L$38</c:f>
              <c:numCache>
                <c:formatCode>General</c:formatCode>
                <c:ptCount val="6"/>
                <c:pt idx="0">
                  <c:v>7.6139999999999984E-3</c:v>
                </c:pt>
                <c:pt idx="1">
                  <c:v>1.6236999999999998E-2</c:v>
                </c:pt>
                <c:pt idx="2">
                  <c:v>2.9459000000000003E-2</c:v>
                </c:pt>
                <c:pt idx="3">
                  <c:v>5.6187880000000003E-2</c:v>
                </c:pt>
                <c:pt idx="4">
                  <c:v>8.0770339999999996E-2</c:v>
                </c:pt>
                <c:pt idx="5">
                  <c:v>0.10898352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F0-40B3-A663-76A3C136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3632"/>
        <c:axId val="1169517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 Sort</c:v>
                </c:tx>
                <c:spPr>
                  <a:ln w="19050" cap="rnd" cmpd="sng">
                    <a:solidFill>
                      <a:schemeClr val="accent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Sheet1!$C$3:$C$8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Sheet1!$L$3:$L$8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3.8544863399999998</c:v>
                      </c:pt>
                      <c:pt idx="1">
                        <c:v>16.396082700000001</c:v>
                      </c:pt>
                      <c:pt idx="2">
                        <c:v>49.444212519999994</c:v>
                      </c:pt>
                      <c:pt idx="3">
                        <c:v>150.84097609999998</c:v>
                      </c:pt>
                      <c:pt idx="4">
                        <c:v>307.67407392000001</c:v>
                      </c:pt>
                      <c:pt idx="5">
                        <c:v>494.67564397999996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6F0-40B3-A663-76A3C1366E9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Selection Sort</c:v>
                </c:tx>
                <c:spPr>
                  <a:ln w="25400" cap="rnd">
                    <a:solidFill>
                      <a:schemeClr val="accent2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Sheet1!$C$9:$C$14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Sheet1!$L$9:$L$14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0.87072990000000006</c:v>
                      </c:pt>
                      <c:pt idx="1">
                        <c:v>3.4654782999999996</c:v>
                      </c:pt>
                      <c:pt idx="2">
                        <c:v>10.908895239999998</c:v>
                      </c:pt>
                      <c:pt idx="3">
                        <c:v>31.52791706</c:v>
                      </c:pt>
                      <c:pt idx="4">
                        <c:v>66.703100739999996</c:v>
                      </c:pt>
                      <c:pt idx="5">
                        <c:v>109.7235924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F0-40B3-A663-76A3C1366E9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Insertion Sort</c:v>
                </c:tx>
                <c:spPr>
                  <a:ln w="25400" cap="rnd">
                    <a:solidFill>
                      <a:schemeClr val="accent3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Sheet1!$C$15:$C$20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50000</c:v>
                      </c:pt>
                      <c:pt idx="1">
                        <c:v>100000</c:v>
                      </c:pt>
                      <c:pt idx="2">
                        <c:v>175000</c:v>
                      </c:pt>
                      <c:pt idx="3">
                        <c:v>300000</c:v>
                      </c:pt>
                      <c:pt idx="4">
                        <c:v>425000</c:v>
                      </c:pt>
                      <c:pt idx="5">
                        <c:v>550000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Sheet1!$L$15:$L$20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0.56140385999999998</c:v>
                      </c:pt>
                      <c:pt idx="1">
                        <c:v>2.2138705399999998</c:v>
                      </c:pt>
                      <c:pt idx="2">
                        <c:v>6.8691384599999994</c:v>
                      </c:pt>
                      <c:pt idx="3">
                        <c:v>20.141167800000002</c:v>
                      </c:pt>
                      <c:pt idx="4">
                        <c:v>40.321519960000003</c:v>
                      </c:pt>
                      <c:pt idx="5">
                        <c:v>66.27940498000001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F0-40B3-A663-76A3C1366E99}"/>
                  </c:ext>
                </c:extLst>
              </c15:ser>
            </c15:filteredScatterSeries>
          </c:ext>
        </c:extLst>
      </c:scatterChart>
      <c:valAx>
        <c:axId val="1169513632"/>
        <c:scaling>
          <c:orientation val="minMax"/>
          <c:max val="1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7952"/>
        <c:crosses val="autoZero"/>
        <c:crossBetween val="midCat"/>
      </c:valAx>
      <c:valAx>
        <c:axId val="1169517952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Elapsed</a:t>
                </a:r>
                <a:r>
                  <a:rPr lang="en-US" b="1" baseline="0"/>
                  <a:t> </a:t>
                </a:r>
                <a:r>
                  <a:rPr lang="en-US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276318381702418"/>
          <c:y val="0.201630335681724"/>
          <c:w val="0.24025476003021295"/>
          <c:h val="0.43947617074181516"/>
        </c:manualLayout>
      </c:layout>
      <c:overlay val="0"/>
      <c:spPr>
        <a:solidFill>
          <a:schemeClr val="bg2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Elapsed vs. Input Size n for Various Common Sorting Algorithms Using Presorted Data</a:t>
            </a:r>
          </a:p>
        </c:rich>
      </c:tx>
      <c:layout>
        <c:manualLayout>
          <c:xMode val="edge"/>
          <c:yMode val="edge"/>
          <c:x val="0.186810638307517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2889632319276"/>
          <c:y val="0.12878472222222223"/>
          <c:w val="0.81335962538361439"/>
          <c:h val="0.73092601706036742"/>
        </c:manualLayout>
      </c:layout>
      <c:scatterChart>
        <c:scatterStyle val="lineMarker"/>
        <c:varyColors val="0"/>
        <c:ser>
          <c:idx val="0"/>
          <c:order val="0"/>
          <c:tx>
            <c:v>Bubble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Sheet1!$S$3:$S$8</c:f>
              <c:numCache>
                <c:formatCode>General</c:formatCode>
                <c:ptCount val="6"/>
                <c:pt idx="0">
                  <c:v>0.92752985999999993</c:v>
                </c:pt>
                <c:pt idx="1">
                  <c:v>3.7816324800000003</c:v>
                </c:pt>
                <c:pt idx="2">
                  <c:v>11.52258582</c:v>
                </c:pt>
                <c:pt idx="3">
                  <c:v>34.178462160000002</c:v>
                </c:pt>
                <c:pt idx="4">
                  <c:v>68.704380760000006</c:v>
                </c:pt>
                <c:pt idx="5">
                  <c:v>116.41577226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2-4AA8-8604-4DD932089D31}"/>
            </c:ext>
          </c:extLst>
        </c:ser>
        <c:ser>
          <c:idx val="1"/>
          <c:order val="1"/>
          <c:tx>
            <c:v>Selection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Sheet1!$C$9:$C$14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Sheet1!$S$9:$S$14</c:f>
              <c:numCache>
                <c:formatCode>General</c:formatCode>
                <c:ptCount val="6"/>
                <c:pt idx="0">
                  <c:v>0.88176837999999991</c:v>
                </c:pt>
                <c:pt idx="1">
                  <c:v>3.5121737799999999</c:v>
                </c:pt>
                <c:pt idx="2">
                  <c:v>11.215094599999999</c:v>
                </c:pt>
                <c:pt idx="3">
                  <c:v>32.676205999999993</c:v>
                </c:pt>
                <c:pt idx="4">
                  <c:v>66.039244200000013</c:v>
                </c:pt>
                <c:pt idx="5">
                  <c:v>110.81666572000002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2-4AA8-8604-4DD932089D31}"/>
            </c:ext>
          </c:extLst>
        </c:ser>
        <c:ser>
          <c:idx val="2"/>
          <c:order val="2"/>
          <c:tx>
            <c:v>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Sheet1!$C$15:$C$20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Sheet1!$S$15:$S$20</c:f>
              <c:numCache>
                <c:formatCode>General</c:formatCode>
                <c:ptCount val="6"/>
                <c:pt idx="0">
                  <c:v>9.8480000000000006E-5</c:v>
                </c:pt>
                <c:pt idx="1">
                  <c:v>1.4724000000000001E-4</c:v>
                </c:pt>
                <c:pt idx="2">
                  <c:v>2.6708E-4</c:v>
                </c:pt>
                <c:pt idx="3">
                  <c:v>5.2304000000000001E-4</c:v>
                </c:pt>
                <c:pt idx="4">
                  <c:v>6.4141999999999997E-4</c:v>
                </c:pt>
                <c:pt idx="5">
                  <c:v>8.0061999999999993E-4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82-4AA8-8604-4DD932089D31}"/>
            </c:ext>
          </c:extLst>
        </c:ser>
        <c:ser>
          <c:idx val="3"/>
          <c:order val="3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Sheet1!$C$21:$C$26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Sheet1!$S$21:$S$26</c:f>
              <c:numCache>
                <c:formatCode>General</c:formatCode>
                <c:ptCount val="6"/>
                <c:pt idx="0">
                  <c:v>3.2456680000000002E-2</c:v>
                </c:pt>
                <c:pt idx="1">
                  <c:v>4.4936039999999997E-2</c:v>
                </c:pt>
                <c:pt idx="2">
                  <c:v>7.6540840000000013E-2</c:v>
                </c:pt>
                <c:pt idx="3">
                  <c:v>0.13504572000000001</c:v>
                </c:pt>
                <c:pt idx="4">
                  <c:v>0.19297686</c:v>
                </c:pt>
                <c:pt idx="5">
                  <c:v>0.25202259999999999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82-4AA8-8604-4DD932089D31}"/>
            </c:ext>
          </c:extLst>
        </c:ser>
        <c:ser>
          <c:idx val="4"/>
          <c:order val="4"/>
          <c:tx>
            <c:v>Quick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Sheet1!$C$27:$C$32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Sheet1!$S$27:$S$32</c:f>
              <c:numCache>
                <c:formatCode>General</c:formatCode>
                <c:ptCount val="6"/>
                <c:pt idx="0">
                  <c:v>1.3991399999999999E-3</c:v>
                </c:pt>
                <c:pt idx="1">
                  <c:v>2.2692799999999998E-3</c:v>
                </c:pt>
                <c:pt idx="2">
                  <c:v>4.6499799999999997E-3</c:v>
                </c:pt>
                <c:pt idx="3">
                  <c:v>6.4812399999999992E-3</c:v>
                </c:pt>
                <c:pt idx="4">
                  <c:v>1.0060419999999999E-2</c:v>
                </c:pt>
                <c:pt idx="5">
                  <c:v>1.2501020000000002E-2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82-4AA8-8604-4DD932089D31}"/>
            </c:ext>
          </c:extLst>
        </c:ser>
        <c:ser>
          <c:idx val="5"/>
          <c:order val="5"/>
          <c:tx>
            <c:v>Shell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Sheet1!$C$33:$C$38</c:f>
              <c:numCache>
                <c:formatCode>_(* #,##0_);_(* \(#,##0\);_(* "-"??_);_(@_)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175000</c:v>
                </c:pt>
                <c:pt idx="3">
                  <c:v>300000</c:v>
                </c:pt>
                <c:pt idx="4">
                  <c:v>425000</c:v>
                </c:pt>
                <c:pt idx="5">
                  <c:v>550000</c:v>
                </c:pt>
              </c:numCache>
            </c:numRef>
          </c:xVal>
          <c:yVal>
            <c:numRef>
              <c:f>Sheet1!$S$33:$S$38</c:f>
              <c:numCache>
                <c:formatCode>General</c:formatCode>
                <c:ptCount val="6"/>
                <c:pt idx="0">
                  <c:v>1.1025400000000002E-3</c:v>
                </c:pt>
                <c:pt idx="1">
                  <c:v>2.2882999999999996E-3</c:v>
                </c:pt>
                <c:pt idx="2">
                  <c:v>4.0748200000000007E-3</c:v>
                </c:pt>
                <c:pt idx="3">
                  <c:v>7.2292599999999995E-3</c:v>
                </c:pt>
                <c:pt idx="4">
                  <c:v>1.0179200000000001E-2</c:v>
                </c:pt>
                <c:pt idx="5">
                  <c:v>1.385656E-2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82-4AA8-8604-4DD932089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77072"/>
        <c:axId val="82274192"/>
      </c:scatterChart>
      <c:valAx>
        <c:axId val="8227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4192"/>
        <c:crosses val="autoZero"/>
        <c:crossBetween val="midCat"/>
      </c:valAx>
      <c:valAx>
        <c:axId val="8227419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Elapsed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94950113101146"/>
          <c:y val="0.15076252187226599"/>
          <c:w val="0.15308446547808466"/>
          <c:h val="0.35156496062992126"/>
        </c:manualLayout>
      </c:layout>
      <c:overlay val="0"/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485775</xdr:colOff>
      <xdr:row>17</xdr:row>
      <xdr:rowOff>69850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09239C-8EA9-DCDE-6A4B-3D543541CBBE}"/>
            </a:ext>
          </a:extLst>
        </xdr:cNvPr>
        <xdr:cNvSpPr txBox="1"/>
      </xdr:nvSpPr>
      <xdr:spPr>
        <a:xfrm>
          <a:off x="74961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485775</xdr:colOff>
      <xdr:row>17</xdr:row>
      <xdr:rowOff>69850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1CDCA2-DAF6-4557-886D-69A09D61CA89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485775</xdr:colOff>
      <xdr:row>17</xdr:row>
      <xdr:rowOff>69850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417706-B596-49AA-8DD6-0E444478EAB7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485775</xdr:colOff>
      <xdr:row>17</xdr:row>
      <xdr:rowOff>69850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D63EC7A-92F7-4249-AF9A-DD7E7B07472F}"/>
            </a:ext>
          </a:extLst>
        </xdr:cNvPr>
        <xdr:cNvSpPr txBox="1"/>
      </xdr:nvSpPr>
      <xdr:spPr>
        <a:xfrm>
          <a:off x="9324975" y="322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485775</xdr:colOff>
      <xdr:row>17</xdr:row>
      <xdr:rowOff>69850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55184B7-2F67-48E8-BE20-13021E543074}"/>
            </a:ext>
          </a:extLst>
        </xdr:cNvPr>
        <xdr:cNvSpPr txBox="1"/>
      </xdr:nvSpPr>
      <xdr:spPr>
        <a:xfrm>
          <a:off x="7496175" y="3213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35</xdr:col>
      <xdr:colOff>295274</xdr:colOff>
      <xdr:row>0</xdr:row>
      <xdr:rowOff>88900</xdr:rowOff>
    </xdr:from>
    <xdr:to>
      <xdr:col>44</xdr:col>
      <xdr:colOff>311150</xdr:colOff>
      <xdr:row>19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F04C9E-8DBE-B105-D669-525700FCB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349250</xdr:colOff>
      <xdr:row>20</xdr:row>
      <xdr:rowOff>76200</xdr:rowOff>
    </xdr:from>
    <xdr:to>
      <xdr:col>44</xdr:col>
      <xdr:colOff>365126</xdr:colOff>
      <xdr:row>39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8E7779-35BC-4C1F-8C38-BC290B6FE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574674</xdr:colOff>
      <xdr:row>0</xdr:row>
      <xdr:rowOff>82550</xdr:rowOff>
    </xdr:from>
    <xdr:to>
      <xdr:col>53</xdr:col>
      <xdr:colOff>603249</xdr:colOff>
      <xdr:row>20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53ECD0-0B73-4972-49BD-BEE38B77D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20</xdr:col>
      <xdr:colOff>485775</xdr:colOff>
      <xdr:row>17</xdr:row>
      <xdr:rowOff>69850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182A3FB-464C-40E6-A23C-90A8FC238B5A}"/>
            </a:ext>
          </a:extLst>
        </xdr:cNvPr>
        <xdr:cNvSpPr txBox="1"/>
      </xdr:nvSpPr>
      <xdr:spPr>
        <a:xfrm>
          <a:off x="102393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485775</xdr:colOff>
      <xdr:row>17</xdr:row>
      <xdr:rowOff>69850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AB49DE8-B868-4B13-950A-EED6E898B0A9}"/>
            </a:ext>
          </a:extLst>
        </xdr:cNvPr>
        <xdr:cNvSpPr txBox="1"/>
      </xdr:nvSpPr>
      <xdr:spPr>
        <a:xfrm>
          <a:off x="1094422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22</xdr:col>
      <xdr:colOff>485775</xdr:colOff>
      <xdr:row>17</xdr:row>
      <xdr:rowOff>69850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B8EE7A6-5A9D-404F-A328-CE69B2AE3F1D}"/>
            </a:ext>
          </a:extLst>
        </xdr:cNvPr>
        <xdr:cNvSpPr txBox="1"/>
      </xdr:nvSpPr>
      <xdr:spPr>
        <a:xfrm>
          <a:off x="116490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23</xdr:col>
      <xdr:colOff>485775</xdr:colOff>
      <xdr:row>17</xdr:row>
      <xdr:rowOff>69850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E6A1E36-905D-431A-BA38-10E6C0B3EDC2}"/>
            </a:ext>
          </a:extLst>
        </xdr:cNvPr>
        <xdr:cNvSpPr txBox="1"/>
      </xdr:nvSpPr>
      <xdr:spPr>
        <a:xfrm>
          <a:off x="1235392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24</xdr:col>
      <xdr:colOff>485775</xdr:colOff>
      <xdr:row>17</xdr:row>
      <xdr:rowOff>69850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474E620-6F5F-467A-9A58-D105C76BFCDC}"/>
            </a:ext>
          </a:extLst>
        </xdr:cNvPr>
        <xdr:cNvSpPr txBox="1"/>
      </xdr:nvSpPr>
      <xdr:spPr>
        <a:xfrm>
          <a:off x="13058775" y="3251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8"/>
  <sheetViews>
    <sheetView tabSelected="1" workbookViewId="0">
      <selection activeCell="R32" sqref="R32"/>
    </sheetView>
  </sheetViews>
  <sheetFormatPr defaultRowHeight="14.5" x14ac:dyDescent="0.35"/>
  <cols>
    <col min="1" max="1" width="14.08984375" style="1" customWidth="1"/>
    <col min="2" max="2" width="25.36328125" style="1" customWidth="1"/>
    <col min="3" max="3" width="8.54296875" style="2" bestFit="1" customWidth="1"/>
    <col min="4" max="4" width="8.54296875" style="2" customWidth="1"/>
    <col min="5" max="5" width="9.453125" style="2" bestFit="1" customWidth="1"/>
    <col min="6" max="6" width="9.453125" style="2" customWidth="1"/>
    <col min="13" max="13" width="11.81640625" bestFit="1" customWidth="1"/>
    <col min="14" max="18" width="10.08984375" bestFit="1" customWidth="1"/>
    <col min="19" max="19" width="10.81640625" bestFit="1" customWidth="1"/>
    <col min="20" max="20" width="11.81640625" bestFit="1" customWidth="1"/>
    <col min="27" max="27" width="10.54296875" bestFit="1" customWidth="1"/>
  </cols>
  <sheetData>
    <row r="1" spans="1:27" ht="15" thickBot="1" x14ac:dyDescent="0.4">
      <c r="G1" s="29" t="s">
        <v>17</v>
      </c>
      <c r="H1" s="30"/>
      <c r="I1" s="30"/>
      <c r="J1" s="30"/>
      <c r="K1" s="30"/>
      <c r="L1" s="30"/>
      <c r="M1" s="31"/>
      <c r="N1" s="32" t="s">
        <v>23</v>
      </c>
      <c r="O1" s="33"/>
      <c r="P1" s="33"/>
      <c r="Q1" s="33"/>
      <c r="R1" s="33"/>
      <c r="S1" s="33"/>
      <c r="T1" s="33"/>
      <c r="U1" s="29" t="s">
        <v>24</v>
      </c>
      <c r="V1" s="30"/>
      <c r="W1" s="30"/>
      <c r="X1" s="30"/>
      <c r="Y1" s="30"/>
      <c r="Z1" s="30"/>
      <c r="AA1" s="31"/>
    </row>
    <row r="2" spans="1:27" ht="17" thickBot="1" x14ac:dyDescent="0.4">
      <c r="A2" s="4" t="s">
        <v>0</v>
      </c>
      <c r="B2" s="4" t="s">
        <v>14</v>
      </c>
      <c r="C2" s="14" t="s">
        <v>7</v>
      </c>
      <c r="D2" s="4" t="s">
        <v>19</v>
      </c>
      <c r="E2" s="4" t="s">
        <v>20</v>
      </c>
      <c r="F2" s="4" t="s">
        <v>21</v>
      </c>
      <c r="G2" s="3" t="s">
        <v>1</v>
      </c>
      <c r="H2" s="4" t="s">
        <v>2</v>
      </c>
      <c r="I2" s="3" t="s">
        <v>3</v>
      </c>
      <c r="J2" s="4" t="s">
        <v>4</v>
      </c>
      <c r="K2" s="3" t="s">
        <v>5</v>
      </c>
      <c r="L2" s="15" t="s">
        <v>6</v>
      </c>
      <c r="M2" s="4" t="s">
        <v>18</v>
      </c>
      <c r="N2" s="4" t="s">
        <v>1</v>
      </c>
      <c r="O2" s="3" t="s">
        <v>2</v>
      </c>
      <c r="P2" s="4" t="s">
        <v>3</v>
      </c>
      <c r="Q2" s="3" t="s">
        <v>4</v>
      </c>
      <c r="R2" s="4" t="s">
        <v>5</v>
      </c>
      <c r="S2" s="15" t="s">
        <v>6</v>
      </c>
      <c r="T2" s="4" t="s">
        <v>18</v>
      </c>
      <c r="U2" s="4" t="s">
        <v>1</v>
      </c>
      <c r="V2" s="3" t="s">
        <v>2</v>
      </c>
      <c r="W2" s="4" t="s">
        <v>3</v>
      </c>
      <c r="X2" s="3" t="s">
        <v>4</v>
      </c>
      <c r="Y2" s="4" t="s">
        <v>5</v>
      </c>
      <c r="Z2" s="15" t="s">
        <v>6</v>
      </c>
      <c r="AA2" s="4" t="s">
        <v>18</v>
      </c>
    </row>
    <row r="3" spans="1:27" x14ac:dyDescent="0.35">
      <c r="A3" s="37" t="s">
        <v>8</v>
      </c>
      <c r="B3" s="41" t="s">
        <v>16</v>
      </c>
      <c r="C3" s="21">
        <v>50000</v>
      </c>
      <c r="D3" s="21" t="s">
        <v>22</v>
      </c>
      <c r="E3" s="21" t="s">
        <v>22</v>
      </c>
      <c r="F3" s="21" t="s">
        <v>22</v>
      </c>
      <c r="G3" s="22">
        <v>3.8503601000000001</v>
      </c>
      <c r="H3" s="23">
        <v>3.8283586000000001</v>
      </c>
      <c r="I3" s="22">
        <v>3.9090929000000001</v>
      </c>
      <c r="J3" s="23">
        <v>3.8392678</v>
      </c>
      <c r="K3" s="22">
        <v>3.8453523000000001</v>
      </c>
      <c r="L3" s="24">
        <f>AVERAGE(G3:K3)</f>
        <v>3.8544863399999998</v>
      </c>
      <c r="M3" s="27" t="s">
        <v>22</v>
      </c>
      <c r="N3" s="23">
        <v>0.92794239999999995</v>
      </c>
      <c r="O3" s="22">
        <v>0.92337199999999997</v>
      </c>
      <c r="P3" s="23">
        <v>0.92662060000000002</v>
      </c>
      <c r="Q3" s="22">
        <v>0.93493859999999995</v>
      </c>
      <c r="R3" s="23">
        <v>0.92477569999999998</v>
      </c>
      <c r="S3" s="24">
        <f>AVERAGE(N3:R3)</f>
        <v>0.92752985999999993</v>
      </c>
      <c r="T3" s="27" t="s">
        <v>22</v>
      </c>
      <c r="U3" s="23">
        <v>2.1277601000000002</v>
      </c>
      <c r="V3" s="23">
        <v>2.1578704000000002</v>
      </c>
      <c r="W3" s="23">
        <v>2.1883205999999999</v>
      </c>
      <c r="X3" s="23">
        <v>2.2097034999999998</v>
      </c>
      <c r="Y3" s="23">
        <v>2.2142867000000002</v>
      </c>
      <c r="Z3" s="24">
        <f>AVERAGE(U3:Y3)</f>
        <v>2.1795882600000001</v>
      </c>
      <c r="AA3" s="27" t="s">
        <v>22</v>
      </c>
    </row>
    <row r="4" spans="1:27" x14ac:dyDescent="0.35">
      <c r="A4" s="38"/>
      <c r="B4" s="35"/>
      <c r="C4" s="5">
        <v>100000</v>
      </c>
      <c r="D4" s="25">
        <f>C4/C3</f>
        <v>2</v>
      </c>
      <c r="E4" s="25">
        <f>D4^2</f>
        <v>4</v>
      </c>
      <c r="F4" s="25">
        <f>D4*LOG(D4,2)</f>
        <v>2</v>
      </c>
      <c r="G4" s="7">
        <v>16.561350300000001</v>
      </c>
      <c r="H4" s="9">
        <v>16.374574200000001</v>
      </c>
      <c r="I4" s="7">
        <v>16.374686400000002</v>
      </c>
      <c r="J4" s="9">
        <v>16.345330799999999</v>
      </c>
      <c r="K4" s="7">
        <v>16.324471800000001</v>
      </c>
      <c r="L4" s="17">
        <f t="shared" ref="L4:L38" si="0">AVERAGE(G4:K4)</f>
        <v>16.396082700000001</v>
      </c>
      <c r="M4" s="13">
        <f>L4/L3</f>
        <v>4.2537659375905328</v>
      </c>
      <c r="N4" s="13">
        <v>3.7573869000000002</v>
      </c>
      <c r="O4" s="12">
        <v>3.6644293000000001</v>
      </c>
      <c r="P4" s="13">
        <v>3.6439064000000001</v>
      </c>
      <c r="Q4" s="12">
        <v>3.9068008999999999</v>
      </c>
      <c r="R4" s="13">
        <v>3.9356388999999998</v>
      </c>
      <c r="S4" s="17">
        <f t="shared" ref="S4:S38" si="1">AVERAGE(N4:R4)</f>
        <v>3.7816324800000003</v>
      </c>
      <c r="T4" s="13">
        <f>S4/S3</f>
        <v>4.0771005259065198</v>
      </c>
      <c r="U4" s="13">
        <v>8.5239635000000007</v>
      </c>
      <c r="V4" s="13">
        <v>8.7298425000000002</v>
      </c>
      <c r="W4" s="13">
        <v>8.7067104999999998</v>
      </c>
      <c r="X4" s="13">
        <v>8.7705885000000006</v>
      </c>
      <c r="Y4" s="13">
        <v>8.8558328999999993</v>
      </c>
      <c r="Z4" s="17">
        <f t="shared" ref="Z4:Z38" si="2">AVERAGE(U4:Y4)</f>
        <v>8.7173875799999987</v>
      </c>
      <c r="AA4" s="13">
        <f>Z4/Z3</f>
        <v>3.9995570447787228</v>
      </c>
    </row>
    <row r="5" spans="1:27" x14ac:dyDescent="0.35">
      <c r="A5" s="38"/>
      <c r="B5" s="35"/>
      <c r="C5" s="5">
        <v>175000</v>
      </c>
      <c r="D5" s="25">
        <f>C5/C4</f>
        <v>1.75</v>
      </c>
      <c r="E5" s="25">
        <f t="shared" ref="E5:E14" si="3">D5^2</f>
        <v>3.0625</v>
      </c>
      <c r="F5" s="25">
        <f t="shared" ref="F5:F14" si="4">D5*LOG(D5,2)</f>
        <v>1.4128711136008072</v>
      </c>
      <c r="G5" s="7">
        <v>48.600735899999997</v>
      </c>
      <c r="H5" s="9">
        <v>48.680616000000001</v>
      </c>
      <c r="I5" s="7">
        <v>50.594881899999997</v>
      </c>
      <c r="J5" s="9">
        <v>49.578393699999999</v>
      </c>
      <c r="K5" s="7">
        <v>49.766435100000002</v>
      </c>
      <c r="L5" s="17">
        <f t="shared" si="0"/>
        <v>49.444212519999994</v>
      </c>
      <c r="M5" s="13">
        <f t="shared" ref="M5:M8" si="5">L5/L4</f>
        <v>3.0156113155003781</v>
      </c>
      <c r="N5" s="13">
        <v>11.5600103</v>
      </c>
      <c r="O5" s="12">
        <v>11.456926299999999</v>
      </c>
      <c r="P5" s="13">
        <v>11.4197589</v>
      </c>
      <c r="Q5" s="12">
        <v>11.457620800000001</v>
      </c>
      <c r="R5" s="13">
        <v>11.718612800000001</v>
      </c>
      <c r="S5" s="17">
        <f t="shared" si="1"/>
        <v>11.52258582</v>
      </c>
      <c r="T5" s="13">
        <f t="shared" ref="T5:T8" si="6">S5/S4</f>
        <v>3.046987215426074</v>
      </c>
      <c r="U5" s="13">
        <v>26.128881199999999</v>
      </c>
      <c r="V5" s="13">
        <v>26.100149999999999</v>
      </c>
      <c r="W5" s="13">
        <v>26.571992900000001</v>
      </c>
      <c r="X5" s="13">
        <v>26.698799399999999</v>
      </c>
      <c r="Y5" s="13">
        <v>26.7329179</v>
      </c>
      <c r="Z5" s="17">
        <f t="shared" si="2"/>
        <v>26.446548279999995</v>
      </c>
      <c r="AA5" s="13">
        <f t="shared" ref="AA5:AA8" si="7">Z5/Z4</f>
        <v>3.0337699267467926</v>
      </c>
    </row>
    <row r="6" spans="1:27" x14ac:dyDescent="0.35">
      <c r="A6" s="38"/>
      <c r="B6" s="35"/>
      <c r="C6" s="5">
        <v>300000</v>
      </c>
      <c r="D6" s="25">
        <f>C6/C5</f>
        <v>1.7142857142857142</v>
      </c>
      <c r="E6" s="25">
        <f t="shared" si="3"/>
        <v>2.9387755102040813</v>
      </c>
      <c r="F6" s="25">
        <f t="shared" si="4"/>
        <v>1.3330415634232318</v>
      </c>
      <c r="G6" s="7">
        <v>152.08774980000001</v>
      </c>
      <c r="H6" s="9">
        <v>150.29692499999999</v>
      </c>
      <c r="I6" s="7">
        <v>150.5528712</v>
      </c>
      <c r="J6" s="9">
        <v>151.22558119999999</v>
      </c>
      <c r="K6" s="7">
        <v>150.04175330000001</v>
      </c>
      <c r="L6" s="17">
        <f t="shared" si="0"/>
        <v>150.84097609999998</v>
      </c>
      <c r="M6" s="13">
        <f t="shared" si="5"/>
        <v>3.0507306803396936</v>
      </c>
      <c r="N6" s="13">
        <v>33.684926500000003</v>
      </c>
      <c r="O6" s="12">
        <v>33.663499600000002</v>
      </c>
      <c r="P6" s="13">
        <v>34.659556899999998</v>
      </c>
      <c r="Q6" s="12">
        <v>34.500895300000003</v>
      </c>
      <c r="R6" s="13">
        <v>34.383432499999998</v>
      </c>
      <c r="S6" s="17">
        <f t="shared" si="1"/>
        <v>34.178462160000002</v>
      </c>
      <c r="T6" s="13">
        <f t="shared" si="6"/>
        <v>2.966214588801388</v>
      </c>
      <c r="U6" s="13">
        <v>80.369632699999997</v>
      </c>
      <c r="V6" s="13">
        <v>81.282623999999998</v>
      </c>
      <c r="W6" s="13">
        <v>81.875777400000004</v>
      </c>
      <c r="X6" s="13">
        <v>81.930251799999994</v>
      </c>
      <c r="Y6" s="13">
        <v>80.685685699999993</v>
      </c>
      <c r="Z6" s="17">
        <f t="shared" si="2"/>
        <v>81.228794319999992</v>
      </c>
      <c r="AA6" s="13">
        <f t="shared" si="7"/>
        <v>3.0714327427533772</v>
      </c>
    </row>
    <row r="7" spans="1:27" x14ac:dyDescent="0.35">
      <c r="A7" s="38"/>
      <c r="B7" s="35"/>
      <c r="C7" s="5">
        <v>425000</v>
      </c>
      <c r="D7" s="25">
        <f>C7/C6</f>
        <v>1.4166666666666667</v>
      </c>
      <c r="E7" s="25">
        <f t="shared" si="3"/>
        <v>2.0069444444444446</v>
      </c>
      <c r="F7" s="25">
        <f t="shared" si="4"/>
        <v>0.71187548241634313</v>
      </c>
      <c r="G7" s="7">
        <v>306.03274770000002</v>
      </c>
      <c r="H7" s="9">
        <v>306.99869000000001</v>
      </c>
      <c r="I7" s="7">
        <v>304.25347210000001</v>
      </c>
      <c r="J7" s="9">
        <v>310.62813629999999</v>
      </c>
      <c r="K7" s="7">
        <v>310.45732349999997</v>
      </c>
      <c r="L7" s="17">
        <f t="shared" si="0"/>
        <v>307.67407392000001</v>
      </c>
      <c r="M7" s="13">
        <f t="shared" si="5"/>
        <v>2.0397247609696425</v>
      </c>
      <c r="N7" s="13">
        <v>68.9593378</v>
      </c>
      <c r="O7" s="12">
        <v>68.857725700000003</v>
      </c>
      <c r="P7" s="13">
        <v>69.641427300000004</v>
      </c>
      <c r="Q7" s="12">
        <v>68.382393399999998</v>
      </c>
      <c r="R7" s="13">
        <v>67.681019599999999</v>
      </c>
      <c r="S7" s="17">
        <f t="shared" si="1"/>
        <v>68.704380760000006</v>
      </c>
      <c r="T7" s="13">
        <f t="shared" si="6"/>
        <v>2.0101659471503854</v>
      </c>
      <c r="U7" s="13">
        <v>164.48117250000001</v>
      </c>
      <c r="V7" s="13">
        <v>156.06983550000001</v>
      </c>
      <c r="W7" s="13">
        <v>156.6599014</v>
      </c>
      <c r="X7" s="13">
        <v>159.75662489999999</v>
      </c>
      <c r="Y7" s="13">
        <v>160.46309980000001</v>
      </c>
      <c r="Z7" s="17">
        <f t="shared" si="2"/>
        <v>159.48612682000001</v>
      </c>
      <c r="AA7" s="13">
        <f t="shared" si="7"/>
        <v>1.963418614730462</v>
      </c>
    </row>
    <row r="8" spans="1:27" ht="15" thickBot="1" x14ac:dyDescent="0.4">
      <c r="A8" s="39"/>
      <c r="B8" s="36"/>
      <c r="C8" s="6">
        <v>550000</v>
      </c>
      <c r="D8" s="25">
        <f>C8/C7</f>
        <v>1.2941176470588236</v>
      </c>
      <c r="E8" s="25">
        <f t="shared" si="3"/>
        <v>1.6747404844290659</v>
      </c>
      <c r="F8" s="25">
        <f t="shared" si="4"/>
        <v>0.48137135897135735</v>
      </c>
      <c r="G8" s="8">
        <v>494.12157309999998</v>
      </c>
      <c r="H8" s="10">
        <v>501.75925389999998</v>
      </c>
      <c r="I8" s="8">
        <v>486.61969570000002</v>
      </c>
      <c r="J8" s="10">
        <v>494.65014029999998</v>
      </c>
      <c r="K8" s="8">
        <v>496.22755690000002</v>
      </c>
      <c r="L8" s="18">
        <f t="shared" si="0"/>
        <v>494.67564397999996</v>
      </c>
      <c r="M8" s="13">
        <f t="shared" si="5"/>
        <v>1.6077911202509161</v>
      </c>
      <c r="N8" s="20">
        <v>115.05571689999999</v>
      </c>
      <c r="O8" s="19">
        <v>114.62679730000001</v>
      </c>
      <c r="P8" s="20">
        <v>117.862792</v>
      </c>
      <c r="Q8" s="19">
        <v>117.619013</v>
      </c>
      <c r="R8" s="20">
        <v>116.91454210000001</v>
      </c>
      <c r="S8" s="18">
        <f t="shared" si="1"/>
        <v>116.41577226</v>
      </c>
      <c r="T8" s="13">
        <f t="shared" si="6"/>
        <v>1.6944446769219377</v>
      </c>
      <c r="U8" s="28">
        <v>270.1389375</v>
      </c>
      <c r="V8" s="28">
        <v>259.9608983</v>
      </c>
      <c r="W8" s="28">
        <v>263.655912</v>
      </c>
      <c r="X8" s="28">
        <v>259.37422320000002</v>
      </c>
      <c r="Y8" s="28">
        <v>260.890017</v>
      </c>
      <c r="Z8" s="18">
        <f t="shared" si="2"/>
        <v>262.80399759999995</v>
      </c>
      <c r="AA8" s="13">
        <f t="shared" si="7"/>
        <v>1.6478172919492053</v>
      </c>
    </row>
    <row r="9" spans="1:27" x14ac:dyDescent="0.35">
      <c r="A9" s="37" t="s">
        <v>9</v>
      </c>
      <c r="B9" s="41" t="s">
        <v>16</v>
      </c>
      <c r="C9" s="21">
        <v>50000</v>
      </c>
      <c r="D9" s="21" t="s">
        <v>22</v>
      </c>
      <c r="E9" s="21" t="s">
        <v>22</v>
      </c>
      <c r="F9" s="21" t="s">
        <v>22</v>
      </c>
      <c r="G9" s="22">
        <v>0.89061100000000004</v>
      </c>
      <c r="H9" s="23">
        <v>0.86194709999999997</v>
      </c>
      <c r="I9" s="22">
        <v>0.87638539999999998</v>
      </c>
      <c r="J9" s="23">
        <v>0.87871900000000003</v>
      </c>
      <c r="K9" s="22">
        <v>0.84598700000000004</v>
      </c>
      <c r="L9" s="24">
        <f t="shared" si="0"/>
        <v>0.87072990000000006</v>
      </c>
      <c r="M9" s="27" t="s">
        <v>22</v>
      </c>
      <c r="N9" s="23">
        <v>0.87028589999999995</v>
      </c>
      <c r="O9" s="22">
        <v>0.89422710000000005</v>
      </c>
      <c r="P9" s="23">
        <v>0.88075119999999996</v>
      </c>
      <c r="Q9" s="22">
        <v>0.8716872</v>
      </c>
      <c r="R9" s="23">
        <v>0.89189050000000003</v>
      </c>
      <c r="S9" s="24">
        <f t="shared" si="1"/>
        <v>0.88176837999999991</v>
      </c>
      <c r="T9" s="27" t="s">
        <v>22</v>
      </c>
      <c r="U9" s="23">
        <v>0.8898258</v>
      </c>
      <c r="V9" s="23">
        <v>0.86695129999999998</v>
      </c>
      <c r="W9" s="23">
        <v>0.90057010000000004</v>
      </c>
      <c r="X9" s="23">
        <v>0.87598430000000005</v>
      </c>
      <c r="Y9" s="23">
        <v>0.88712849999999999</v>
      </c>
      <c r="Z9" s="24">
        <f t="shared" si="2"/>
        <v>0.8840920000000001</v>
      </c>
      <c r="AA9" s="27" t="s">
        <v>22</v>
      </c>
    </row>
    <row r="10" spans="1:27" x14ac:dyDescent="0.35">
      <c r="A10" s="38"/>
      <c r="B10" s="35"/>
      <c r="C10" s="5">
        <v>100000</v>
      </c>
      <c r="D10" s="25">
        <f>C10/C9</f>
        <v>2</v>
      </c>
      <c r="E10" s="25">
        <f>D10^2</f>
        <v>4</v>
      </c>
      <c r="F10" s="25">
        <f>D10*LOG(D10,2)</f>
        <v>2</v>
      </c>
      <c r="G10" s="7">
        <v>3.4680867000000002</v>
      </c>
      <c r="H10" s="9">
        <v>3.4940948000000001</v>
      </c>
      <c r="I10" s="7">
        <v>3.4456226999999999</v>
      </c>
      <c r="J10" s="9">
        <v>3.440439</v>
      </c>
      <c r="K10" s="7">
        <v>3.4791482999999999</v>
      </c>
      <c r="L10" s="17">
        <f t="shared" si="0"/>
        <v>3.4654782999999996</v>
      </c>
      <c r="M10" s="13">
        <f>L10/L9</f>
        <v>3.9799693337738824</v>
      </c>
      <c r="N10" s="13">
        <v>3.4719994999999999</v>
      </c>
      <c r="O10" s="12">
        <v>3.5226983000000001</v>
      </c>
      <c r="P10" s="13">
        <v>3.5195194999999999</v>
      </c>
      <c r="Q10" s="12">
        <v>3.5085058999999998</v>
      </c>
      <c r="R10" s="13">
        <v>3.5381456999999998</v>
      </c>
      <c r="S10" s="17">
        <f t="shared" si="1"/>
        <v>3.5121737799999999</v>
      </c>
      <c r="T10" s="13">
        <f>S10/S9</f>
        <v>3.9831024333170126</v>
      </c>
      <c r="U10" s="13">
        <v>3.5842619</v>
      </c>
      <c r="V10" s="13">
        <v>3.4624703999999999</v>
      </c>
      <c r="W10" s="13">
        <v>3.4977830000000001</v>
      </c>
      <c r="X10" s="13">
        <v>3.5559403000000001</v>
      </c>
      <c r="Y10" s="13">
        <v>3.6623644</v>
      </c>
      <c r="Z10" s="17">
        <f t="shared" si="2"/>
        <v>3.5525640000000003</v>
      </c>
      <c r="AA10" s="13">
        <f>Z10/Z9</f>
        <v>4.0183193604285528</v>
      </c>
    </row>
    <row r="11" spans="1:27" x14ac:dyDescent="0.35">
      <c r="A11" s="38"/>
      <c r="B11" s="35"/>
      <c r="C11" s="5">
        <v>175000</v>
      </c>
      <c r="D11" s="25">
        <f>C11/C10</f>
        <v>1.75</v>
      </c>
      <c r="E11" s="25">
        <f t="shared" si="3"/>
        <v>3.0625</v>
      </c>
      <c r="F11" s="25">
        <f t="shared" si="4"/>
        <v>1.4128711136008072</v>
      </c>
      <c r="G11" s="7">
        <v>10.414949500000001</v>
      </c>
      <c r="H11" s="9">
        <v>10.6478593</v>
      </c>
      <c r="I11" s="7">
        <v>11.105273499999999</v>
      </c>
      <c r="J11" s="9">
        <v>11.1216024</v>
      </c>
      <c r="K11" s="7">
        <v>11.2547915</v>
      </c>
      <c r="L11" s="17">
        <f t="shared" si="0"/>
        <v>10.908895239999998</v>
      </c>
      <c r="M11" s="13">
        <f t="shared" ref="M11:M14" si="8">L11/L10</f>
        <v>3.1478757896132259</v>
      </c>
      <c r="N11" s="13">
        <v>11.020503</v>
      </c>
      <c r="O11" s="12">
        <v>11.4371074</v>
      </c>
      <c r="P11" s="13">
        <v>11.233909199999999</v>
      </c>
      <c r="Q11" s="12">
        <v>11.1973109</v>
      </c>
      <c r="R11" s="13">
        <v>11.1866425</v>
      </c>
      <c r="S11" s="17">
        <f t="shared" si="1"/>
        <v>11.215094599999999</v>
      </c>
      <c r="T11" s="13">
        <f t="shared" ref="T11:T14" si="9">S11/S10</f>
        <v>3.1932060605497714</v>
      </c>
      <c r="U11" s="13">
        <v>10.950929199999999</v>
      </c>
      <c r="V11" s="13">
        <v>11.0006199</v>
      </c>
      <c r="W11" s="13">
        <v>10.9295607</v>
      </c>
      <c r="X11" s="13">
        <v>10.917384699999999</v>
      </c>
      <c r="Y11" s="13">
        <v>10.881433400000001</v>
      </c>
      <c r="Z11" s="17">
        <f t="shared" si="2"/>
        <v>10.935985580000001</v>
      </c>
      <c r="AA11" s="13">
        <f t="shared" ref="AA11:AA14" si="10">Z11/Z10</f>
        <v>3.0783359793095917</v>
      </c>
    </row>
    <row r="12" spans="1:27" x14ac:dyDescent="0.35">
      <c r="A12" s="38"/>
      <c r="B12" s="35"/>
      <c r="C12" s="5">
        <v>300000</v>
      </c>
      <c r="D12" s="25">
        <f>C12/C11</f>
        <v>1.7142857142857142</v>
      </c>
      <c r="E12" s="25">
        <f t="shared" si="3"/>
        <v>2.9387755102040813</v>
      </c>
      <c r="F12" s="25">
        <f t="shared" si="4"/>
        <v>1.3330415634232318</v>
      </c>
      <c r="G12" s="7">
        <v>31.609082699999998</v>
      </c>
      <c r="H12" s="9">
        <v>31.404137299999999</v>
      </c>
      <c r="I12" s="7">
        <v>31.480192200000001</v>
      </c>
      <c r="J12" s="9">
        <v>31.5979426</v>
      </c>
      <c r="K12" s="7">
        <v>31.548230499999999</v>
      </c>
      <c r="L12" s="17">
        <f t="shared" si="0"/>
        <v>31.52791706</v>
      </c>
      <c r="M12" s="13">
        <f t="shared" si="8"/>
        <v>2.8901109018258393</v>
      </c>
      <c r="N12" s="13">
        <v>32.693368399999997</v>
      </c>
      <c r="O12" s="12">
        <v>33.049621199999997</v>
      </c>
      <c r="P12" s="13">
        <v>33.194242600000003</v>
      </c>
      <c r="Q12" s="12">
        <v>32.359794899999997</v>
      </c>
      <c r="R12" s="13">
        <v>32.084002900000002</v>
      </c>
      <c r="S12" s="17">
        <f t="shared" si="1"/>
        <v>32.676205999999993</v>
      </c>
      <c r="T12" s="13">
        <f t="shared" si="9"/>
        <v>2.9135916517369367</v>
      </c>
      <c r="U12" s="13">
        <v>32.401791500000002</v>
      </c>
      <c r="V12" s="13">
        <v>31.927645399999999</v>
      </c>
      <c r="W12" s="13">
        <v>32.691670600000002</v>
      </c>
      <c r="X12" s="13">
        <v>32.610088500000003</v>
      </c>
      <c r="Y12" s="13">
        <v>32.730861500000003</v>
      </c>
      <c r="Z12" s="17">
        <f t="shared" si="2"/>
        <v>32.4724115</v>
      </c>
      <c r="AA12" s="13">
        <f t="shared" si="10"/>
        <v>2.96931732969604</v>
      </c>
    </row>
    <row r="13" spans="1:27" x14ac:dyDescent="0.35">
      <c r="A13" s="38"/>
      <c r="B13" s="35"/>
      <c r="C13" s="5">
        <v>425000</v>
      </c>
      <c r="D13" s="25">
        <f>C13/C12</f>
        <v>1.4166666666666667</v>
      </c>
      <c r="E13" s="25">
        <f t="shared" si="3"/>
        <v>2.0069444444444446</v>
      </c>
      <c r="F13" s="25">
        <f t="shared" si="4"/>
        <v>0.71187548241634313</v>
      </c>
      <c r="G13" s="7">
        <v>64.806540699999999</v>
      </c>
      <c r="H13" s="9">
        <v>67.346581499999999</v>
      </c>
      <c r="I13" s="7">
        <v>68.409029599999997</v>
      </c>
      <c r="J13" s="9">
        <v>66.926253299999999</v>
      </c>
      <c r="K13" s="7">
        <v>66.027098600000002</v>
      </c>
      <c r="L13" s="17">
        <f t="shared" si="0"/>
        <v>66.703100739999996</v>
      </c>
      <c r="M13" s="13">
        <f t="shared" si="8"/>
        <v>2.1156837165315734</v>
      </c>
      <c r="N13" s="13">
        <v>66.032764799999995</v>
      </c>
      <c r="O13" s="12">
        <v>67.421672799999996</v>
      </c>
      <c r="P13" s="13">
        <v>65.350068699999994</v>
      </c>
      <c r="Q13" s="12">
        <v>66.772015100000004</v>
      </c>
      <c r="R13" s="13">
        <v>64.619699600000004</v>
      </c>
      <c r="S13" s="17">
        <f t="shared" si="1"/>
        <v>66.039244200000013</v>
      </c>
      <c r="T13" s="13">
        <f t="shared" si="9"/>
        <v>2.0210193374347081</v>
      </c>
      <c r="U13" s="13">
        <v>64.892133400000006</v>
      </c>
      <c r="V13" s="13">
        <v>63.723070499999999</v>
      </c>
      <c r="W13" s="13">
        <v>63.819937600000003</v>
      </c>
      <c r="X13" s="13">
        <v>64.925417100000004</v>
      </c>
      <c r="Y13" s="13">
        <v>64.699296700000005</v>
      </c>
      <c r="Z13" s="17">
        <f t="shared" si="2"/>
        <v>64.411971059999999</v>
      </c>
      <c r="AA13" s="13">
        <f t="shared" si="10"/>
        <v>1.9835906261535272</v>
      </c>
    </row>
    <row r="14" spans="1:27" ht="15" thickBot="1" x14ac:dyDescent="0.4">
      <c r="A14" s="39"/>
      <c r="B14" s="36"/>
      <c r="C14" s="6">
        <v>550000</v>
      </c>
      <c r="D14" s="25">
        <f>C14/C13</f>
        <v>1.2941176470588236</v>
      </c>
      <c r="E14" s="25">
        <f t="shared" si="3"/>
        <v>1.6747404844290659</v>
      </c>
      <c r="F14" s="25">
        <f t="shared" si="4"/>
        <v>0.48137135897135735</v>
      </c>
      <c r="G14" s="8">
        <v>106.85748359999999</v>
      </c>
      <c r="H14" s="10">
        <v>108.0880851</v>
      </c>
      <c r="I14" s="8">
        <v>108.83800890000001</v>
      </c>
      <c r="J14" s="10">
        <v>112.7331027</v>
      </c>
      <c r="K14" s="8">
        <v>112.1012817</v>
      </c>
      <c r="L14" s="18">
        <f t="shared" si="0"/>
        <v>109.7235924</v>
      </c>
      <c r="M14" s="13">
        <f t="shared" si="8"/>
        <v>1.6449548998882118</v>
      </c>
      <c r="N14" s="20">
        <v>108.3689445</v>
      </c>
      <c r="O14" s="19">
        <v>112.7772246</v>
      </c>
      <c r="P14" s="20">
        <v>112.5805323</v>
      </c>
      <c r="Q14" s="19">
        <v>111.0175593</v>
      </c>
      <c r="R14" s="20">
        <v>109.3390679</v>
      </c>
      <c r="S14" s="18">
        <f t="shared" si="1"/>
        <v>110.81666572000002</v>
      </c>
      <c r="T14" s="13">
        <f t="shared" si="9"/>
        <v>1.6780426103059489</v>
      </c>
      <c r="U14" s="20">
        <v>110.4811869</v>
      </c>
      <c r="V14" s="20">
        <v>109.1348787</v>
      </c>
      <c r="W14" s="20">
        <v>107.7225772</v>
      </c>
      <c r="X14" s="20">
        <v>113.56047649999999</v>
      </c>
      <c r="Y14" s="20">
        <v>113.26993659999999</v>
      </c>
      <c r="Z14" s="18">
        <f t="shared" si="2"/>
        <v>110.83381118</v>
      </c>
      <c r="AA14" s="13">
        <f t="shared" si="10"/>
        <v>1.7207020582673658</v>
      </c>
    </row>
    <row r="15" spans="1:27" x14ac:dyDescent="0.35">
      <c r="A15" s="37" t="s">
        <v>10</v>
      </c>
      <c r="B15" s="41" t="s">
        <v>16</v>
      </c>
      <c r="C15" s="21">
        <v>50000</v>
      </c>
      <c r="D15" s="21" t="s">
        <v>22</v>
      </c>
      <c r="E15" s="21" t="s">
        <v>22</v>
      </c>
      <c r="F15" s="21" t="s">
        <v>22</v>
      </c>
      <c r="G15" s="22">
        <v>0.56881490000000001</v>
      </c>
      <c r="H15" s="23">
        <v>0.55758560000000001</v>
      </c>
      <c r="I15" s="22">
        <v>0.55917830000000002</v>
      </c>
      <c r="J15" s="23">
        <v>0.55991429999999998</v>
      </c>
      <c r="K15" s="22">
        <v>0.56152619999999998</v>
      </c>
      <c r="L15" s="24">
        <f t="shared" si="0"/>
        <v>0.56140385999999998</v>
      </c>
      <c r="M15" s="27" t="s">
        <v>22</v>
      </c>
      <c r="N15" s="13">
        <v>7.5699999999999997E-5</v>
      </c>
      <c r="O15" s="12">
        <v>1.8870000000000001E-4</v>
      </c>
      <c r="P15" s="13">
        <v>7.4999999999999993E-5</v>
      </c>
      <c r="Q15" s="12">
        <v>6.6299999999999999E-5</v>
      </c>
      <c r="R15" s="13">
        <v>8.6700000000000007E-5</v>
      </c>
      <c r="S15" s="24">
        <f t="shared" si="1"/>
        <v>9.8480000000000006E-5</v>
      </c>
      <c r="T15" s="27" t="s">
        <v>22</v>
      </c>
      <c r="U15" s="13">
        <v>1.0876026000000001</v>
      </c>
      <c r="V15" s="13">
        <v>1.1079417</v>
      </c>
      <c r="W15" s="13">
        <v>1.1222122999999999</v>
      </c>
      <c r="X15" s="13">
        <v>1.1188175</v>
      </c>
      <c r="Y15" s="13">
        <v>1.1501872</v>
      </c>
      <c r="Z15" s="24">
        <f t="shared" si="2"/>
        <v>1.1173522599999999</v>
      </c>
      <c r="AA15" s="27" t="s">
        <v>22</v>
      </c>
    </row>
    <row r="16" spans="1:27" x14ac:dyDescent="0.35">
      <c r="A16" s="38"/>
      <c r="B16" s="35"/>
      <c r="C16" s="5">
        <v>100000</v>
      </c>
      <c r="D16" s="25">
        <f>C16/C15</f>
        <v>2</v>
      </c>
      <c r="E16" s="25">
        <f>D16^2</f>
        <v>4</v>
      </c>
      <c r="F16" s="25">
        <f>D16*LOG(D16,2)</f>
        <v>2</v>
      </c>
      <c r="G16" s="7">
        <v>2.2090855999999999</v>
      </c>
      <c r="H16" s="9">
        <v>2.2099932999999998</v>
      </c>
      <c r="I16" s="7">
        <v>2.2098876999999999</v>
      </c>
      <c r="J16" s="9">
        <v>2.2130524</v>
      </c>
      <c r="K16" s="7">
        <v>2.2273337</v>
      </c>
      <c r="L16" s="17">
        <f t="shared" si="0"/>
        <v>2.2138705399999998</v>
      </c>
      <c r="M16" s="13">
        <f>L16/L15</f>
        <v>3.9434544322513205</v>
      </c>
      <c r="N16" s="13">
        <v>1.461E-4</v>
      </c>
      <c r="O16" s="12">
        <v>1.3449999999999999E-4</v>
      </c>
      <c r="P16" s="13">
        <v>1.349E-4</v>
      </c>
      <c r="Q16" s="12">
        <v>1.526E-4</v>
      </c>
      <c r="R16" s="13">
        <v>1.6809999999999999E-4</v>
      </c>
      <c r="S16" s="17">
        <f t="shared" si="1"/>
        <v>1.4724000000000001E-4</v>
      </c>
      <c r="T16" s="13">
        <f>S16/S15</f>
        <v>1.4951259138911455</v>
      </c>
      <c r="U16" s="13">
        <v>4.2625006000000001</v>
      </c>
      <c r="V16" s="13">
        <v>4.2710279</v>
      </c>
      <c r="W16" s="13">
        <v>4.2785130999999996</v>
      </c>
      <c r="X16" s="13">
        <v>4.414866</v>
      </c>
      <c r="Y16" s="13">
        <v>4.4334512999999998</v>
      </c>
      <c r="Z16" s="17">
        <f t="shared" si="2"/>
        <v>4.3320717799999997</v>
      </c>
      <c r="AA16" s="13">
        <f>Z16/Z15</f>
        <v>3.8770868732122135</v>
      </c>
    </row>
    <row r="17" spans="1:27" x14ac:dyDescent="0.35">
      <c r="A17" s="38"/>
      <c r="B17" s="35"/>
      <c r="C17" s="5">
        <v>175000</v>
      </c>
      <c r="D17" s="25">
        <f>C17/C16</f>
        <v>1.75</v>
      </c>
      <c r="E17" s="25">
        <f t="shared" ref="E17:E20" si="11">D17^2</f>
        <v>3.0625</v>
      </c>
      <c r="F17" s="25">
        <f t="shared" ref="F17:F20" si="12">D17*LOG(D17,2)</f>
        <v>1.4128711136008072</v>
      </c>
      <c r="G17" s="7">
        <v>6.9506424000000004</v>
      </c>
      <c r="H17" s="9">
        <v>7.0344553000000003</v>
      </c>
      <c r="I17" s="7">
        <v>6.7976302999999998</v>
      </c>
      <c r="J17" s="9">
        <v>6.7455376999999999</v>
      </c>
      <c r="K17" s="7">
        <v>6.8174266000000001</v>
      </c>
      <c r="L17" s="17">
        <f t="shared" si="0"/>
        <v>6.8691384599999994</v>
      </c>
      <c r="M17" s="13">
        <f t="shared" ref="M17:M20" si="13">L17/L16</f>
        <v>3.1027733265740101</v>
      </c>
      <c r="N17" s="13">
        <v>2.5149999999999999E-4</v>
      </c>
      <c r="O17" s="12">
        <v>2.2690000000000001E-4</v>
      </c>
      <c r="P17" s="13">
        <v>2.2379999999999999E-4</v>
      </c>
      <c r="Q17" s="12">
        <v>2.4630000000000002E-4</v>
      </c>
      <c r="R17" s="13">
        <v>3.8690000000000003E-4</v>
      </c>
      <c r="S17" s="17">
        <f t="shared" si="1"/>
        <v>2.6708E-4</v>
      </c>
      <c r="T17" s="13">
        <f t="shared" ref="T17:T20" si="14">S17/S16</f>
        <v>1.8139092637870142</v>
      </c>
      <c r="U17" s="13">
        <v>13.047761400000001</v>
      </c>
      <c r="V17" s="13">
        <v>13.382273700000001</v>
      </c>
      <c r="W17" s="13">
        <v>13.371559899999999</v>
      </c>
      <c r="X17" s="13">
        <v>13.411699499999999</v>
      </c>
      <c r="Y17" s="13">
        <v>13.5598308</v>
      </c>
      <c r="Z17" s="17">
        <f t="shared" si="2"/>
        <v>13.35462506</v>
      </c>
      <c r="AA17" s="13">
        <f t="shared" ref="AA17:AA20" si="15">Z17/Z16</f>
        <v>3.0827340215493848</v>
      </c>
    </row>
    <row r="18" spans="1:27" x14ac:dyDescent="0.35">
      <c r="A18" s="38"/>
      <c r="B18" s="35"/>
      <c r="C18" s="5">
        <v>300000</v>
      </c>
      <c r="D18" s="25">
        <f>C18/C17</f>
        <v>1.7142857142857142</v>
      </c>
      <c r="E18" s="25">
        <f t="shared" si="11"/>
        <v>2.9387755102040813</v>
      </c>
      <c r="F18" s="25">
        <f t="shared" si="12"/>
        <v>1.3330415634232318</v>
      </c>
      <c r="G18" s="7">
        <v>20.277472100000001</v>
      </c>
      <c r="H18" s="9">
        <v>20.1713916</v>
      </c>
      <c r="I18" s="7">
        <v>20.147594600000001</v>
      </c>
      <c r="J18" s="9">
        <v>19.9725334</v>
      </c>
      <c r="K18" s="7">
        <v>20.136847299999999</v>
      </c>
      <c r="L18" s="17">
        <f t="shared" si="0"/>
        <v>20.141167800000002</v>
      </c>
      <c r="M18" s="13">
        <f t="shared" si="13"/>
        <v>2.9321243001993591</v>
      </c>
      <c r="N18" s="13">
        <v>7.1239999999999997E-4</v>
      </c>
      <c r="O18" s="12">
        <v>6.2410000000000005E-4</v>
      </c>
      <c r="P18" s="13">
        <v>3.8559999999999999E-4</v>
      </c>
      <c r="Q18" s="12">
        <v>4.6359999999999999E-4</v>
      </c>
      <c r="R18" s="13">
        <v>4.2949999999999998E-4</v>
      </c>
      <c r="S18" s="17">
        <f t="shared" si="1"/>
        <v>5.2304000000000001E-4</v>
      </c>
      <c r="T18" s="13">
        <f t="shared" si="14"/>
        <v>1.9583645349707952</v>
      </c>
      <c r="U18" s="13">
        <v>40.860741099999998</v>
      </c>
      <c r="V18" s="13">
        <v>41.030571199999997</v>
      </c>
      <c r="W18" s="13">
        <v>41.041561199999997</v>
      </c>
      <c r="X18" s="13">
        <v>41.311354899999998</v>
      </c>
      <c r="Y18" s="13">
        <v>41.462623999999998</v>
      </c>
      <c r="Z18" s="17">
        <f t="shared" si="2"/>
        <v>41.141370479999999</v>
      </c>
      <c r="AA18" s="13">
        <f t="shared" si="15"/>
        <v>3.0806833059826841</v>
      </c>
    </row>
    <row r="19" spans="1:27" x14ac:dyDescent="0.35">
      <c r="A19" s="38"/>
      <c r="B19" s="35"/>
      <c r="C19" s="5">
        <v>425000</v>
      </c>
      <c r="D19" s="25">
        <f>C19/C18</f>
        <v>1.4166666666666667</v>
      </c>
      <c r="E19" s="25">
        <f t="shared" si="11"/>
        <v>2.0069444444444446</v>
      </c>
      <c r="F19" s="25">
        <f t="shared" si="12"/>
        <v>0.71187548241634313</v>
      </c>
      <c r="G19" s="7">
        <v>40.442981699999997</v>
      </c>
      <c r="H19" s="9">
        <v>40.685719800000001</v>
      </c>
      <c r="I19" s="7">
        <v>40.1152856</v>
      </c>
      <c r="J19" s="9">
        <v>40.119763800000001</v>
      </c>
      <c r="K19" s="7">
        <v>40.243848900000003</v>
      </c>
      <c r="L19" s="17">
        <f t="shared" si="0"/>
        <v>40.321519960000003</v>
      </c>
      <c r="M19" s="13">
        <f t="shared" si="13"/>
        <v>2.0019454860010648</v>
      </c>
      <c r="N19" s="9">
        <v>6.5850000000000001E-4</v>
      </c>
      <c r="O19" s="7">
        <v>6.826E-4</v>
      </c>
      <c r="P19" s="9">
        <v>6.045E-4</v>
      </c>
      <c r="Q19" s="7">
        <v>6.5220000000000002E-4</v>
      </c>
      <c r="R19" s="9">
        <v>6.0930000000000001E-4</v>
      </c>
      <c r="S19" s="17">
        <f t="shared" si="1"/>
        <v>6.4141999999999997E-4</v>
      </c>
      <c r="T19" s="13">
        <f t="shared" si="14"/>
        <v>1.2263306821657998</v>
      </c>
      <c r="U19" s="13">
        <v>81.621755300000004</v>
      </c>
      <c r="V19" s="13">
        <v>83.471276399999994</v>
      </c>
      <c r="W19" s="13">
        <v>82.813548100000006</v>
      </c>
      <c r="X19" s="13">
        <v>82.310394000000002</v>
      </c>
      <c r="Y19" s="13">
        <v>81.754149699999999</v>
      </c>
      <c r="Z19" s="17">
        <f t="shared" si="2"/>
        <v>82.394224699999995</v>
      </c>
      <c r="AA19" s="13">
        <f t="shared" si="15"/>
        <v>2.0027097721514697</v>
      </c>
    </row>
    <row r="20" spans="1:27" ht="15" thickBot="1" x14ac:dyDescent="0.4">
      <c r="A20" s="39"/>
      <c r="B20" s="36"/>
      <c r="C20" s="6">
        <v>550000</v>
      </c>
      <c r="D20" s="25">
        <f>C20/C19</f>
        <v>1.2941176470588236</v>
      </c>
      <c r="E20" s="25">
        <f t="shared" si="11"/>
        <v>1.6747404844290659</v>
      </c>
      <c r="F20" s="25">
        <f t="shared" si="12"/>
        <v>0.48137135897135735</v>
      </c>
      <c r="G20" s="8">
        <v>66.8108407</v>
      </c>
      <c r="H20" s="10">
        <v>66.047149899999994</v>
      </c>
      <c r="I20" s="8">
        <v>65.774078099999997</v>
      </c>
      <c r="J20" s="10">
        <v>65.870783200000005</v>
      </c>
      <c r="K20" s="8">
        <v>66.894172999999995</v>
      </c>
      <c r="L20" s="18">
        <f t="shared" si="0"/>
        <v>66.27940498000001</v>
      </c>
      <c r="M20" s="13">
        <f t="shared" si="13"/>
        <v>1.6437724829260132</v>
      </c>
      <c r="N20" s="13">
        <v>7.2639999999999998E-4</v>
      </c>
      <c r="O20" s="12">
        <v>9.6409999999999996E-4</v>
      </c>
      <c r="P20" s="13">
        <v>7.7450000000000001E-4</v>
      </c>
      <c r="Q20" s="12">
        <v>7.7050000000000003E-4</v>
      </c>
      <c r="R20" s="13">
        <v>7.6760000000000001E-4</v>
      </c>
      <c r="S20" s="18">
        <f t="shared" si="1"/>
        <v>8.0061999999999993E-4</v>
      </c>
      <c r="T20" s="13">
        <f t="shared" si="14"/>
        <v>1.2481993077858502</v>
      </c>
      <c r="U20" s="28">
        <v>141.31139619999999</v>
      </c>
      <c r="V20" s="28">
        <v>139.90312180000001</v>
      </c>
      <c r="W20" s="28">
        <v>132.35164900000001</v>
      </c>
      <c r="X20" s="28">
        <v>133.54685269999999</v>
      </c>
      <c r="Y20" s="28">
        <v>132.62209770000001</v>
      </c>
      <c r="Z20" s="18">
        <f t="shared" si="2"/>
        <v>135.94702348000001</v>
      </c>
      <c r="AA20" s="13">
        <f t="shared" si="15"/>
        <v>1.6499581612059275</v>
      </c>
    </row>
    <row r="21" spans="1:27" x14ac:dyDescent="0.35">
      <c r="A21" s="37" t="s">
        <v>11</v>
      </c>
      <c r="B21" s="41" t="s">
        <v>15</v>
      </c>
      <c r="C21" s="21">
        <v>50000</v>
      </c>
      <c r="D21" s="21" t="s">
        <v>22</v>
      </c>
      <c r="E21" s="21" t="s">
        <v>22</v>
      </c>
      <c r="F21" s="21" t="s">
        <v>22</v>
      </c>
      <c r="G21" s="22">
        <v>3.3158E-2</v>
      </c>
      <c r="H21" s="23">
        <v>2.49926E-2</v>
      </c>
      <c r="I21" s="22">
        <v>2.7162499999999999E-2</v>
      </c>
      <c r="J21" s="23">
        <v>2.4784899999999999E-2</v>
      </c>
      <c r="K21" s="22">
        <v>2.65524E-2</v>
      </c>
      <c r="L21" s="24">
        <f t="shared" si="0"/>
        <v>2.733008E-2</v>
      </c>
      <c r="M21" s="27" t="s">
        <v>22</v>
      </c>
      <c r="N21" s="23">
        <v>3.5959900000000003E-2</v>
      </c>
      <c r="O21" s="22">
        <v>3.2436899999999998E-2</v>
      </c>
      <c r="P21" s="23">
        <v>3.1760799999999999E-2</v>
      </c>
      <c r="Q21" s="22">
        <v>3.2480099999999998E-2</v>
      </c>
      <c r="R21" s="23">
        <v>2.9645700000000001E-2</v>
      </c>
      <c r="S21" s="24">
        <f t="shared" si="1"/>
        <v>3.2456680000000002E-2</v>
      </c>
      <c r="T21" s="27" t="s">
        <v>22</v>
      </c>
      <c r="U21" s="23">
        <v>2.7335600000000002E-2</v>
      </c>
      <c r="V21" s="23">
        <v>1.83158E-2</v>
      </c>
      <c r="W21" s="23">
        <v>2.06678E-2</v>
      </c>
      <c r="X21" s="23">
        <v>1.8178400000000001E-2</v>
      </c>
      <c r="Y21" s="23">
        <v>2.05493E-2</v>
      </c>
      <c r="Z21" s="24">
        <f t="shared" si="2"/>
        <v>2.1009380000000001E-2</v>
      </c>
      <c r="AA21" s="27" t="s">
        <v>22</v>
      </c>
    </row>
    <row r="22" spans="1:27" x14ac:dyDescent="0.35">
      <c r="A22" s="38"/>
      <c r="B22" s="35"/>
      <c r="C22" s="5">
        <v>100000</v>
      </c>
      <c r="D22" s="25">
        <f>C22/C21</f>
        <v>2</v>
      </c>
      <c r="E22" s="25">
        <f>D22^2</f>
        <v>4</v>
      </c>
      <c r="F22" s="25">
        <f>D22*LOG(D22,2)</f>
        <v>2</v>
      </c>
      <c r="G22" s="7">
        <v>4.7209399999999999E-2</v>
      </c>
      <c r="H22" s="9">
        <v>5.2738199999999999E-2</v>
      </c>
      <c r="I22" s="7">
        <v>4.8110399999999998E-2</v>
      </c>
      <c r="J22" s="9">
        <v>5.2482000000000001E-2</v>
      </c>
      <c r="K22" s="7">
        <v>4.7475200000000002E-2</v>
      </c>
      <c r="L22" s="17">
        <f t="shared" si="0"/>
        <v>4.9603040000000001E-2</v>
      </c>
      <c r="M22" s="13">
        <f>L22/L21</f>
        <v>1.8149613905264823</v>
      </c>
      <c r="N22" s="13">
        <v>4.6511400000000001E-2</v>
      </c>
      <c r="O22" s="12">
        <v>4.3684500000000001E-2</v>
      </c>
      <c r="P22" s="13">
        <v>4.5584199999999998E-2</v>
      </c>
      <c r="Q22" s="12">
        <v>4.2670300000000001E-2</v>
      </c>
      <c r="R22" s="13">
        <v>4.6229800000000001E-2</v>
      </c>
      <c r="S22" s="17">
        <f t="shared" si="1"/>
        <v>4.4936039999999997E-2</v>
      </c>
      <c r="T22" s="13">
        <f>S22/S21</f>
        <v>1.3844928070277056</v>
      </c>
      <c r="U22" s="13">
        <v>3.6842899999999998E-2</v>
      </c>
      <c r="V22" s="13">
        <v>4.2576900000000001E-2</v>
      </c>
      <c r="W22" s="13">
        <v>3.6690800000000003E-2</v>
      </c>
      <c r="X22" s="13">
        <v>4.1958599999999999E-2</v>
      </c>
      <c r="Y22" s="13">
        <v>3.7886200000000002E-2</v>
      </c>
      <c r="Z22" s="17">
        <f t="shared" si="2"/>
        <v>3.9191080000000003E-2</v>
      </c>
      <c r="AA22" s="13">
        <f>Z22/Z21</f>
        <v>1.8654086888808714</v>
      </c>
    </row>
    <row r="23" spans="1:27" x14ac:dyDescent="0.35">
      <c r="A23" s="38"/>
      <c r="B23" s="35"/>
      <c r="C23" s="5">
        <v>175000</v>
      </c>
      <c r="D23" s="25">
        <f>C23/C22</f>
        <v>1.75</v>
      </c>
      <c r="E23" s="25">
        <f t="shared" ref="E23:E26" si="16">D23^2</f>
        <v>3.0625</v>
      </c>
      <c r="F23" s="25">
        <f t="shared" ref="F23:F26" si="17">D23*LOG(D23,2)</f>
        <v>1.4128711136008072</v>
      </c>
      <c r="G23" s="7">
        <v>8.8226899999999997E-2</v>
      </c>
      <c r="H23" s="9">
        <v>7.9888399999999998E-2</v>
      </c>
      <c r="I23" s="7">
        <v>8.7163299999999999E-2</v>
      </c>
      <c r="J23" s="9">
        <v>7.8219300000000005E-2</v>
      </c>
      <c r="K23" s="7">
        <v>8.7377999999999997E-2</v>
      </c>
      <c r="L23" s="17">
        <f t="shared" si="0"/>
        <v>8.4175180000000002E-2</v>
      </c>
      <c r="M23" s="13">
        <f t="shared" ref="M23:M26" si="18">L23/L22</f>
        <v>1.6969762337147078</v>
      </c>
      <c r="N23" s="13">
        <v>7.3131399999999999E-2</v>
      </c>
      <c r="O23" s="12">
        <v>8.0477800000000002E-2</v>
      </c>
      <c r="P23" s="13">
        <v>7.4567700000000001E-2</v>
      </c>
      <c r="Q23" s="12">
        <v>8.0060199999999998E-2</v>
      </c>
      <c r="R23" s="13">
        <v>7.4467099999999994E-2</v>
      </c>
      <c r="S23" s="17">
        <f t="shared" si="1"/>
        <v>7.6540840000000013E-2</v>
      </c>
      <c r="T23" s="13">
        <f t="shared" ref="T23:T26" si="19">S23/S22</f>
        <v>1.703328553205846</v>
      </c>
      <c r="U23" s="13">
        <v>6.6186400000000006E-2</v>
      </c>
      <c r="V23" s="13">
        <v>7.2501599999999999E-2</v>
      </c>
      <c r="W23" s="13">
        <v>6.4273800000000006E-2</v>
      </c>
      <c r="X23" s="13">
        <v>7.2145799999999996E-2</v>
      </c>
      <c r="Y23" s="13">
        <v>6.6806599999999994E-2</v>
      </c>
      <c r="Z23" s="17">
        <f t="shared" si="2"/>
        <v>6.838284E-2</v>
      </c>
      <c r="AA23" s="13">
        <f t="shared" ref="AA23:AA26" si="20">Z23/Z22</f>
        <v>1.7448572481289109</v>
      </c>
    </row>
    <row r="24" spans="1:27" x14ac:dyDescent="0.35">
      <c r="A24" s="38"/>
      <c r="B24" s="35"/>
      <c r="C24" s="5">
        <v>300000</v>
      </c>
      <c r="D24" s="25">
        <f>C24/C23</f>
        <v>1.7142857142857142</v>
      </c>
      <c r="E24" s="25">
        <f t="shared" si="16"/>
        <v>2.9387755102040813</v>
      </c>
      <c r="F24" s="25">
        <f t="shared" si="17"/>
        <v>1.3330415634232318</v>
      </c>
      <c r="G24" s="7">
        <v>0.1522529</v>
      </c>
      <c r="H24" s="9">
        <v>0.13867689999999999</v>
      </c>
      <c r="I24" s="7">
        <v>0.15293660000000001</v>
      </c>
      <c r="J24" s="9">
        <v>0.13642280000000001</v>
      </c>
      <c r="K24" s="7">
        <v>0.1515079</v>
      </c>
      <c r="L24" s="17">
        <f t="shared" si="0"/>
        <v>0.14635941999999999</v>
      </c>
      <c r="M24" s="13">
        <f t="shared" si="18"/>
        <v>1.738747930209356</v>
      </c>
      <c r="N24" s="13">
        <v>0.13522229999999999</v>
      </c>
      <c r="O24" s="12">
        <v>0.12839010000000001</v>
      </c>
      <c r="P24" s="13">
        <v>0.13976810000000001</v>
      </c>
      <c r="Q24" s="12">
        <v>0.12944510000000001</v>
      </c>
      <c r="R24" s="13">
        <v>0.142403</v>
      </c>
      <c r="S24" s="17">
        <f t="shared" si="1"/>
        <v>0.13504572000000001</v>
      </c>
      <c r="T24" s="13">
        <f t="shared" si="19"/>
        <v>1.7643616140089393</v>
      </c>
      <c r="U24" s="13">
        <v>0.12178</v>
      </c>
      <c r="V24" s="13">
        <v>0.110601</v>
      </c>
      <c r="W24" s="13">
        <v>0.12419289999999999</v>
      </c>
      <c r="X24" s="13">
        <v>0.1101193</v>
      </c>
      <c r="Y24" s="13">
        <v>0.1250452</v>
      </c>
      <c r="Z24" s="17">
        <f t="shared" si="2"/>
        <v>0.11834768</v>
      </c>
      <c r="AA24" s="13">
        <f t="shared" si="20"/>
        <v>1.7306634237478291</v>
      </c>
    </row>
    <row r="25" spans="1:27" x14ac:dyDescent="0.35">
      <c r="A25" s="38"/>
      <c r="B25" s="35"/>
      <c r="C25" s="5">
        <v>425000</v>
      </c>
      <c r="D25" s="25">
        <f>C25/C24</f>
        <v>1.4166666666666667</v>
      </c>
      <c r="E25" s="25">
        <f t="shared" si="16"/>
        <v>2.0069444444444446</v>
      </c>
      <c r="F25" s="25">
        <f t="shared" si="17"/>
        <v>0.71187548241634313</v>
      </c>
      <c r="G25" s="7">
        <v>0.21302299999999999</v>
      </c>
      <c r="H25" s="9">
        <v>0.19026989999999999</v>
      </c>
      <c r="I25" s="7">
        <v>0.2123709</v>
      </c>
      <c r="J25" s="9">
        <v>0.19472880000000001</v>
      </c>
      <c r="K25" s="7">
        <v>0.21886539999999999</v>
      </c>
      <c r="L25" s="17">
        <f t="shared" si="0"/>
        <v>0.2058516</v>
      </c>
      <c r="M25" s="13">
        <f t="shared" si="18"/>
        <v>1.4064800202132532</v>
      </c>
      <c r="N25" s="13">
        <v>0.18866440000000001</v>
      </c>
      <c r="O25" s="12">
        <v>0.19789970000000001</v>
      </c>
      <c r="P25" s="13">
        <v>0.1853591</v>
      </c>
      <c r="Q25" s="12">
        <v>0.20303470000000001</v>
      </c>
      <c r="R25" s="13">
        <v>0.1899264</v>
      </c>
      <c r="S25" s="17">
        <f t="shared" si="1"/>
        <v>0.19297686</v>
      </c>
      <c r="T25" s="13">
        <f t="shared" si="19"/>
        <v>1.4289742762673263</v>
      </c>
      <c r="U25" s="13">
        <v>0.15834970000000001</v>
      </c>
      <c r="V25" s="13">
        <v>0.1731722</v>
      </c>
      <c r="W25" s="13">
        <v>0.1545792</v>
      </c>
      <c r="X25" s="13">
        <v>0.17828830000000001</v>
      </c>
      <c r="Y25" s="13">
        <v>0.15979070000000001</v>
      </c>
      <c r="Z25" s="17">
        <f t="shared" si="2"/>
        <v>0.16483602000000003</v>
      </c>
      <c r="AA25" s="13">
        <f t="shared" si="20"/>
        <v>1.392811587012099</v>
      </c>
    </row>
    <row r="26" spans="1:27" ht="15" thickBot="1" x14ac:dyDescent="0.4">
      <c r="A26" s="39"/>
      <c r="B26" s="36"/>
      <c r="C26" s="6">
        <v>550000</v>
      </c>
      <c r="D26" s="25">
        <f>C26/C25</f>
        <v>1.2941176470588236</v>
      </c>
      <c r="E26" s="25">
        <f t="shared" si="16"/>
        <v>1.6747404844290659</v>
      </c>
      <c r="F26" s="25">
        <f t="shared" si="17"/>
        <v>0.48137135897135735</v>
      </c>
      <c r="G26" s="8">
        <v>0.2533029</v>
      </c>
      <c r="H26" s="10">
        <v>0.27934999999999999</v>
      </c>
      <c r="I26" s="8">
        <v>0.25799539999999999</v>
      </c>
      <c r="J26" s="10">
        <v>0.28315800000000002</v>
      </c>
      <c r="K26" s="8">
        <v>0.25543979999999999</v>
      </c>
      <c r="L26" s="18">
        <f t="shared" si="0"/>
        <v>0.26584922</v>
      </c>
      <c r="M26" s="13">
        <f t="shared" si="18"/>
        <v>1.291460547306895</v>
      </c>
      <c r="N26" s="20">
        <v>0.25739210000000001</v>
      </c>
      <c r="O26" s="19">
        <v>0.24481810000000001</v>
      </c>
      <c r="P26" s="20">
        <v>0.2571794</v>
      </c>
      <c r="Q26" s="19">
        <v>0.24408089999999999</v>
      </c>
      <c r="R26" s="20">
        <v>0.2566425</v>
      </c>
      <c r="S26" s="18">
        <f t="shared" si="1"/>
        <v>0.25202259999999999</v>
      </c>
      <c r="T26" s="13">
        <f t="shared" si="19"/>
        <v>1.3059731617562851</v>
      </c>
      <c r="U26" s="20">
        <v>0.2284928</v>
      </c>
      <c r="V26" s="20">
        <v>0.20143269999999999</v>
      </c>
      <c r="W26" s="20">
        <v>0.2281531</v>
      </c>
      <c r="X26" s="20">
        <v>0.20309740000000001</v>
      </c>
      <c r="Y26" s="20">
        <v>0.2260112</v>
      </c>
      <c r="Z26" s="18">
        <f t="shared" si="2"/>
        <v>0.21743744000000001</v>
      </c>
      <c r="AA26" s="13">
        <f t="shared" si="20"/>
        <v>1.3191136257718428</v>
      </c>
    </row>
    <row r="27" spans="1:27" x14ac:dyDescent="0.35">
      <c r="A27" s="37" t="s">
        <v>12</v>
      </c>
      <c r="B27" s="41" t="s">
        <v>16</v>
      </c>
      <c r="C27" s="21">
        <v>50000</v>
      </c>
      <c r="D27" s="21" t="s">
        <v>22</v>
      </c>
      <c r="E27" s="21" t="s">
        <v>22</v>
      </c>
      <c r="F27" s="21" t="s">
        <v>22</v>
      </c>
      <c r="G27" s="22">
        <v>4.0302000000000003E-3</v>
      </c>
      <c r="H27" s="23">
        <v>3.6359999999999999E-3</v>
      </c>
      <c r="I27" s="22">
        <v>3.7257000000000002E-3</v>
      </c>
      <c r="J27" s="23">
        <v>3.6484E-3</v>
      </c>
      <c r="K27" s="22">
        <v>3.6237999999999999E-3</v>
      </c>
      <c r="L27" s="24">
        <f t="shared" si="0"/>
        <v>3.73282E-3</v>
      </c>
      <c r="M27" s="27" t="s">
        <v>22</v>
      </c>
      <c r="N27" s="23">
        <v>1.9949E-3</v>
      </c>
      <c r="O27" s="22">
        <v>1.7110999999999999E-3</v>
      </c>
      <c r="P27" s="23">
        <v>1.1724999999999999E-3</v>
      </c>
      <c r="Q27" s="22">
        <v>1.1182E-3</v>
      </c>
      <c r="R27" s="23">
        <v>9.990000000000001E-4</v>
      </c>
      <c r="S27" s="24">
        <f t="shared" si="1"/>
        <v>1.3991399999999999E-3</v>
      </c>
      <c r="T27" s="27" t="s">
        <v>22</v>
      </c>
      <c r="U27" s="23">
        <v>2.5430000000000001E-3</v>
      </c>
      <c r="V27" s="23">
        <v>1.9975000000000001E-3</v>
      </c>
      <c r="W27" s="23">
        <v>2.0187E-3</v>
      </c>
      <c r="X27" s="23">
        <v>1.9589999999999998E-3</v>
      </c>
      <c r="Y27" s="23">
        <v>2.1056999999999998E-3</v>
      </c>
      <c r="Z27" s="24">
        <f t="shared" si="2"/>
        <v>2.1247800000000002E-3</v>
      </c>
      <c r="AA27" s="27" t="s">
        <v>22</v>
      </c>
    </row>
    <row r="28" spans="1:27" x14ac:dyDescent="0.35">
      <c r="A28" s="38"/>
      <c r="B28" s="35"/>
      <c r="C28" s="5">
        <v>100000</v>
      </c>
      <c r="D28" s="25">
        <f>C28/C27</f>
        <v>2</v>
      </c>
      <c r="E28" s="25">
        <f>D28^2</f>
        <v>4</v>
      </c>
      <c r="F28" s="25">
        <f>D28*LOG(D28,2)</f>
        <v>2</v>
      </c>
      <c r="G28" s="7">
        <v>9.1038999999999998E-3</v>
      </c>
      <c r="H28" s="9">
        <v>7.3057E-3</v>
      </c>
      <c r="I28" s="7">
        <v>7.5629E-3</v>
      </c>
      <c r="J28" s="9">
        <v>7.4771000000000004E-3</v>
      </c>
      <c r="K28" s="7">
        <v>8.2232E-3</v>
      </c>
      <c r="L28" s="17">
        <f t="shared" si="0"/>
        <v>7.9345600000000002E-3</v>
      </c>
      <c r="M28" s="13">
        <f>L28/L27</f>
        <v>2.1256208442946618</v>
      </c>
      <c r="N28" s="13">
        <v>2.2640999999999998E-3</v>
      </c>
      <c r="O28" s="12">
        <v>2.4149000000000002E-3</v>
      </c>
      <c r="P28" s="13">
        <v>2.2594999999999998E-3</v>
      </c>
      <c r="Q28" s="12">
        <v>2.1616999999999999E-3</v>
      </c>
      <c r="R28" s="13">
        <v>2.2461999999999998E-3</v>
      </c>
      <c r="S28" s="17">
        <f t="shared" si="1"/>
        <v>2.2692799999999998E-3</v>
      </c>
      <c r="T28" s="13">
        <f>S28/S27</f>
        <v>1.6219106022270824</v>
      </c>
      <c r="U28" s="13">
        <v>4.313E-3</v>
      </c>
      <c r="V28" s="13">
        <v>4.2884999999999998E-3</v>
      </c>
      <c r="W28" s="13">
        <v>4.0705999999999997E-3</v>
      </c>
      <c r="X28" s="13">
        <v>4.0130000000000001E-3</v>
      </c>
      <c r="Y28" s="13">
        <v>4.1974999999999998E-3</v>
      </c>
      <c r="Z28" s="17">
        <f t="shared" si="2"/>
        <v>4.1765199999999995E-3</v>
      </c>
      <c r="AA28" s="13">
        <f>Z28/Z27</f>
        <v>1.9656246764370895</v>
      </c>
    </row>
    <row r="29" spans="1:27" x14ac:dyDescent="0.35">
      <c r="A29" s="38"/>
      <c r="B29" s="35"/>
      <c r="C29" s="5">
        <v>175000</v>
      </c>
      <c r="D29" s="25">
        <f>C29/C28</f>
        <v>1.75</v>
      </c>
      <c r="E29" s="25">
        <f t="shared" ref="E29:E32" si="21">D29^2</f>
        <v>3.0625</v>
      </c>
      <c r="F29" s="25">
        <f t="shared" ref="F29:F32" si="22">D29*LOG(D29,2)</f>
        <v>1.4128711136008072</v>
      </c>
      <c r="G29" s="7">
        <v>1.41674E-2</v>
      </c>
      <c r="H29" s="9">
        <v>1.4419299999999999E-2</v>
      </c>
      <c r="I29" s="7">
        <v>1.41292E-2</v>
      </c>
      <c r="J29" s="9">
        <v>1.3562299999999999E-2</v>
      </c>
      <c r="K29" s="7">
        <v>1.3794600000000001E-2</v>
      </c>
      <c r="L29" s="17">
        <f t="shared" si="0"/>
        <v>1.4014560000000001E-2</v>
      </c>
      <c r="M29" s="13">
        <f t="shared" ref="M29:M32" si="23">L29/L28</f>
        <v>1.7662680728357969</v>
      </c>
      <c r="N29" s="13">
        <v>4.3211999999999999E-3</v>
      </c>
      <c r="O29" s="12">
        <v>6.2481000000000004E-3</v>
      </c>
      <c r="P29" s="13">
        <v>4.0547999999999999E-3</v>
      </c>
      <c r="Q29" s="12">
        <v>4.5886E-3</v>
      </c>
      <c r="R29" s="13">
        <v>4.0372000000000003E-3</v>
      </c>
      <c r="S29" s="17">
        <f t="shared" si="1"/>
        <v>4.6499799999999997E-3</v>
      </c>
      <c r="T29" s="13">
        <f t="shared" ref="T29:T32" si="24">S29/S28</f>
        <v>2.049099273778467</v>
      </c>
      <c r="U29" s="13">
        <v>7.5751000000000004E-3</v>
      </c>
      <c r="V29" s="13">
        <v>9.2452000000000003E-3</v>
      </c>
      <c r="W29" s="13">
        <v>7.7866000000000003E-3</v>
      </c>
      <c r="X29" s="13">
        <v>7.1488000000000003E-3</v>
      </c>
      <c r="Y29" s="13">
        <v>7.8995000000000003E-3</v>
      </c>
      <c r="Z29" s="17">
        <f t="shared" si="2"/>
        <v>7.9310400000000003E-3</v>
      </c>
      <c r="AA29" s="13">
        <f t="shared" ref="AA29:AA32" si="25">Z29/Z28</f>
        <v>1.8989589418942088</v>
      </c>
    </row>
    <row r="30" spans="1:27" x14ac:dyDescent="0.35">
      <c r="A30" s="38"/>
      <c r="B30" s="35"/>
      <c r="C30" s="5">
        <v>300000</v>
      </c>
      <c r="D30" s="25">
        <f>C30/C29</f>
        <v>1.7142857142857142</v>
      </c>
      <c r="E30" s="25">
        <f t="shared" si="21"/>
        <v>2.9387755102040813</v>
      </c>
      <c r="F30" s="25">
        <f t="shared" si="22"/>
        <v>1.3330415634232318</v>
      </c>
      <c r="G30" s="7">
        <v>2.50371E-2</v>
      </c>
      <c r="H30" s="9">
        <v>2.5150200000000001E-2</v>
      </c>
      <c r="I30" s="7">
        <v>2.5241699999999999E-2</v>
      </c>
      <c r="J30" s="9">
        <v>2.4894599999999999E-2</v>
      </c>
      <c r="K30" s="7">
        <v>2.50967E-2</v>
      </c>
      <c r="L30" s="17">
        <f t="shared" si="0"/>
        <v>2.5084059999999998E-2</v>
      </c>
      <c r="M30" s="13">
        <f t="shared" si="23"/>
        <v>1.7898571200237465</v>
      </c>
      <c r="N30" s="13">
        <v>6.9208000000000004E-3</v>
      </c>
      <c r="O30" s="12">
        <v>6.1244999999999997E-3</v>
      </c>
      <c r="P30" s="13">
        <v>6.2744000000000003E-3</v>
      </c>
      <c r="Q30" s="12">
        <v>6.5335999999999997E-3</v>
      </c>
      <c r="R30" s="13">
        <v>6.5529000000000004E-3</v>
      </c>
      <c r="S30" s="17">
        <f t="shared" si="1"/>
        <v>6.4812399999999992E-3</v>
      </c>
      <c r="T30" s="13">
        <f t="shared" si="24"/>
        <v>1.3938210486926825</v>
      </c>
      <c r="U30" s="13">
        <v>1.36528E-2</v>
      </c>
      <c r="V30" s="13">
        <v>1.41469E-2</v>
      </c>
      <c r="W30" s="13">
        <v>1.3438E-2</v>
      </c>
      <c r="X30" s="13">
        <v>1.37591E-2</v>
      </c>
      <c r="Y30" s="13">
        <v>1.35464E-2</v>
      </c>
      <c r="Z30" s="17">
        <f t="shared" si="2"/>
        <v>1.3708639999999999E-2</v>
      </c>
      <c r="AA30" s="13">
        <f t="shared" si="25"/>
        <v>1.7284794932316567</v>
      </c>
    </row>
    <row r="31" spans="1:27" x14ac:dyDescent="0.35">
      <c r="A31" s="38"/>
      <c r="B31" s="35"/>
      <c r="C31" s="5">
        <v>425000</v>
      </c>
      <c r="D31" s="25">
        <f>C31/C30</f>
        <v>1.4166666666666667</v>
      </c>
      <c r="E31" s="25">
        <f t="shared" si="21"/>
        <v>2.0069444444444446</v>
      </c>
      <c r="F31" s="25">
        <f t="shared" si="22"/>
        <v>0.71187548241634313</v>
      </c>
      <c r="G31" s="7">
        <v>3.6630900000000001E-2</v>
      </c>
      <c r="H31" s="9">
        <v>3.6930200000000003E-2</v>
      </c>
      <c r="I31" s="7">
        <v>3.6297099999999999E-2</v>
      </c>
      <c r="J31" s="9">
        <v>3.5845299999999997E-2</v>
      </c>
      <c r="K31" s="7">
        <v>3.6161600000000002E-2</v>
      </c>
      <c r="L31" s="17">
        <f t="shared" si="0"/>
        <v>3.6373019999999999E-2</v>
      </c>
      <c r="M31" s="13">
        <f t="shared" si="23"/>
        <v>1.4500451681266908</v>
      </c>
      <c r="N31" s="13">
        <v>1.03827E-2</v>
      </c>
      <c r="O31" s="12">
        <v>9.5872000000000006E-3</v>
      </c>
      <c r="P31" s="13">
        <v>1.03465E-2</v>
      </c>
      <c r="Q31" s="12">
        <v>1.0363199999999999E-2</v>
      </c>
      <c r="R31" s="13">
        <v>9.6225000000000008E-3</v>
      </c>
      <c r="S31" s="17">
        <f t="shared" si="1"/>
        <v>1.0060419999999999E-2</v>
      </c>
      <c r="T31" s="13">
        <f t="shared" si="24"/>
        <v>1.5522369176268738</v>
      </c>
      <c r="U31" s="13">
        <v>1.97342E-2</v>
      </c>
      <c r="V31" s="13">
        <v>2.03944E-2</v>
      </c>
      <c r="W31" s="13">
        <v>1.9473299999999999E-2</v>
      </c>
      <c r="X31" s="13">
        <v>1.99802E-2</v>
      </c>
      <c r="Y31" s="13">
        <v>1.9841500000000001E-2</v>
      </c>
      <c r="Z31" s="17">
        <f t="shared" si="2"/>
        <v>1.9884720000000002E-2</v>
      </c>
      <c r="AA31" s="13">
        <f t="shared" si="25"/>
        <v>1.4505246326404371</v>
      </c>
    </row>
    <row r="32" spans="1:27" ht="15" thickBot="1" x14ac:dyDescent="0.4">
      <c r="A32" s="39"/>
      <c r="B32" s="36"/>
      <c r="C32" s="6">
        <v>550000</v>
      </c>
      <c r="D32" s="25">
        <f>C32/C31</f>
        <v>1.2941176470588236</v>
      </c>
      <c r="E32" s="25">
        <f t="shared" si="21"/>
        <v>1.6747404844290659</v>
      </c>
      <c r="F32" s="25">
        <f t="shared" si="22"/>
        <v>0.48137135897135735</v>
      </c>
      <c r="G32" s="8">
        <v>4.8419499999999997E-2</v>
      </c>
      <c r="H32" s="10">
        <v>4.9242300000000003E-2</v>
      </c>
      <c r="I32" s="8">
        <v>4.7020300000000001E-2</v>
      </c>
      <c r="J32" s="10">
        <v>4.6913000000000003E-2</v>
      </c>
      <c r="K32" s="8">
        <v>4.7524999999999998E-2</v>
      </c>
      <c r="L32" s="18">
        <f t="shared" si="0"/>
        <v>4.7824020000000002E-2</v>
      </c>
      <c r="M32" s="13">
        <f t="shared" si="23"/>
        <v>1.3148212603737606</v>
      </c>
      <c r="N32" s="20">
        <v>1.20441E-2</v>
      </c>
      <c r="O32" s="19">
        <v>1.3041799999999999E-2</v>
      </c>
      <c r="P32" s="20">
        <v>1.2166099999999999E-2</v>
      </c>
      <c r="Q32" s="19">
        <v>1.2560699999999999E-2</v>
      </c>
      <c r="R32" s="20">
        <v>1.26924E-2</v>
      </c>
      <c r="S32" s="18">
        <f t="shared" si="1"/>
        <v>1.2501020000000002E-2</v>
      </c>
      <c r="T32" s="13">
        <f t="shared" si="24"/>
        <v>1.2425942455682768</v>
      </c>
      <c r="U32" s="20">
        <v>2.56008E-2</v>
      </c>
      <c r="V32" s="20">
        <v>2.88618E-2</v>
      </c>
      <c r="W32" s="20">
        <v>2.5558999999999998E-2</v>
      </c>
      <c r="X32" s="20">
        <v>2.6895100000000002E-2</v>
      </c>
      <c r="Y32" s="20">
        <v>2.73493E-2</v>
      </c>
      <c r="Z32" s="18">
        <f t="shared" si="2"/>
        <v>2.6853200000000001E-2</v>
      </c>
      <c r="AA32" s="13">
        <f t="shared" si="25"/>
        <v>1.350443958979558</v>
      </c>
    </row>
    <row r="33" spans="1:27" x14ac:dyDescent="0.35">
      <c r="A33" s="40" t="s">
        <v>13</v>
      </c>
      <c r="B33" s="34" t="s">
        <v>16</v>
      </c>
      <c r="C33" s="11">
        <v>50000</v>
      </c>
      <c r="D33" s="21" t="s">
        <v>22</v>
      </c>
      <c r="E33" s="21" t="s">
        <v>22</v>
      </c>
      <c r="F33" s="21" t="s">
        <v>22</v>
      </c>
      <c r="G33" s="12">
        <v>8.8313000000000003E-3</v>
      </c>
      <c r="H33" s="13">
        <v>7.5388E-3</v>
      </c>
      <c r="I33" s="12">
        <v>7.2817999999999997E-3</v>
      </c>
      <c r="J33" s="13">
        <v>7.0006000000000001E-3</v>
      </c>
      <c r="K33" s="12">
        <v>7.4174999999999996E-3</v>
      </c>
      <c r="L33" s="16">
        <f t="shared" si="0"/>
        <v>7.6139999999999984E-3</v>
      </c>
      <c r="M33" s="27" t="s">
        <v>22</v>
      </c>
      <c r="N33" s="13">
        <v>1.1233E-3</v>
      </c>
      <c r="O33" s="12">
        <v>1.1513999999999999E-3</v>
      </c>
      <c r="P33" s="13">
        <v>1.0009999999999999E-3</v>
      </c>
      <c r="Q33" s="12">
        <v>1.1330999999999999E-3</v>
      </c>
      <c r="R33" s="13">
        <v>1.1039000000000001E-3</v>
      </c>
      <c r="S33" s="16">
        <f t="shared" si="1"/>
        <v>1.1025400000000002E-3</v>
      </c>
      <c r="T33" s="27" t="s">
        <v>22</v>
      </c>
      <c r="U33" s="23">
        <v>2.0267000000000002E-3</v>
      </c>
      <c r="V33" s="23">
        <v>1.5097000000000001E-3</v>
      </c>
      <c r="W33" s="23">
        <v>1.4984E-3</v>
      </c>
      <c r="X33" s="23">
        <v>2.1448000000000001E-3</v>
      </c>
      <c r="Y33" s="23">
        <v>1.7941000000000001E-3</v>
      </c>
      <c r="Z33" s="16">
        <f t="shared" si="2"/>
        <v>1.7947400000000002E-3</v>
      </c>
      <c r="AA33" s="27" t="s">
        <v>22</v>
      </c>
    </row>
    <row r="34" spans="1:27" x14ac:dyDescent="0.35">
      <c r="A34" s="38"/>
      <c r="B34" s="35"/>
      <c r="C34" s="5">
        <v>100000</v>
      </c>
      <c r="D34" s="25">
        <f>C34/C33</f>
        <v>2</v>
      </c>
      <c r="E34" s="25">
        <f>D34^2</f>
        <v>4</v>
      </c>
      <c r="F34" s="25">
        <f>D34*LOG(D34,2)</f>
        <v>2</v>
      </c>
      <c r="G34" s="7">
        <v>1.6564200000000001E-2</v>
      </c>
      <c r="H34" s="9">
        <v>1.6214099999999999E-2</v>
      </c>
      <c r="I34" s="7">
        <v>1.5792400000000002E-2</v>
      </c>
      <c r="J34" s="9">
        <v>1.60964E-2</v>
      </c>
      <c r="K34" s="7">
        <v>1.6517899999999999E-2</v>
      </c>
      <c r="L34" s="17">
        <f t="shared" si="0"/>
        <v>1.6236999999999998E-2</v>
      </c>
      <c r="M34" s="13">
        <f>L34/L33</f>
        <v>2.1325190438665618</v>
      </c>
      <c r="N34" s="13">
        <v>2.1361000000000002E-3</v>
      </c>
      <c r="O34" s="12">
        <v>2.9185000000000001E-3</v>
      </c>
      <c r="P34" s="13">
        <v>2.1223000000000001E-3</v>
      </c>
      <c r="Q34" s="12">
        <v>2.0991999999999999E-3</v>
      </c>
      <c r="R34" s="13">
        <v>2.1654000000000001E-3</v>
      </c>
      <c r="S34" s="17">
        <f t="shared" si="1"/>
        <v>2.2882999999999996E-3</v>
      </c>
      <c r="T34" s="13">
        <f>S34/S33</f>
        <v>2.0754802546846367</v>
      </c>
      <c r="U34" s="13">
        <v>3.2815000000000001E-3</v>
      </c>
      <c r="V34" s="13">
        <v>3.2460000000000002E-3</v>
      </c>
      <c r="W34" s="13">
        <v>3.2948000000000001E-3</v>
      </c>
      <c r="X34" s="13">
        <v>3.0866000000000001E-3</v>
      </c>
      <c r="Y34" s="13">
        <v>3.4102E-3</v>
      </c>
      <c r="Z34" s="17">
        <f t="shared" si="2"/>
        <v>3.2638199999999997E-3</v>
      </c>
      <c r="AA34" s="13">
        <f>Z34/Z33</f>
        <v>1.8185475333474483</v>
      </c>
    </row>
    <row r="35" spans="1:27" x14ac:dyDescent="0.35">
      <c r="A35" s="38"/>
      <c r="B35" s="35"/>
      <c r="C35" s="5">
        <v>175000</v>
      </c>
      <c r="D35" s="25">
        <f>C35/C34</f>
        <v>1.75</v>
      </c>
      <c r="E35" s="25">
        <f t="shared" ref="E35:E38" si="26">D35^2</f>
        <v>3.0625</v>
      </c>
      <c r="F35" s="25">
        <f t="shared" ref="F35:F38" si="27">D35*LOG(D35,2)</f>
        <v>1.4128711136008072</v>
      </c>
      <c r="G35" s="7">
        <v>2.9172799999999999E-2</v>
      </c>
      <c r="H35" s="9">
        <v>2.9468299999999999E-2</v>
      </c>
      <c r="I35" s="7">
        <v>2.9020299999999999E-2</v>
      </c>
      <c r="J35" s="9">
        <v>2.93631E-2</v>
      </c>
      <c r="K35" s="7">
        <v>3.0270499999999999E-2</v>
      </c>
      <c r="L35" s="17">
        <f t="shared" si="0"/>
        <v>2.9459000000000003E-2</v>
      </c>
      <c r="M35" s="13">
        <f t="shared" ref="M35:M38" si="28">L35/L34</f>
        <v>1.814312988852621</v>
      </c>
      <c r="N35" s="13">
        <v>3.9119000000000003E-3</v>
      </c>
      <c r="O35" s="12">
        <v>4.2281000000000003E-3</v>
      </c>
      <c r="P35" s="13">
        <v>3.9591000000000001E-3</v>
      </c>
      <c r="Q35" s="12">
        <v>4.0768999999999996E-3</v>
      </c>
      <c r="R35" s="13">
        <v>4.1980999999999997E-3</v>
      </c>
      <c r="S35" s="17">
        <f t="shared" si="1"/>
        <v>4.0748200000000007E-3</v>
      </c>
      <c r="T35" s="13">
        <f t="shared" ref="T35:T38" si="29">S35/S34</f>
        <v>1.7807193112791162</v>
      </c>
      <c r="U35" s="13">
        <v>7.4361000000000002E-3</v>
      </c>
      <c r="V35" s="13">
        <v>5.5846000000000003E-3</v>
      </c>
      <c r="W35" s="13">
        <v>5.6917000000000001E-3</v>
      </c>
      <c r="X35" s="13">
        <v>5.9611999999999998E-3</v>
      </c>
      <c r="Y35" s="13">
        <v>6.6128000000000003E-3</v>
      </c>
      <c r="Z35" s="17">
        <f t="shared" si="2"/>
        <v>6.2572799999999996E-3</v>
      </c>
      <c r="AA35" s="13">
        <f t="shared" ref="AA35:AA38" si="30">Z35/Z34</f>
        <v>1.9171645495155982</v>
      </c>
    </row>
    <row r="36" spans="1:27" x14ac:dyDescent="0.35">
      <c r="A36" s="38"/>
      <c r="B36" s="35"/>
      <c r="C36" s="5">
        <v>300000</v>
      </c>
      <c r="D36" s="25">
        <f>C36/C35</f>
        <v>1.7142857142857142</v>
      </c>
      <c r="E36" s="25">
        <f t="shared" si="26"/>
        <v>2.9387755102040813</v>
      </c>
      <c r="F36" s="25">
        <f t="shared" si="27"/>
        <v>1.3330415634232318</v>
      </c>
      <c r="G36" s="7">
        <v>5.6950800000000003E-2</v>
      </c>
      <c r="H36" s="9">
        <v>5.5904200000000001E-2</v>
      </c>
      <c r="I36" s="7">
        <v>5.5635299999999999E-2</v>
      </c>
      <c r="J36" s="9">
        <v>5.5237799999999997E-2</v>
      </c>
      <c r="K36" s="7">
        <v>5.72113E-2</v>
      </c>
      <c r="L36" s="17">
        <f t="shared" si="0"/>
        <v>5.6187880000000003E-2</v>
      </c>
      <c r="M36" s="13">
        <f t="shared" si="28"/>
        <v>1.9073247564411555</v>
      </c>
      <c r="N36" s="13">
        <v>6.9160000000000003E-3</v>
      </c>
      <c r="O36" s="12">
        <v>7.5722999999999997E-3</v>
      </c>
      <c r="P36" s="13">
        <v>7.1714999999999999E-3</v>
      </c>
      <c r="Q36" s="12">
        <v>7.2640999999999999E-3</v>
      </c>
      <c r="R36" s="13">
        <v>7.2224000000000003E-3</v>
      </c>
      <c r="S36" s="17">
        <f t="shared" si="1"/>
        <v>7.2292599999999995E-3</v>
      </c>
      <c r="T36" s="13">
        <f t="shared" si="29"/>
        <v>1.7741299002164508</v>
      </c>
      <c r="U36" s="13">
        <v>1.0884400000000001E-2</v>
      </c>
      <c r="V36" s="13">
        <v>1.0806899999999999E-2</v>
      </c>
      <c r="W36" s="13">
        <v>1.0020899999999999E-2</v>
      </c>
      <c r="X36" s="13">
        <v>1.1213900000000001E-2</v>
      </c>
      <c r="Y36" s="13">
        <v>1.09687E-2</v>
      </c>
      <c r="Z36" s="17">
        <f t="shared" si="2"/>
        <v>1.0778959999999999E-2</v>
      </c>
      <c r="AA36" s="13">
        <f t="shared" si="30"/>
        <v>1.7226270839725886</v>
      </c>
    </row>
    <row r="37" spans="1:27" x14ac:dyDescent="0.35">
      <c r="A37" s="38"/>
      <c r="B37" s="35"/>
      <c r="C37" s="5">
        <v>425000</v>
      </c>
      <c r="D37" s="25">
        <f>C37/C36</f>
        <v>1.4166666666666667</v>
      </c>
      <c r="E37" s="25">
        <f t="shared" si="26"/>
        <v>2.0069444444444446</v>
      </c>
      <c r="F37" s="25">
        <f t="shared" si="27"/>
        <v>0.71187548241634313</v>
      </c>
      <c r="G37" s="7">
        <v>7.8412700000000002E-2</v>
      </c>
      <c r="H37" s="9">
        <v>8.0129900000000004E-2</v>
      </c>
      <c r="I37" s="7">
        <v>8.2781800000000003E-2</v>
      </c>
      <c r="J37" s="9">
        <v>8.2230800000000007E-2</v>
      </c>
      <c r="K37" s="7">
        <v>8.0296500000000007E-2</v>
      </c>
      <c r="L37" s="17">
        <f t="shared" si="0"/>
        <v>8.0770339999999996E-2</v>
      </c>
      <c r="M37" s="13">
        <f t="shared" si="28"/>
        <v>1.4375046718260236</v>
      </c>
      <c r="N37" s="13">
        <v>1.01201E-2</v>
      </c>
      <c r="O37" s="12">
        <v>9.8750999999999995E-3</v>
      </c>
      <c r="P37" s="13">
        <v>9.8890000000000002E-3</v>
      </c>
      <c r="Q37" s="12">
        <v>1.0354500000000001E-2</v>
      </c>
      <c r="R37" s="13">
        <v>1.06573E-2</v>
      </c>
      <c r="S37" s="17">
        <f t="shared" si="1"/>
        <v>1.0179200000000001E-2</v>
      </c>
      <c r="T37" s="13">
        <f t="shared" si="29"/>
        <v>1.4080555962850971</v>
      </c>
      <c r="U37" s="13">
        <v>1.5783700000000001E-2</v>
      </c>
      <c r="V37" s="13">
        <v>1.52129E-2</v>
      </c>
      <c r="W37" s="13">
        <v>1.4568599999999999E-2</v>
      </c>
      <c r="X37" s="13">
        <v>1.50096E-2</v>
      </c>
      <c r="Y37" s="13">
        <v>1.5428799999999999E-2</v>
      </c>
      <c r="Z37" s="17">
        <f t="shared" si="2"/>
        <v>1.5200720000000001E-2</v>
      </c>
      <c r="AA37" s="13">
        <f t="shared" si="30"/>
        <v>1.4102213942718038</v>
      </c>
    </row>
    <row r="38" spans="1:27" ht="15" thickBot="1" x14ac:dyDescent="0.4">
      <c r="A38" s="39"/>
      <c r="B38" s="36"/>
      <c r="C38" s="6">
        <v>550000</v>
      </c>
      <c r="D38" s="26">
        <f>C38/C37</f>
        <v>1.2941176470588236</v>
      </c>
      <c r="E38" s="26">
        <f t="shared" si="26"/>
        <v>1.6747404844290659</v>
      </c>
      <c r="F38" s="26">
        <f t="shared" si="27"/>
        <v>0.48137135897135735</v>
      </c>
      <c r="G38" s="8">
        <v>0.1090362</v>
      </c>
      <c r="H38" s="10">
        <v>0.1079669</v>
      </c>
      <c r="I38" s="8">
        <v>0.10891190000000001</v>
      </c>
      <c r="J38" s="10">
        <v>0.1100739</v>
      </c>
      <c r="K38" s="8">
        <v>0.1089287</v>
      </c>
      <c r="L38" s="18">
        <f t="shared" si="0"/>
        <v>0.10898352</v>
      </c>
      <c r="M38" s="10">
        <f t="shared" si="28"/>
        <v>1.3493012410248615</v>
      </c>
      <c r="N38" s="20">
        <v>1.39034E-2</v>
      </c>
      <c r="O38" s="19">
        <v>1.4744E-2</v>
      </c>
      <c r="P38" s="20">
        <v>1.3627800000000001E-2</v>
      </c>
      <c r="Q38" s="19">
        <v>1.33814E-2</v>
      </c>
      <c r="R38" s="20">
        <v>1.36262E-2</v>
      </c>
      <c r="S38" s="18">
        <f t="shared" si="1"/>
        <v>1.385656E-2</v>
      </c>
      <c r="T38" s="10">
        <f t="shared" si="29"/>
        <v>1.3612621817038666</v>
      </c>
      <c r="U38" s="20">
        <v>2.00632E-2</v>
      </c>
      <c r="V38" s="20">
        <v>2.0836E-2</v>
      </c>
      <c r="W38" s="20">
        <v>2.04212E-2</v>
      </c>
      <c r="X38" s="20">
        <v>2.06912E-2</v>
      </c>
      <c r="Y38" s="20">
        <v>2.0744599999999998E-2</v>
      </c>
      <c r="Z38" s="18">
        <f t="shared" si="2"/>
        <v>2.0551239999999998E-2</v>
      </c>
      <c r="AA38" s="10">
        <f t="shared" si="30"/>
        <v>1.3519912214684566</v>
      </c>
    </row>
  </sheetData>
  <mergeCells count="15">
    <mergeCell ref="U1:AA1"/>
    <mergeCell ref="G1:M1"/>
    <mergeCell ref="N1:T1"/>
    <mergeCell ref="B33:B38"/>
    <mergeCell ref="A3:A8"/>
    <mergeCell ref="A9:A14"/>
    <mergeCell ref="A15:A20"/>
    <mergeCell ref="A21:A26"/>
    <mergeCell ref="A27:A32"/>
    <mergeCell ref="A33:A38"/>
    <mergeCell ref="B3:B8"/>
    <mergeCell ref="B9:B14"/>
    <mergeCell ref="B15:B20"/>
    <mergeCell ref="B21:B26"/>
    <mergeCell ref="B27:B32"/>
  </mergeCells>
  <phoneticPr fontId="2" type="noConversion"/>
  <pageMargins left="0.7" right="0.7" top="0.75" bottom="0.75" header="0.3" footer="0.3"/>
  <pageSetup scale="5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Harper</dc:creator>
  <cp:lastModifiedBy>Harper, Kevin</cp:lastModifiedBy>
  <cp:lastPrinted>2024-09-15T03:04:03Z</cp:lastPrinted>
  <dcterms:created xsi:type="dcterms:W3CDTF">2015-06-05T18:17:20Z</dcterms:created>
  <dcterms:modified xsi:type="dcterms:W3CDTF">2024-09-20T03:01:23Z</dcterms:modified>
</cp:coreProperties>
</file>