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rynharris/Downloads/"/>
    </mc:Choice>
  </mc:AlternateContent>
  <xr:revisionPtr revIDLastSave="0" documentId="13_ncr:1_{77E112CC-A50E-0C46-B7EE-CC06EAB1F2C4}" xr6:coauthVersionLast="45" xr6:coauthVersionMax="45" xr10:uidLastSave="{00000000-0000-0000-0000-000000000000}"/>
  <bookViews>
    <workbookView xWindow="0" yWindow="0" windowWidth="28800" windowHeight="18000" activeTab="6" xr2:uid="{00000000-000D-0000-FFFF-FFFF00000000}"/>
  </bookViews>
  <sheets>
    <sheet name="Sheet1" sheetId="1" r:id="rId1"/>
    <sheet name="Pivot1" sheetId="2" r:id="rId2"/>
    <sheet name="Pivot2" sheetId="3" r:id="rId3"/>
    <sheet name="Pivot3" sheetId="4" r:id="rId4"/>
    <sheet name="Bonus" sheetId="5" r:id="rId5"/>
    <sheet name="Bonus Chart" sheetId="6" r:id="rId6"/>
    <sheet name="Bonus SA" sheetId="7" r:id="rId7"/>
  </sheets>
  <calcPr calcId="191029"/>
  <pivotCaches>
    <pivotCache cacheId="13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8" i="7" l="1"/>
  <c r="G8" i="7"/>
  <c r="H5" i="7"/>
  <c r="H2" i="7"/>
  <c r="G2" i="7"/>
  <c r="D13" i="5"/>
  <c r="C13" i="5"/>
  <c r="B13" i="5"/>
  <c r="B12" i="5"/>
  <c r="C12" i="5"/>
  <c r="D12" i="5"/>
  <c r="D11" i="5"/>
  <c r="C11" i="5"/>
  <c r="B11" i="5"/>
  <c r="E11" i="5" s="1"/>
  <c r="D10" i="5"/>
  <c r="C10" i="5"/>
  <c r="B10" i="5"/>
  <c r="D9" i="5"/>
  <c r="C9" i="5"/>
  <c r="B9" i="5"/>
  <c r="D8" i="5"/>
  <c r="C8" i="5"/>
  <c r="B8" i="5"/>
  <c r="D7" i="5"/>
  <c r="C7" i="5"/>
  <c r="B7" i="5"/>
  <c r="E7" i="5" s="1"/>
  <c r="D6" i="5"/>
  <c r="C6" i="5"/>
  <c r="B6" i="5"/>
  <c r="D5" i="5"/>
  <c r="C5" i="5"/>
  <c r="D4" i="5"/>
  <c r="C4" i="5"/>
  <c r="B4" i="5"/>
  <c r="E4" i="5" s="1"/>
  <c r="B5" i="5"/>
  <c r="E5" i="5" s="1"/>
  <c r="D3" i="5"/>
  <c r="C3" i="5"/>
  <c r="B3" i="5"/>
  <c r="E3" i="5" s="1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5" l="1"/>
  <c r="G4" i="5"/>
  <c r="G7" i="5"/>
  <c r="G11" i="5"/>
  <c r="H3" i="5"/>
  <c r="H4" i="5"/>
  <c r="H7" i="5"/>
  <c r="H11" i="5"/>
  <c r="G5" i="5"/>
  <c r="H5" i="5"/>
  <c r="G10" i="5"/>
  <c r="H13" i="5"/>
  <c r="F5" i="5"/>
  <c r="E9" i="5"/>
  <c r="G9" i="5" s="1"/>
  <c r="E13" i="5"/>
  <c r="F13" i="5" s="1"/>
  <c r="F4" i="5"/>
  <c r="E8" i="5"/>
  <c r="G8" i="5" s="1"/>
  <c r="F11" i="5"/>
  <c r="F7" i="5"/>
  <c r="F3" i="5"/>
  <c r="E6" i="5"/>
  <c r="F6" i="5" s="1"/>
  <c r="E10" i="5"/>
  <c r="H10" i="5" s="1"/>
  <c r="E12" i="5"/>
  <c r="G12" i="5" s="1"/>
  <c r="E2" i="5"/>
  <c r="F2" i="5" s="1"/>
  <c r="H6" i="5" l="1"/>
  <c r="G13" i="5"/>
  <c r="F9" i="5"/>
  <c r="F8" i="5"/>
  <c r="F12" i="5"/>
  <c r="F10" i="5"/>
  <c r="H12" i="5"/>
  <c r="H9" i="5"/>
  <c r="H2" i="5"/>
  <c r="G6" i="5"/>
  <c r="H8" i="5"/>
  <c r="G2" i="5"/>
</calcChain>
</file>

<file path=xl/sharedStrings.xml><?xml version="1.0" encoding="utf-8"?>
<sst xmlns="http://schemas.openxmlformats.org/spreadsheetml/2006/main" count="36666" uniqueCount="8399">
  <si>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</si>
  <si>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</si>
  <si>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</si>
  <si>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</si>
  <si>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</si>
  <si>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</si>
  <si>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</si>
  <si>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</si>
  <si>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</si>
  <si>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</si>
  <si>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</si>
  <si>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</si>
  <si>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</si>
  <si>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</si>
  <si>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</si>
  <si>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</si>
  <si>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</si>
  <si>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</si>
  <si>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</si>
  <si>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</si>
  <si>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</si>
  <si>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</si>
  <si>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</si>
  <si>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</si>
  <si>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</si>
  <si>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</si>
  <si>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</si>
  <si>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</si>
  <si>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</si>
  <si>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</si>
  <si>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</si>
  <si>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</si>
  <si>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</si>
  <si>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</si>
  <si>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</si>
  <si>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</si>
  <si>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</si>
  <si>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</si>
  <si>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</si>
  <si>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</si>
  <si>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</si>
  <si>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</si>
  <si>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</si>
  <si>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</si>
  <si>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</si>
  <si>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</si>
  <si>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</si>
  <si>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</si>
  <si>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</si>
  <si>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</si>
  <si>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</si>
  <si>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</si>
  <si>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</si>
  <si>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</si>
  <si>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</si>
  <si>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</si>
  <si>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</si>
  <si>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</si>
  <si>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</si>
  <si>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</si>
  <si>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</si>
  <si>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</si>
  <si>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</si>
  <si>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</si>
  <si>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</si>
  <si>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</si>
  <si>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</si>
  <si>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</si>
  <si>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</si>
  <si>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</si>
  <si>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</si>
  <si>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</si>
  <si>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</si>
  <si>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</si>
  <si>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</si>
  <si>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</si>
  <si>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</si>
  <si>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</si>
  <si>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</si>
  <si>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</si>
  <si>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</si>
  <si>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</si>
  <si>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</si>
  <si>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</si>
  <si>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</si>
  <si>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</si>
  <si>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</si>
  <si>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</si>
  <si>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</si>
  <si>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</si>
  <si>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</si>
  <si>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</si>
  <si>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</si>
  <si>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</si>
  <si>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</si>
  <si>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</si>
  <si>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</si>
  <si>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</si>
  <si>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</si>
  <si>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</si>
  <si>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</si>
  <si>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</si>
  <si>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</si>
  <si>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</si>
  <si>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</si>
  <si>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</si>
  <si>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</si>
  <si>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</si>
  <si>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</si>
  <si>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</si>
  <si>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</si>
  <si>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</si>
  <si>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</si>
  <si>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</si>
  <si>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</si>
  <si>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</si>
  <si>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</si>
  <si>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</si>
  <si>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</si>
  <si>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</si>
  <si>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</si>
  <si>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</si>
  <si>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</si>
  <si>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</si>
  <si>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</si>
  <si>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</si>
  <si>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</si>
  <si>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</si>
  <si>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</si>
  <si>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</si>
  <si>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</si>
  <si>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</si>
  <si>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</si>
  <si>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</si>
  <si>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</si>
  <si>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</si>
  <si>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</si>
  <si>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</si>
  <si>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</si>
  <si>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</si>
  <si>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</si>
  <si>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</si>
  <si>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</si>
  <si>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</si>
  <si>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</si>
  <si>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</si>
  <si>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</si>
  <si>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</si>
  <si>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</si>
  <si>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</si>
  <si>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</si>
  <si>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</si>
  <si>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</si>
  <si>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</si>
  <si>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</si>
  <si>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</si>
  <si>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</si>
  <si>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</si>
  <si>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</si>
  <si>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</si>
  <si>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</si>
  <si>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</si>
  <si>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</si>
  <si>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</si>
  <si>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</si>
  <si>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</si>
  <si>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</si>
  <si>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</si>
  <si>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</si>
  <si>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</si>
  <si>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</si>
  <si>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</si>
  <si>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</si>
  <si>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</si>
  <si>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</si>
  <si>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</si>
  <si>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</si>
  <si>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</si>
  <si>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</si>
  <si>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</si>
  <si>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</si>
  <si>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</si>
  <si>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</si>
  <si>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</si>
  <si>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</si>
  <si>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</si>
  <si>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</si>
  <si>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</si>
  <si>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</si>
  <si>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</si>
  <si>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</si>
  <si>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</si>
  <si>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</si>
  <si>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</si>
  <si>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</si>
  <si>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</si>
  <si>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</si>
  <si>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</si>
  <si>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</si>
  <si>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</si>
  <si>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</si>
  <si>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</si>
  <si>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</si>
  <si>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</si>
  <si>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</si>
  <si>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</si>
  <si>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</si>
  <si>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</si>
  <si>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</si>
  <si>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</si>
  <si>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</si>
  <si>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</si>
  <si>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</si>
  <si>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</si>
  <si>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</si>
  <si>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</si>
  <si>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</si>
  <si>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</si>
  <si>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</si>
  <si>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</si>
  <si>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</si>
  <si>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</si>
  <si>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</si>
  <si>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</si>
  <si>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</si>
  <si>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</si>
  <si>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</si>
  <si>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</si>
  <si>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</si>
  <si>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</si>
  <si>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</si>
  <si>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</si>
  <si>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</si>
  <si>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</si>
  <si>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</si>
  <si>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</si>
  <si>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</si>
  <si>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</si>
  <si>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</si>
  <si>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</si>
  <si>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</si>
  <si>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</si>
  <si>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</si>
  <si>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</si>
  <si>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</si>
  <si>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</si>
  <si>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</si>
  <si>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</si>
  <si>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</si>
  <si>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</si>
  <si>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</si>
  <si>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</si>
  <si>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</si>
  <si>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</si>
  <si>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</si>
  <si>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</si>
  <si>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</si>
  <si>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</si>
  <si>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</si>
  <si>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</si>
  <si>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</si>
  <si>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</si>
  <si>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</si>
  <si>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</si>
  <si>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</si>
  <si>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</si>
  <si>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</si>
  <si>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</si>
  <si>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</si>
  <si>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</si>
  <si>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</si>
  <si>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</si>
  <si>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</si>
  <si>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</si>
  <si>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</si>
  <si>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</si>
  <si>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</si>
  <si>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</si>
  <si>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</si>
  <si>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</si>
  <si>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</si>
  <si>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</si>
  <si>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</si>
  <si>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</si>
  <si>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</si>
  <si>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</si>
  <si>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</si>
  <si>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</si>
  <si>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</si>
  <si>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</si>
  <si>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</si>
  <si>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</si>
  <si>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</si>
  <si>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</si>
  <si>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</si>
  <si>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</si>
  <si>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</si>
  <si>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</si>
  <si>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</si>
  <si>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</si>
  <si>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</si>
  <si>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</si>
  <si>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</si>
  <si>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</si>
  <si>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</si>
  <si>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</si>
  <si>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</si>
  <si>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</si>
  <si>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</si>
  <si>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</si>
  <si>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</si>
  <si>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</si>
  <si>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</si>
  <si>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</si>
  <si>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</si>
  <si>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</si>
  <si>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</si>
  <si>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</si>
  <si>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</si>
  <si>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</si>
  <si>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</si>
  <si>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</si>
  <si>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</si>
  <si>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</si>
  <si>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</si>
  <si>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</si>
  <si>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</si>
  <si>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</si>
  <si>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</si>
  <si>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</si>
  <si>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</si>
  <si>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</si>
  <si>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</si>
  <si>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</si>
  <si>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</si>
  <si>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</si>
  <si>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</si>
  <si>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</si>
  <si>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</si>
  <si>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</si>
  <si>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</si>
  <si>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</si>
  <si>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</si>
  <si>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</si>
  <si>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</si>
  <si>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</si>
  <si>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</si>
  <si>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</si>
  <si>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</si>
  <si>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</si>
  <si>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</si>
  <si>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</si>
  <si>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</si>
  <si>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</si>
  <si>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</si>
  <si>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</si>
  <si>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</si>
  <si>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</si>
  <si>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</si>
  <si>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</si>
  <si>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</si>
  <si>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</si>
  <si>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</si>
  <si>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</si>
  <si>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</si>
  <si>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</si>
  <si>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</si>
  <si>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</si>
  <si>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</si>
  <si>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</si>
  <si>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</si>
  <si>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</si>
  <si>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</si>
  <si>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</si>
  <si>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</si>
  <si>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</si>
  <si>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</si>
  <si>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</si>
  <si>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</si>
  <si>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</si>
  <si>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</si>
  <si>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</si>
  <si>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</si>
  <si>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</si>
  <si>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</si>
  <si>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</si>
  <si>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</si>
  <si>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</si>
  <si>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</si>
  <si>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</si>
  <si>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</si>
  <si>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</si>
  <si>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</si>
  <si>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</si>
  <si>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</si>
  <si>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</si>
  <si>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</si>
  <si>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</si>
  <si>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</si>
  <si>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</si>
  <si>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</si>
  <si>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</si>
  <si>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</si>
  <si>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</si>
  <si>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</si>
  <si>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</si>
  <si>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</si>
  <si>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</si>
  <si>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</si>
  <si>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</si>
  <si>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</si>
  <si>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</si>
  <si>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</si>
  <si>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</si>
  <si>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</si>
  <si>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</si>
  <si>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</si>
  <si>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</si>
  <si>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</si>
  <si>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</si>
  <si>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</si>
  <si>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</si>
  <si>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</si>
  <si>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</si>
  <si>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</si>
  <si>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</si>
  <si>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</si>
  <si>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</si>
  <si>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</si>
  <si>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</si>
  <si>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</si>
  <si>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</si>
  <si>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</si>
  <si>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</si>
  <si>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</si>
  <si>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</si>
  <si>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</si>
  <si>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</si>
  <si>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</si>
  <si>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</si>
  <si>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</si>
  <si>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</si>
  <si>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</si>
  <si>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</si>
  <si>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</si>
  <si>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</si>
  <si>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</si>
  <si>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</si>
  <si>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</si>
  <si>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</si>
  <si>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</si>
  <si>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</si>
  <si>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</si>
  <si>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</si>
  <si>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</si>
  <si>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</si>
  <si>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</si>
  <si>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</si>
  <si>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</si>
  <si>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</si>
  <si>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</si>
  <si>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</si>
  <si>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</si>
  <si>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</si>
  <si>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</si>
  <si>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</si>
  <si>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</si>
  <si>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</si>
  <si>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</si>
  <si>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</si>
  <si>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</si>
  <si>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</si>
  <si>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</si>
  <si>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</si>
  <si>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</si>
  <si>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</si>
  <si>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</si>
  <si>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</si>
  <si>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</si>
  <si>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</si>
  <si>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</si>
  <si>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</si>
  <si>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</si>
  <si>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</si>
  <si>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</si>
  <si>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</si>
  <si>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</si>
  <si>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</si>
  <si>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</si>
  <si>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</si>
  <si>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</si>
  <si>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</si>
  <si>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</si>
  <si>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</si>
  <si>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</si>
  <si>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</si>
  <si>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</si>
  <si>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</si>
  <si>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</si>
  <si>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</si>
  <si>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</si>
  <si>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</si>
  <si>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</si>
  <si>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</si>
  <si>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</si>
  <si>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</si>
  <si>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</si>
  <si>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</si>
  <si>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</si>
  <si>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</si>
  <si>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</si>
  <si>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</si>
  <si>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</si>
  <si>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</si>
  <si>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</si>
  <si>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</si>
  <si>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</si>
  <si>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</si>
  <si>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</si>
  <si>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</si>
  <si>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</si>
  <si>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</si>
  <si>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</si>
  <si>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</si>
  <si>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</si>
  <si>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</si>
  <si>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</si>
  <si>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</si>
  <si>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</si>
  <si>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</si>
  <si>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</si>
  <si>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</si>
  <si>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</si>
  <si>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</si>
  <si>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</si>
  <si>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</si>
  <si>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</si>
  <si>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</si>
  <si>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</si>
  <si>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</si>
  <si>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</si>
  <si>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</si>
  <si>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</si>
  <si>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</si>
  <si>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</si>
  <si>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</si>
  <si>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</si>
  <si>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</si>
  <si>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</si>
  <si>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</si>
  <si>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</si>
  <si>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</si>
  <si>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</si>
  <si>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</si>
  <si>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</si>
  <si>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</si>
  <si>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</si>
  <si>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</si>
  <si>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</si>
  <si>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</si>
  <si>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</si>
  <si>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</si>
  <si>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</si>
  <si>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</si>
  <si>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</si>
  <si>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</si>
  <si>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</si>
  <si>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</si>
  <si>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</si>
  <si>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</si>
  <si>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</si>
  <si>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</si>
  <si>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</si>
  <si>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</si>
  <si>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</si>
  <si>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</si>
  <si>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</si>
  <si>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</si>
  <si>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</si>
  <si>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</si>
  <si>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</si>
  <si>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</si>
  <si>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</si>
  <si>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</si>
  <si>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</si>
  <si>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</si>
  <si>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</si>
  <si>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</si>
  <si>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</si>
  <si>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</si>
  <si>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</si>
  <si>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</si>
  <si>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</si>
  <si>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</si>
  <si>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</si>
  <si>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</si>
  <si>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</si>
  <si>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</si>
  <si>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</si>
  <si>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</si>
  <si>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</si>
  <si>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</si>
  <si>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</si>
  <si>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</si>
  <si>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</si>
  <si>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</si>
  <si>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</si>
  <si>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</si>
  <si>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</si>
  <si>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</si>
  <si>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</si>
  <si>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</si>
  <si>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</si>
  <si>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</si>
  <si>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</si>
  <si>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</si>
  <si>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</si>
  <si>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</si>
  <si>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</si>
  <si>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</si>
  <si>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</si>
  <si>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</si>
  <si>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</si>
  <si>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</si>
  <si>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</si>
  <si>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</si>
  <si>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</si>
  <si>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</si>
  <si>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</si>
  <si>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</si>
  <si>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</si>
  <si>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</si>
  <si>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</si>
  <si>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</si>
  <si>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</si>
  <si>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</si>
  <si>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</si>
  <si>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</si>
  <si>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</si>
  <si>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</si>
  <si>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</si>
  <si>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</si>
  <si>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</si>
  <si>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</si>
  <si>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</si>
  <si>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</si>
  <si>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</si>
  <si>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</si>
  <si>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</si>
  <si>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</si>
  <si>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</si>
  <si>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</si>
  <si>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</si>
  <si>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</si>
  <si>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</si>
  <si>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</si>
  <si>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</si>
  <si>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</si>
  <si>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</si>
  <si>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</si>
  <si>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</si>
  <si>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</si>
  <si>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</si>
  <si>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</si>
  <si>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</si>
  <si>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</si>
  <si>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</si>
  <si>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</si>
  <si>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</si>
  <si>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</si>
  <si>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</si>
  <si>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</si>
  <si>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</si>
  <si>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</si>
  <si>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</si>
  <si>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</si>
  <si>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</si>
  <si>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</si>
  <si>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</si>
  <si>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</si>
  <si>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</si>
  <si>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</si>
  <si>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</si>
  <si>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</si>
  <si>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</si>
  <si>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</si>
  <si>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</si>
  <si>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</si>
  <si>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</si>
  <si>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</si>
  <si>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</si>
  <si>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</si>
  <si>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</si>
  <si>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</si>
  <si>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</si>
  <si>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</si>
  <si>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</si>
  <si>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</si>
  <si>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</si>
  <si>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</si>
  <si>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</si>
  <si>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</si>
  <si>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</si>
  <si>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</si>
  <si>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</si>
  <si>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</si>
  <si>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</si>
  <si>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</si>
  <si>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</si>
  <si>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</si>
  <si>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</si>
  <si>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</si>
  <si>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</si>
  <si>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</si>
  <si>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</si>
  <si>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</si>
  <si>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</si>
  <si>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</si>
  <si>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</si>
  <si>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</si>
  <si>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</si>
  <si>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</si>
  <si>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</si>
  <si>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</si>
  <si>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</si>
  <si>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</si>
  <si>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</si>
  <si>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</si>
  <si>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</si>
  <si>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</si>
  <si>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</si>
  <si>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</si>
  <si>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</si>
  <si>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</si>
  <si>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</si>
  <si>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</si>
  <si>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</si>
  <si>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</si>
  <si>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</si>
  <si>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</si>
  <si>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</si>
  <si>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</si>
  <si>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</si>
  <si>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</si>
  <si>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</si>
  <si>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</si>
  <si>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</si>
  <si>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</si>
  <si>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</si>
  <si>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</si>
  <si>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</si>
  <si>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</si>
  <si>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</si>
  <si>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</si>
  <si>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</si>
  <si>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</si>
  <si>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</si>
  <si>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</si>
  <si>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</si>
  <si>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</si>
  <si>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</si>
  <si>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</si>
  <si>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</si>
  <si>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</si>
  <si>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</si>
  <si>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</si>
  <si>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</si>
  <si>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</si>
  <si>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</si>
  <si>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</si>
  <si>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</si>
  <si>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</si>
  <si>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</si>
  <si>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</si>
  <si>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</si>
  <si>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</si>
  <si>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</si>
  <si>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</si>
  <si>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</si>
  <si>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</si>
  <si>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</si>
  <si>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</si>
  <si>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</si>
  <si>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</si>
  <si>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</si>
  <si>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</si>
  <si>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</si>
  <si>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</si>
  <si>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</si>
  <si>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</si>
  <si>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</si>
  <si>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</si>
  <si>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</si>
  <si>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</si>
  <si>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</si>
  <si>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</si>
  <si>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</si>
  <si>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</si>
  <si>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</si>
  <si>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</si>
  <si>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</si>
  <si>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</si>
  <si>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</si>
  <si>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</si>
  <si>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</si>
  <si>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</si>
  <si>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</si>
  <si>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</si>
  <si>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</si>
  <si>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</si>
  <si>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</si>
  <si>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</si>
  <si>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</si>
  <si>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</si>
  <si>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</si>
  <si>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</si>
  <si>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</si>
  <si>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</si>
  <si>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</si>
  <si>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</si>
  <si>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</si>
  <si>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</si>
  <si>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</si>
  <si>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</si>
  <si>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</si>
  <si>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</si>
  <si>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</si>
  <si>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</si>
  <si>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</si>
  <si>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</si>
  <si>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</si>
  <si>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</si>
  <si>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</si>
  <si>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</si>
  <si>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</si>
  <si>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</si>
  <si>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</si>
  <si>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</si>
  <si>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</si>
  <si>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</si>
  <si>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</si>
  <si>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</si>
  <si>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</si>
  <si>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</si>
  <si>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</si>
  <si>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</si>
  <si>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</si>
  <si>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</si>
  <si>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</si>
  <si>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</si>
  <si>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</si>
  <si>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</si>
  <si>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</si>
  <si>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</si>
  <si>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</si>
  <si>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</si>
  <si>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</si>
  <si>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</si>
  <si>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</si>
  <si>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</si>
  <si>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</si>
  <si>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</si>
  <si>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</si>
  <si>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</si>
  <si>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</si>
  <si>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</si>
  <si>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</si>
  <si>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</si>
  <si>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</si>
  <si>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</si>
  <si>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</si>
  <si>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</si>
  <si>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</si>
  <si>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</si>
  <si>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</si>
  <si>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</si>
  <si>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</si>
  <si>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</si>
  <si>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</si>
  <si>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</si>
  <si>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</si>
  <si>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</si>
  <si>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</si>
  <si>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</si>
  <si>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</si>
  <si>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</si>
  <si>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</si>
  <si>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</si>
  <si>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</si>
  <si>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</si>
  <si>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</si>
  <si>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</si>
  <si>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</si>
  <si>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</si>
  <si>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</si>
  <si>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</si>
  <si>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</si>
  <si>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</si>
  <si>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</si>
  <si>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</si>
  <si>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</si>
  <si>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</si>
  <si>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</si>
  <si>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</si>
  <si>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</si>
  <si>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</si>
  <si>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</si>
  <si>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</si>
  <si>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</si>
  <si>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</si>
  <si>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</si>
  <si>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</si>
  <si>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</si>
  <si>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</si>
  <si>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</si>
  <si>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</si>
  <si>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</si>
  <si>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</si>
  <si>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</si>
  <si>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</si>
  <si>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</si>
  <si>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</si>
  <si>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</si>
  <si>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</si>
  <si>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</si>
  <si>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</si>
  <si>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</si>
  <si>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</si>
  <si>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</si>
  <si>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</si>
  <si>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</si>
  <si>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</si>
  <si>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</si>
  <si>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</si>
  <si>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</si>
  <si>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</si>
  <si>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</si>
  <si>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</si>
  <si>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</si>
  <si>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</si>
  <si>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</si>
  <si>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</si>
  <si>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</si>
  <si>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</si>
  <si>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</si>
  <si>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</si>
  <si>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</si>
  <si>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</si>
  <si>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</si>
  <si>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</si>
  <si>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</si>
  <si>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</si>
  <si>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</si>
  <si>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</si>
  <si>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</si>
  <si>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</si>
  <si>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</si>
  <si>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</si>
  <si>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</si>
  <si>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</si>
  <si>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</si>
  <si>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</si>
  <si>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</si>
  <si>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</si>
  <si>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</si>
  <si>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</si>
  <si>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</si>
  <si>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</si>
  <si>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</si>
  <si>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</si>
  <si>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</si>
  <si>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</si>
  <si>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</si>
  <si>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</si>
  <si>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</si>
  <si>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</si>
  <si>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</si>
  <si>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</si>
  <si>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</si>
  <si>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</si>
  <si>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</si>
  <si>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</si>
  <si>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</si>
  <si>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</si>
  <si>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</si>
  <si>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</si>
  <si>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</si>
  <si>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</si>
  <si>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</si>
  <si>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</si>
  <si>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</si>
  <si>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</si>
  <si>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</si>
  <si>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</si>
  <si>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</si>
  <si>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</si>
  <si>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</si>
  <si>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</si>
  <si>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</si>
  <si>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</si>
  <si>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</si>
  <si>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</si>
  <si>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</si>
  <si>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</si>
  <si>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</si>
  <si>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</si>
  <si>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</si>
  <si>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</si>
  <si>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</si>
  <si>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</si>
  <si>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</si>
  <si>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</si>
  <si>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</si>
  <si>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</si>
  <si>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</si>
  <si>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</si>
  <si>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</si>
  <si>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</si>
  <si>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</si>
  <si>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</si>
  <si>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</si>
  <si>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</si>
  <si>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</si>
  <si>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</si>
  <si>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</si>
  <si>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</si>
  <si>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</si>
  <si>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</si>
  <si>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</si>
  <si>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</si>
  <si>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</si>
  <si>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</si>
  <si>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</si>
  <si>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</si>
  <si>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</si>
  <si>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</si>
  <si>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</si>
  <si>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</si>
  <si>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</si>
  <si>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</si>
  <si>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</si>
  <si>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</si>
  <si>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</si>
  <si>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</si>
  <si>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</si>
  <si>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</si>
  <si>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</si>
  <si>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</si>
  <si>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</si>
  <si>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</si>
  <si>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</si>
  <si>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</si>
  <si>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</si>
  <si>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</si>
  <si>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</si>
  <si>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</si>
  <si>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</si>
  <si>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</si>
  <si>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</si>
  <si>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</si>
  <si>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</si>
  <si>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</si>
  <si>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</si>
  <si>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</si>
  <si>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</si>
  <si>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</si>
  <si>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</si>
  <si>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</si>
  <si>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</si>
  <si>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</si>
  <si>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</si>
  <si>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</si>
  <si>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</si>
  <si>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</si>
  <si>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</si>
  <si>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</si>
  <si>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</si>
  <si>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</si>
  <si>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</si>
  <si>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</si>
  <si>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</si>
  <si>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</si>
  <si>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</si>
  <si>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</si>
  <si>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</si>
  <si>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</si>
  <si>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</si>
  <si>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</si>
  <si>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</si>
  <si>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</si>
  <si>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</si>
  <si>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</si>
  <si>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</si>
  <si>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</si>
  <si>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</si>
  <si>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</si>
  <si>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</si>
  <si>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</si>
  <si>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</si>
  <si>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</si>
  <si>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</si>
  <si>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</si>
  <si>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</si>
  <si>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</si>
  <si>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</si>
  <si>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</si>
  <si>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</si>
  <si>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</si>
  <si>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</si>
  <si>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</si>
  <si>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</si>
  <si>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</si>
  <si>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</si>
  <si>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</si>
  <si>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</si>
  <si>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</si>
  <si>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</si>
  <si>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</si>
  <si>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</si>
  <si>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</si>
  <si>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</si>
  <si>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</si>
  <si>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</si>
  <si>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</si>
  <si>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</si>
  <si>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</si>
  <si>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</si>
  <si>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</si>
  <si>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</si>
  <si>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</si>
  <si>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</si>
  <si>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</si>
  <si>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</si>
  <si>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</si>
  <si>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</si>
  <si>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</si>
  <si>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</si>
  <si>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</si>
  <si>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</si>
  <si>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</si>
  <si>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</si>
  <si>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</si>
  <si>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</si>
  <si>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</si>
  <si>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</si>
  <si>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</si>
  <si>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</si>
  <si>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</si>
  <si>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</si>
  <si>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</si>
  <si>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</si>
  <si>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</si>
  <si>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</si>
  <si>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</si>
  <si>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</si>
  <si>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</si>
  <si>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</si>
  <si>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</si>
  <si>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</si>
  <si>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</si>
  <si>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</si>
  <si>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</si>
  <si>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</si>
  <si>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</si>
  <si>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</si>
  <si>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</si>
  <si>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</si>
  <si>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</si>
  <si>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</si>
  <si>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</si>
  <si>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</si>
  <si>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</si>
  <si>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</si>
  <si>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</si>
  <si>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</si>
  <si>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</si>
  <si>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</si>
  <si>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</si>
  <si>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</si>
  <si>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</si>
  <si>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</si>
  <si>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</si>
  <si>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</si>
  <si>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</si>
  <si>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</si>
  <si>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</si>
  <si>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</si>
  <si>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</si>
  <si>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</si>
  <si>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</si>
  <si>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</si>
  <si>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</si>
  <si>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</si>
  <si>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</si>
  <si>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</si>
  <si>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</si>
  <si>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</si>
  <si>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</si>
  <si>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</si>
  <si>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</si>
  <si>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</si>
  <si>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</si>
  <si>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</si>
  <si>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</si>
  <si>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</si>
  <si>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</si>
  <si>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</si>
  <si>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</si>
  <si>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</si>
  <si>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</si>
  <si>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</si>
  <si>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</si>
  <si>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</si>
  <si>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</si>
  <si>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</si>
  <si>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</si>
  <si>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</si>
  <si>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</si>
  <si>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</si>
  <si>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</si>
  <si>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</si>
  <si>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</si>
  <si>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</si>
  <si>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</si>
  <si>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</si>
  <si>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</si>
  <si>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</si>
  <si>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</si>
  <si>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</si>
  <si>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</si>
  <si>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</si>
  <si>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</si>
  <si>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</si>
  <si>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</si>
  <si>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</si>
  <si>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</si>
  <si>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</si>
  <si>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</si>
  <si>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</si>
  <si>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</si>
  <si>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</si>
  <si>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</si>
  <si>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</si>
  <si>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</si>
  <si>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</si>
  <si>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</si>
  <si>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</si>
  <si>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</si>
  <si>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</si>
  <si>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</si>
  <si>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</si>
  <si>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</si>
  <si>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</si>
  <si>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</si>
  <si>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</si>
  <si>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</si>
  <si>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</si>
  <si>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</si>
  <si>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</si>
  <si>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</si>
  <si>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</si>
  <si>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</si>
  <si>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</si>
  <si>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</si>
  <si>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</si>
  <si>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</si>
  <si>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</si>
  <si>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</si>
  <si>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</si>
  <si>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</si>
  <si>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</si>
  <si>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</si>
  <si>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</si>
  <si>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</si>
  <si>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</si>
  <si>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</si>
  <si>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</si>
  <si>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</si>
  <si>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</si>
  <si>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</si>
  <si>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</si>
  <si>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</si>
  <si>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</si>
  <si>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</si>
  <si>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</si>
  <si>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</si>
  <si>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</si>
  <si>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</si>
  <si>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</si>
  <si>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</si>
  <si>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</si>
  <si>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</si>
  <si>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</si>
  <si>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</si>
  <si>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</si>
  <si>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</si>
  <si>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</si>
  <si>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</si>
  <si>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</si>
  <si>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</si>
  <si>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</si>
  <si>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</si>
  <si>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</si>
  <si>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</si>
  <si>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</si>
  <si>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</si>
  <si>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</si>
  <si>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</si>
  <si>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</si>
  <si>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</si>
  <si>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</si>
  <si>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</si>
  <si>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</si>
  <si>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</si>
  <si>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</si>
  <si>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</si>
  <si>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</si>
  <si>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</si>
  <si>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</si>
  <si>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</si>
  <si>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</si>
  <si>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</si>
  <si>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</si>
  <si>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</si>
  <si>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</si>
  <si>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</si>
  <si>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</si>
  <si>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</si>
  <si>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</si>
  <si>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</si>
  <si>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</si>
  <si>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</si>
  <si>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</si>
  <si>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</si>
  <si>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</si>
  <si>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</si>
  <si>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</si>
  <si>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</si>
  <si>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</si>
  <si>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</si>
  <si>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</si>
  <si>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</si>
  <si>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</si>
  <si>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</si>
  <si>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</si>
  <si>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</si>
  <si>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</si>
  <si>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</si>
  <si>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</si>
  <si>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</si>
  <si>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</si>
  <si>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</si>
  <si>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</si>
  <si>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</si>
  <si>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</si>
  <si>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</si>
  <si>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</si>
  <si>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</si>
  <si>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</si>
  <si>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</si>
  <si>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</si>
  <si>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</si>
  <si>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</si>
  <si>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</si>
  <si>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</si>
  <si>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</si>
  <si>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</si>
  <si>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</si>
  <si>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</si>
  <si>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</si>
  <si>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</si>
  <si>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</si>
  <si>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</si>
  <si>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</si>
  <si>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</si>
  <si>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</si>
  <si>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</si>
  <si>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</si>
  <si>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</si>
  <si>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</si>
  <si>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</si>
  <si>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</si>
  <si>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</si>
  <si>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</si>
  <si>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</si>
  <si>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</si>
  <si>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</si>
  <si>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</si>
  <si>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</si>
  <si>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</si>
  <si>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</si>
  <si>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</si>
  <si>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</si>
  <si>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</si>
  <si>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</si>
  <si>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</si>
  <si>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</si>
  <si>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</si>
  <si>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</si>
  <si>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</si>
  <si>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</si>
  <si>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</si>
  <si>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</si>
  <si>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</si>
  <si>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</si>
  <si>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</si>
  <si>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</si>
  <si>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</si>
  <si>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</si>
  <si>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</si>
  <si>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</si>
  <si>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</si>
  <si>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</si>
  <si>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</si>
  <si>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</si>
  <si>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</si>
  <si>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</si>
  <si>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</si>
  <si>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</si>
  <si>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</si>
  <si>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</si>
  <si>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</si>
  <si>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</si>
  <si>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</si>
  <si>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</si>
  <si>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</si>
  <si>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</si>
  <si>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</si>
  <si>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</si>
  <si>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</si>
  <si>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</si>
  <si>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</si>
  <si>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</si>
  <si>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</si>
  <si>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</si>
  <si>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</si>
  <si>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</si>
  <si>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</si>
  <si>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</si>
  <si>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</si>
  <si>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</si>
  <si>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</si>
  <si>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</si>
  <si>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</si>
  <si>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</si>
  <si>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</si>
  <si>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</si>
  <si>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</si>
  <si>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</si>
  <si>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</si>
  <si>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</si>
  <si>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</si>
  <si>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</si>
  <si>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</si>
  <si>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</si>
  <si>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</si>
  <si>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</si>
  <si>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</si>
  <si>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</si>
  <si>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</si>
  <si>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</si>
  <si>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</si>
  <si>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</si>
  <si>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</si>
  <si>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</si>
  <si>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</si>
  <si>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</si>
  <si>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</si>
  <si>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</si>
  <si>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</si>
  <si>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</si>
  <si>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</si>
  <si>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</si>
  <si>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</si>
  <si>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</si>
  <si>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</si>
  <si>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</si>
  <si>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</si>
  <si>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</si>
  <si>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</si>
  <si>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</si>
  <si>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</si>
  <si>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</si>
  <si>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</si>
  <si>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</si>
  <si>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</si>
  <si>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</si>
  <si>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</si>
  <si>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</si>
  <si>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</si>
  <si>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</si>
  <si>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</si>
  <si>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</si>
  <si>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</si>
  <si>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</si>
  <si>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</si>
  <si>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</si>
  <si>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</si>
  <si>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</si>
  <si>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</si>
  <si>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</si>
  <si>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</si>
  <si>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</si>
  <si>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</si>
  <si>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</si>
  <si>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</si>
  <si>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</si>
  <si>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</si>
  <si>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</si>
  <si>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</si>
  <si>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</si>
  <si>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</si>
  <si>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</si>
  <si>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</si>
  <si>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</si>
  <si>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</si>
  <si>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</si>
  <si>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</si>
  <si>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</si>
  <si>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</si>
  <si>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</si>
  <si>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</si>
  <si>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</si>
  <si>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</si>
  <si>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</si>
  <si>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</si>
  <si>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</si>
  <si>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</si>
  <si>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</si>
  <si>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</si>
  <si>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</si>
  <si>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</si>
  <si>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</si>
  <si>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</si>
  <si>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</si>
  <si>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</si>
  <si>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</si>
  <si>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</si>
  <si>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</si>
  <si>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</si>
  <si>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</si>
  <si>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</si>
  <si>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</si>
  <si>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</si>
  <si>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</si>
  <si>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</si>
  <si>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</si>
  <si>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</si>
  <si>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</si>
  <si>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</si>
  <si>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</si>
  <si>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</si>
  <si>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</si>
  <si>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</si>
  <si>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</si>
  <si>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</si>
  <si>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</si>
  <si>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</si>
  <si>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</si>
  <si>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</si>
  <si>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</si>
  <si>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</si>
  <si>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</si>
  <si>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</si>
  <si>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</si>
  <si>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</si>
  <si>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</si>
  <si>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</si>
  <si>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</si>
  <si>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</si>
  <si>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</si>
  <si>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</si>
  <si>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</si>
  <si>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</si>
  <si>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</si>
  <si>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</si>
  <si>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</si>
  <si>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</si>
  <si>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</si>
  <si>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</si>
  <si>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</si>
  <si>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</si>
  <si>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</si>
  <si>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</si>
  <si>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</si>
  <si>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</si>
  <si>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</si>
  <si>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</si>
  <si>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</si>
  <si>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</si>
  <si>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</si>
  <si>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</si>
  <si>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</si>
  <si>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</si>
  <si>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</si>
  <si>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</si>
  <si>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</si>
  <si>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</si>
  <si>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</si>
  <si>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</si>
  <si>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</si>
  <si>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</si>
  <si>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</si>
  <si>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</si>
  <si>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</si>
  <si>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</si>
  <si>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</si>
  <si>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</si>
  <si>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</si>
  <si>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</si>
  <si>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</si>
  <si>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</si>
  <si>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</si>
  <si>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</si>
  <si>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</si>
  <si>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</si>
  <si>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</si>
  <si>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</si>
  <si>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</si>
  <si>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</si>
  <si>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</si>
  <si>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</si>
  <si>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</si>
  <si>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</si>
  <si>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</si>
  <si>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</si>
  <si>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</si>
  <si>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</si>
  <si>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</si>
  <si>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</si>
  <si>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</si>
  <si>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</si>
  <si>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</si>
  <si>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</si>
  <si>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</si>
  <si>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</si>
  <si>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</si>
  <si>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</si>
  <si>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</si>
  <si>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</si>
  <si>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</si>
  <si>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</si>
  <si>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</si>
  <si>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</si>
  <si>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</si>
  <si>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</si>
  <si>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</si>
  <si>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</si>
  <si>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</si>
  <si>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</si>
  <si>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</si>
  <si>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</si>
  <si>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</si>
  <si>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</si>
  <si>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</si>
  <si>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</si>
  <si>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</si>
  <si>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</si>
  <si>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</si>
  <si>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</si>
  <si>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</si>
  <si>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</si>
  <si>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</si>
  <si>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</si>
  <si>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</si>
  <si>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</si>
  <si>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</si>
  <si>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</si>
  <si>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</si>
  <si>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</si>
  <si>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</si>
  <si>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</si>
  <si>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</si>
  <si>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</si>
  <si>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</si>
  <si>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</si>
  <si>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</si>
  <si>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</si>
  <si>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</si>
  <si>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</si>
  <si>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</si>
  <si>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</si>
  <si>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</si>
  <si>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</si>
  <si>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</si>
  <si>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</si>
  <si>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</si>
  <si>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</si>
  <si>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</si>
  <si>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</si>
  <si>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</si>
  <si>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</si>
  <si>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</si>
  <si>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</si>
  <si>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</si>
  <si>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</si>
  <si>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</si>
  <si>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</si>
  <si>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</si>
  <si>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</si>
  <si>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</si>
  <si>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</si>
  <si>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</si>
  <si>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</si>
  <si>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</si>
  <si>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</si>
  <si>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</si>
  <si>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</si>
  <si>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</si>
  <si>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</si>
  <si>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</si>
  <si>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</si>
  <si>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</si>
  <si>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</si>
  <si>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</si>
  <si>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</si>
  <si>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</si>
  <si>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</si>
  <si>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</si>
  <si>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</si>
  <si>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</si>
  <si>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</si>
  <si>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</si>
  <si>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</si>
  <si>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</si>
  <si>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</si>
  <si>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</si>
  <si>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</si>
  <si>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</si>
  <si>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</si>
  <si>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</si>
  <si>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</si>
  <si>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</si>
  <si>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</si>
  <si>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</si>
  <si>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</si>
  <si>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</si>
  <si>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</si>
  <si>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</si>
  <si>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</si>
  <si>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</si>
  <si>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</si>
  <si>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</si>
  <si>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</si>
  <si>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</si>
  <si>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</si>
  <si>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</si>
  <si>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</si>
  <si>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</si>
  <si>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</si>
  <si>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</si>
  <si>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</si>
  <si>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</si>
  <si>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</si>
  <si>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</si>
  <si>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</si>
  <si>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</si>
  <si>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</si>
  <si>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</si>
  <si>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</si>
  <si>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</si>
  <si>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</si>
  <si>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</si>
  <si>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</si>
  <si>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</si>
  <si>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</si>
  <si>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</si>
  <si>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</si>
  <si>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</si>
  <si>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</si>
  <si>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</si>
  <si>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</si>
  <si>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</si>
  <si>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</si>
  <si>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</si>
  <si>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</si>
  <si>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</si>
  <si>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</si>
  <si>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</si>
  <si>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</si>
  <si>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</si>
  <si>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</si>
  <si>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</si>
  <si>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</si>
  <si>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</si>
  <si>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</si>
  <si>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</si>
  <si>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</si>
  <si>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</si>
  <si>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</si>
  <si>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</si>
  <si>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</si>
  <si>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</si>
  <si>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</si>
  <si>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</si>
  <si>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</si>
  <si>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</si>
  <si>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</si>
  <si>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</si>
  <si>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</si>
  <si>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</si>
  <si>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</si>
  <si>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</si>
  <si>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</si>
  <si>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</si>
  <si>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</si>
  <si>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</si>
  <si>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</si>
  <si>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</si>
  <si>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</si>
  <si>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</si>
  <si>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</si>
  <si>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</si>
  <si>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</si>
  <si>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</si>
  <si>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</si>
  <si>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</si>
  <si>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</si>
  <si>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</si>
  <si>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</si>
  <si>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</si>
  <si>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</si>
  <si>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</si>
  <si>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</si>
  <si>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</si>
  <si>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</si>
  <si>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</si>
  <si>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</si>
  <si>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</si>
  <si>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</si>
  <si>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</si>
  <si>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</si>
  <si>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</si>
  <si>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</si>
  <si>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</si>
  <si>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</si>
  <si>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</si>
  <si>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</si>
  <si>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</si>
  <si>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</si>
  <si>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</si>
  <si>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</si>
  <si>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</si>
  <si>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</si>
  <si>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</si>
  <si>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</si>
  <si>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</si>
  <si>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</si>
  <si>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</si>
  <si>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</si>
  <si>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</si>
  <si>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</si>
  <si>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</si>
  <si>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</si>
  <si>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</si>
  <si>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</si>
  <si>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</si>
  <si>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</si>
  <si>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</si>
  <si>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</si>
  <si>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</si>
  <si>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</si>
  <si>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</si>
  <si>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</si>
  <si>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</si>
  <si>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</si>
  <si>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</si>
  <si>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</si>
  <si>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</si>
  <si>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</si>
  <si>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</si>
  <si>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</si>
  <si>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</si>
  <si>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</si>
  <si>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</si>
  <si>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</si>
  <si>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</si>
  <si>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</si>
  <si>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</si>
  <si>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</si>
  <si>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</si>
  <si>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</si>
  <si>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</si>
  <si>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</si>
  <si>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</si>
  <si>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</si>
  <si>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</si>
  <si>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</si>
  <si>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</si>
  <si>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</si>
  <si>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</si>
  <si>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</si>
  <si>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</si>
  <si>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</si>
  <si>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</si>
  <si>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</si>
  <si>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</si>
  <si>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</si>
  <si>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</si>
  <si>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</si>
  <si>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</si>
  <si>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</si>
  <si>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</si>
  <si>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</si>
  <si>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</si>
  <si>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</si>
  <si>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</si>
  <si>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</si>
  <si>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</si>
  <si>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</si>
  <si>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</si>
  <si>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</si>
  <si>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</si>
  <si>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</si>
  <si>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</si>
  <si>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</si>
  <si>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</si>
  <si>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</si>
  <si>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</si>
  <si>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</si>
  <si>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</si>
  <si>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</si>
  <si>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</si>
  <si>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</si>
  <si>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</si>
  <si>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</si>
  <si>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</si>
  <si>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</si>
  <si>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</si>
  <si>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</si>
  <si>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</si>
  <si>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</si>
  <si>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</si>
  <si>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</si>
  <si>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</si>
  <si>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</si>
  <si>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</si>
  <si>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</si>
  <si>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</si>
  <si>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</si>
  <si>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</si>
  <si>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</si>
  <si>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</si>
  <si>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</si>
  <si>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</si>
  <si>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</si>
  <si>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</si>
  <si>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</si>
  <si>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</si>
  <si>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</si>
  <si>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</si>
  <si>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</si>
  <si>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</si>
  <si>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</si>
  <si>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</si>
  <si>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</si>
  <si>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</si>
  <si>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</si>
  <si>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</si>
  <si>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</si>
  <si>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</si>
  <si>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</si>
  <si>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</si>
  <si>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</si>
  <si>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</si>
  <si>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</si>
  <si>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</si>
  <si>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</si>
  <si>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</si>
  <si>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</si>
  <si>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</si>
  <si>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</si>
  <si>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</si>
  <si>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</si>
  <si>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</si>
  <si>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</si>
  <si>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</si>
  <si>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</si>
  <si>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</si>
  <si>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</si>
  <si>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</si>
  <si>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</si>
  <si>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</si>
  <si>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</si>
  <si>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</si>
  <si>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</si>
  <si>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</si>
  <si>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</si>
  <si>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</si>
  <si>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</si>
  <si>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</si>
  <si>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</si>
  <si>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</si>
  <si>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</si>
  <si>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</si>
  <si>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</si>
  <si>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</si>
  <si>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</si>
  <si>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</si>
  <si>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</si>
  <si>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</si>
  <si>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</si>
  <si>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</si>
  <si>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</si>
  <si>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</si>
  <si>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</si>
  <si>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</si>
  <si>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</si>
  <si>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</si>
  <si>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</si>
  <si>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</si>
  <si>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</si>
  <si>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</si>
  <si>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</si>
  <si>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</si>
  <si>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</si>
  <si>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</si>
  <si>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</si>
  <si>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</si>
  <si>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</si>
  <si>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</si>
  <si>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</si>
  <si>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</si>
  <si>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</si>
  <si>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</si>
  <si>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</si>
  <si>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</si>
  <si>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</si>
  <si>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</si>
  <si>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</si>
  <si>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</si>
  <si>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</si>
  <si>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</si>
  <si>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</si>
  <si>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</si>
  <si>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</si>
  <si>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</si>
  <si>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</si>
  <si>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</si>
  <si>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</si>
  <si>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</si>
  <si>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</si>
  <si>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</si>
  <si>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</si>
  <si>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</si>
  <si>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</si>
  <si>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</si>
  <si>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</si>
  <si>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</si>
  <si>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</si>
  <si>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</si>
  <si>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</si>
  <si>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</si>
  <si>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</si>
  <si>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</si>
  <si>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</si>
  <si>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</si>
  <si>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</si>
  <si>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</si>
  <si>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</si>
  <si>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</si>
  <si>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</si>
  <si>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</si>
  <si>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</si>
  <si>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</si>
  <si>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</si>
  <si>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</si>
  <si>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</si>
  <si>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</si>
  <si>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</si>
  <si>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</si>
  <si>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</si>
  <si>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</si>
  <si>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</si>
  <si>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</si>
  <si>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</si>
  <si>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</si>
  <si>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</si>
  <si>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</si>
  <si>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</si>
  <si>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</si>
  <si>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</si>
  <si>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</si>
  <si>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</si>
  <si>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</si>
  <si>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</si>
  <si>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</si>
  <si>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</si>
  <si>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</si>
  <si>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</si>
  <si>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</si>
  <si>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</si>
  <si>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</si>
  <si>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</si>
  <si>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</si>
  <si>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</si>
  <si>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</si>
  <si>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</si>
  <si>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</si>
  <si>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</si>
  <si>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</si>
  <si>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</si>
  <si>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</si>
  <si>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</si>
  <si>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</si>
  <si>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</si>
  <si>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</si>
  <si>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</si>
  <si>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</si>
  <si>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</si>
  <si>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</si>
  <si>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</si>
  <si>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</si>
  <si>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</si>
  <si>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</si>
  <si>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</si>
  <si>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</si>
  <si>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</si>
  <si>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</si>
  <si>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</si>
  <si>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</si>
  <si>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</si>
  <si>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</si>
  <si>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</si>
  <si>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</si>
  <si>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</si>
  <si>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</si>
  <si>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</si>
  <si>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</si>
  <si>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</si>
  <si>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</si>
  <si>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</si>
  <si>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</si>
  <si>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</si>
  <si>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</si>
  <si>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</si>
  <si>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</si>
  <si>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</si>
  <si>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</si>
  <si>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</si>
  <si>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</si>
  <si>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</si>
  <si>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</si>
  <si>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</si>
  <si>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</si>
  <si>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</si>
  <si>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</si>
  <si>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</si>
  <si>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</si>
  <si>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</si>
  <si>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</si>
  <si>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</si>
  <si>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</si>
  <si>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</si>
  <si>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</si>
  <si>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</si>
  <si>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</si>
  <si>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</si>
  <si>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</si>
  <si>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</si>
  <si>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</si>
  <si>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</si>
  <si>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</si>
  <si>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</si>
  <si>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</si>
  <si>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</si>
  <si>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</si>
  <si>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</si>
  <si>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</si>
  <si>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</si>
  <si>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</si>
  <si>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</si>
  <si>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</si>
  <si>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</si>
  <si>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</si>
  <si>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</si>
  <si>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</si>
  <si>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</si>
  <si>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</si>
  <si>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</si>
  <si>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</si>
  <si>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</si>
  <si>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</si>
  <si>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</si>
  <si>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</si>
  <si>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</si>
  <si>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</si>
  <si>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</si>
  <si>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</si>
  <si>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</si>
  <si>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</si>
  <si>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</si>
  <si>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</si>
  <si>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</si>
  <si>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</si>
  <si>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</si>
  <si>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</si>
  <si>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</si>
  <si>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</si>
  <si>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</si>
  <si>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</si>
  <si>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</si>
  <si>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</si>
  <si>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</si>
  <si>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</si>
  <si>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</si>
  <si>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</si>
  <si>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</si>
  <si>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</si>
  <si>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</si>
  <si>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</si>
  <si>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</si>
  <si>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</si>
  <si>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</si>
  <si>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</si>
  <si>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</si>
  <si>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</si>
  <si>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</si>
  <si>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</si>
  <si>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</si>
  <si>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</si>
  <si>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</si>
  <si>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</si>
  <si>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</si>
  <si>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</si>
  <si>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</si>
  <si>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</si>
  <si>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</si>
  <si>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</si>
  <si>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</si>
  <si>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</si>
  <si>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</si>
  <si>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</si>
  <si>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</si>
  <si>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</si>
  <si>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</si>
  <si>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</si>
  <si>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</si>
  <si>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</si>
  <si>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</si>
  <si>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</si>
  <si>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</si>
  <si>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</si>
  <si>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</si>
  <si>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</si>
  <si>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</si>
  <si>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</si>
  <si>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</si>
  <si>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</si>
  <si>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</si>
  <si>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</si>
  <si>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</si>
  <si>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</si>
  <si>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</si>
  <si>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</si>
  <si>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</si>
  <si>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</si>
  <si>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</si>
  <si>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</si>
  <si>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</si>
  <si>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</si>
  <si>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</si>
  <si>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</si>
  <si>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</si>
  <si>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</si>
  <si>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</si>
  <si>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</si>
  <si>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</si>
  <si>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</si>
  <si>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</si>
  <si>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</si>
  <si>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</si>
  <si>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</si>
  <si>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</si>
  <si>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</si>
  <si>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</si>
  <si>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</si>
  <si>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</si>
  <si>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</si>
  <si>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</si>
  <si>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</si>
  <si>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</si>
  <si>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</si>
  <si>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</si>
  <si>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</si>
  <si>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</si>
  <si>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</si>
  <si>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</si>
  <si>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</si>
  <si>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</si>
  <si>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</si>
  <si>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</si>
  <si>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</si>
  <si>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</si>
  <si>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</si>
  <si>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</si>
  <si>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</si>
  <si>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</si>
  <si>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</si>
  <si>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</si>
  <si>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</si>
  <si>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</si>
  <si>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</si>
  <si>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</si>
  <si>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</si>
  <si>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</si>
  <si>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</si>
  <si>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</si>
  <si>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</si>
  <si>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</si>
  <si>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</si>
  <si>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</si>
  <si>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</si>
  <si>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</si>
  <si>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</si>
  <si>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</si>
  <si>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</si>
  <si>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</si>
  <si>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</si>
  <si>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</si>
  <si>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</si>
  <si>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</si>
  <si>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</si>
  <si>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</si>
  <si>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</si>
  <si>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</si>
  <si>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</si>
  <si>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</si>
  <si>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</si>
  <si>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</si>
  <si>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</si>
  <si>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</si>
  <si>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</si>
  <si>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</si>
  <si>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</si>
  <si>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</si>
  <si>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</si>
  <si>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</si>
  <si>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</si>
  <si>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</si>
  <si>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</si>
  <si>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</si>
  <si>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</si>
  <si>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</si>
  <si>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</si>
  <si>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</si>
  <si>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</si>
  <si>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</si>
  <si>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</si>
  <si>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</si>
  <si>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</si>
  <si>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</si>
  <si>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</si>
  <si>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</si>
  <si>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</si>
  <si>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</si>
  <si>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</si>
  <si>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</si>
  <si>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</si>
  <si>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</si>
  <si>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</si>
  <si>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</si>
  <si>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</si>
  <si>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</si>
  <si>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</si>
  <si>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</si>
  <si>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</si>
  <si>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</si>
  <si>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</si>
  <si>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</si>
  <si>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</si>
  <si>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</si>
  <si>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</si>
  <si>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</si>
  <si>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</si>
  <si>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</si>
  <si>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</si>
  <si>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</si>
  <si>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</si>
  <si>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</si>
  <si>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</si>
  <si>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</si>
  <si>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</si>
  <si>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</si>
  <si>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</si>
  <si>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</si>
  <si>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</si>
  <si>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</si>
  <si>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</si>
  <si>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</si>
  <si>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</si>
  <si>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</si>
  <si>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</si>
  <si>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</si>
  <si>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</si>
  <si>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</si>
  <si>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</si>
  <si>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</si>
  <si>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</si>
  <si>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</si>
  <si>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</si>
  <si>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</si>
  <si>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</si>
  <si>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</si>
  <si>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</si>
  <si>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</si>
  <si>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</si>
  <si>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</si>
  <si>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</si>
  <si>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</si>
  <si>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</si>
  <si>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</si>
  <si>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</si>
  <si>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</si>
  <si>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</si>
  <si>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</si>
  <si>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</si>
  <si>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</si>
  <si>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</si>
  <si>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</si>
  <si>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</si>
  <si>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</si>
  <si>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</si>
  <si>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</si>
  <si>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</si>
  <si>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</si>
  <si>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</si>
  <si>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</si>
  <si>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</si>
  <si>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</si>
  <si>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</si>
  <si>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</si>
  <si>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</si>
  <si>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</si>
  <si>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</si>
  <si>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</si>
  <si>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</si>
  <si>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</si>
  <si>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</si>
  <si>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</si>
  <si>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</si>
  <si>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</si>
  <si>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</si>
  <si>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</si>
  <si>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</si>
  <si>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</si>
  <si>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</si>
  <si>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</si>
  <si>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</si>
  <si>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</si>
  <si>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</si>
  <si>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</si>
  <si>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</si>
  <si>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</si>
  <si>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</si>
  <si>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</si>
  <si>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</si>
  <si>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</si>
  <si>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</si>
  <si>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</si>
  <si>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</si>
  <si>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</si>
  <si>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</si>
  <si>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</si>
  <si>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</si>
  <si>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</si>
  <si>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</si>
  <si>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</si>
  <si>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</si>
  <si>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</si>
  <si>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</si>
  <si>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</si>
  <si>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</si>
  <si>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</si>
  <si>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</si>
  <si>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</si>
  <si>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</si>
  <si>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</si>
  <si>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</si>
  <si>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</si>
  <si>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</si>
  <si>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</si>
  <si>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</si>
  <si>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</si>
  <si>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</si>
  <si>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</si>
  <si>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</si>
  <si>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</si>
  <si>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</si>
  <si>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</si>
  <si>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</si>
  <si>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</si>
  <si>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</si>
  <si>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</si>
  <si>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</si>
  <si>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</si>
  <si>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</si>
  <si>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</si>
  <si>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</si>
  <si>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</si>
  <si>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</si>
  <si>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</si>
  <si>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</si>
  <si>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</si>
  <si>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</si>
  <si>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</si>
  <si>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</si>
  <si>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</si>
  <si>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</si>
  <si>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</si>
  <si>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</si>
  <si>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</si>
  <si>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</si>
  <si>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</si>
  <si>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</si>
  <si>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</si>
  <si>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</si>
  <si>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</si>
  <si>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</si>
  <si>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</si>
  <si>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</si>
  <si>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</si>
  <si>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</si>
  <si>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</si>
  <si>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</si>
  <si>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</si>
  <si>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</si>
  <si>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</si>
  <si>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</si>
  <si>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</si>
  <si>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</si>
  <si>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</si>
  <si>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</si>
  <si>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</si>
  <si>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</si>
  <si>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</si>
  <si>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</si>
  <si>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</si>
  <si>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</si>
  <si>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</si>
  <si>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</si>
  <si>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</si>
  <si>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</si>
  <si>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</si>
  <si>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</si>
  <si>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</si>
  <si>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</si>
  <si>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</si>
  <si>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</si>
  <si>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</si>
  <si>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</si>
  <si>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</si>
  <si>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</si>
  <si>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</si>
  <si>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</si>
  <si>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</si>
  <si>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</si>
  <si>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</si>
  <si>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</si>
  <si>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</si>
  <si>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</si>
  <si>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</si>
  <si>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</si>
  <si>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</si>
  <si>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</si>
  <si>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</si>
  <si>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</si>
  <si>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</si>
  <si>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</si>
  <si>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</si>
  <si>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</si>
  <si>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</si>
  <si>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</si>
  <si>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</si>
  <si>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</si>
  <si>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</si>
  <si>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</si>
  <si>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</si>
  <si>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</si>
  <si>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</si>
  <si>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</si>
  <si>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</si>
  <si>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</si>
  <si>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</si>
  <si>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</si>
  <si>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</si>
  <si>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</si>
  <si>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</si>
  <si>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</si>
  <si>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</si>
  <si>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</si>
  <si>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</si>
  <si>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</si>
  <si>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</si>
  <si>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</si>
  <si>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</si>
  <si>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</si>
  <si>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</si>
  <si>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</si>
  <si>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</si>
  <si>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</si>
  <si>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</si>
  <si>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</si>
  <si>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</si>
  <si>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</si>
  <si>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</si>
  <si>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</si>
  <si>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</si>
  <si>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</si>
  <si>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</si>
  <si>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</si>
  <si>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</si>
  <si>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</si>
  <si>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</si>
  <si>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</si>
  <si>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</si>
  <si>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</si>
  <si>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</si>
  <si>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</si>
  <si>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</si>
  <si>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</si>
  <si>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</si>
  <si>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</si>
  <si>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</si>
  <si>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</si>
  <si>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</si>
  <si>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</si>
  <si>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</si>
  <si>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</si>
  <si>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</si>
  <si>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</si>
  <si>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</si>
  <si>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</si>
  <si>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</si>
  <si>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</si>
  <si>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</si>
  <si>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</si>
  <si>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</si>
  <si>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</si>
  <si>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</si>
  <si>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</si>
  <si>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</si>
  <si>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</si>
  <si>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</si>
  <si>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</si>
  <si>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</si>
  <si>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</si>
  <si>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</si>
  <si>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</si>
  <si>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</si>
  <si>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</si>
  <si>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</si>
  <si>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</si>
  <si>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</si>
  <si>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</si>
  <si>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</si>
  <si>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</si>
  <si>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</si>
  <si>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</si>
  <si>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</si>
  <si>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</si>
  <si>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</si>
  <si>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</si>
  <si>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</si>
  <si>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</si>
  <si>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</si>
  <si>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</si>
  <si>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</si>
  <si>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</si>
  <si>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</si>
  <si>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</si>
  <si>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</si>
  <si>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</si>
  <si>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</si>
  <si>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</si>
  <si>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</si>
  <si>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</si>
  <si>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</si>
  <si>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</si>
  <si>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</si>
  <si>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</si>
  <si>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</si>
  <si>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</si>
  <si>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</si>
  <si>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</si>
  <si>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</si>
  <si>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</si>
  <si>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</si>
  <si>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</si>
  <si>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</si>
  <si>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</si>
  <si>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</si>
  <si>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</si>
  <si>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</si>
  <si>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</si>
  <si>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</si>
  <si>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</si>
  <si>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</si>
  <si>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</si>
  <si>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</si>
  <si>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</si>
  <si>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</si>
  <si>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</si>
  <si>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</si>
  <si>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</si>
  <si>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</si>
  <si>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</si>
  <si>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</si>
  <si>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</si>
  <si>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</si>
  <si>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</si>
  <si>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</si>
  <si>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</si>
  <si>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</si>
  <si>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</si>
  <si>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</si>
  <si>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</si>
  <si>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</si>
  <si>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</si>
  <si>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</si>
  <si>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</si>
  <si>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</si>
  <si>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</si>
  <si>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</si>
  <si>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</si>
  <si>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</si>
  <si>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</si>
  <si>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</si>
  <si>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</si>
  <si>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</si>
  <si>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</si>
  <si>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</si>
  <si>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</si>
  <si>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</si>
  <si>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</si>
  <si>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</si>
  <si>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</si>
  <si>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</si>
  <si>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</si>
  <si>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</si>
  <si>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</si>
  <si>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</si>
  <si>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</si>
  <si>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</si>
  <si>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</si>
  <si>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</si>
  <si>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</si>
  <si>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</si>
  <si>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</si>
  <si>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</si>
  <si>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</si>
  <si>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</si>
  <si>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</si>
  <si>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</si>
  <si>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</si>
  <si>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</si>
  <si>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</si>
  <si>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</si>
  <si>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</si>
  <si>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</si>
  <si>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</si>
  <si>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</si>
  <si>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</si>
  <si>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</si>
  <si>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</si>
  <si>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</si>
  <si>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</si>
  <si>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</si>
  <si>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</si>
  <si>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</si>
  <si>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</si>
  <si>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</si>
  <si>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</si>
  <si>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</si>
  <si>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</si>
  <si>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</si>
  <si>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</si>
  <si>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</si>
  <si>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</si>
  <si>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</si>
  <si>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</si>
  <si>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</si>
  <si>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</si>
  <si>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</si>
  <si>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</si>
  <si>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</si>
  <si>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</si>
  <si>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</si>
  <si>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</si>
  <si>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</si>
  <si>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</si>
  <si>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</si>
  <si>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</si>
  <si>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</si>
  <si>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</si>
  <si>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</si>
  <si>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</si>
  <si>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</si>
  <si>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</si>
  <si>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</si>
  <si>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</si>
  <si>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</si>
  <si>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</si>
  <si>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</si>
  <si>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</si>
  <si>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</si>
  <si>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</si>
  <si>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</si>
  <si>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</si>
  <si>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</si>
  <si>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</si>
  <si>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</si>
  <si>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</si>
  <si>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</si>
  <si>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</si>
  <si>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</si>
  <si>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</si>
  <si>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</si>
  <si>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</si>
  <si>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</si>
  <si>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</si>
  <si>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</si>
  <si>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</si>
  <si>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</si>
  <si>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</si>
  <si>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</si>
  <si>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</si>
  <si>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</si>
  <si>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</si>
  <si>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</si>
  <si>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</si>
  <si>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</si>
  <si>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</si>
  <si>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</si>
  <si>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</si>
  <si>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</si>
  <si>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</si>
  <si>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</si>
  <si>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</si>
  <si>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</si>
  <si>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</si>
  <si>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</si>
  <si>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</si>
  <si>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</si>
  <si>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</si>
  <si>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</si>
  <si>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</si>
  <si>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</si>
  <si>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</si>
  <si>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</si>
  <si>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</si>
  <si>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</si>
  <si>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</si>
  <si>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</si>
  <si>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</si>
  <si>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</si>
  <si>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</si>
  <si>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</si>
  <si>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</si>
  <si>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</si>
  <si>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</si>
  <si>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</si>
  <si>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</si>
  <si>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</si>
  <si>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</si>
  <si>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</si>
  <si>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</si>
  <si>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</si>
  <si>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</si>
  <si>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</si>
  <si>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</si>
  <si>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</si>
  <si>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</si>
  <si>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</si>
  <si>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</si>
  <si>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</si>
  <si>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</si>
  <si>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</si>
  <si>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</si>
  <si>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</si>
  <si>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</si>
  <si>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</si>
  <si>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</si>
  <si>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</si>
  <si>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</si>
  <si>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</si>
  <si>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</si>
  <si>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</si>
  <si>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</si>
  <si>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</si>
  <si>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</si>
  <si>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</si>
  <si>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</si>
  <si>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</si>
  <si>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</si>
  <si>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</si>
  <si>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</si>
  <si>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</si>
  <si>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</si>
  <si>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</si>
  <si>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</si>
  <si>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</si>
  <si>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</si>
  <si>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</si>
  <si>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</si>
  <si>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</si>
  <si>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</si>
  <si>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</si>
  <si>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</si>
  <si>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</si>
  <si>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</si>
  <si>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</si>
  <si>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</si>
  <si>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</si>
  <si>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</si>
  <si>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</si>
  <si>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</si>
  <si>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</si>
  <si>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</si>
  <si>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</si>
  <si>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</si>
  <si>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</si>
  <si>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</si>
  <si>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</si>
  <si>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</si>
  <si>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</si>
  <si>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</si>
  <si>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</si>
  <si>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</si>
  <si>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</si>
  <si>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</si>
  <si>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</si>
  <si>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</si>
  <si>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</si>
  <si>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</si>
  <si>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</si>
  <si>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</si>
  <si>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</si>
  <si>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</si>
  <si>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</si>
  <si>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</si>
  <si>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</si>
  <si>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</si>
  <si>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</si>
  <si>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</si>
  <si>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</si>
  <si>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</si>
  <si>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</si>
  <si>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</si>
  <si>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</si>
  <si>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</si>
  <si>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</si>
  <si>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</si>
  <si>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</si>
  <si>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</si>
  <si>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</si>
  <si>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</si>
  <si>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</si>
  <si>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</si>
  <si>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</si>
  <si>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</si>
  <si>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</si>
  <si>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</si>
  <si>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</si>
  <si>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</si>
  <si>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</si>
  <si>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</si>
  <si>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</si>
  <si>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</si>
  <si>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</si>
  <si>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</si>
  <si>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</si>
  <si>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</si>
  <si>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</si>
  <si>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</si>
  <si>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</si>
  <si>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</si>
  <si>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</si>
  <si>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</si>
  <si>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</si>
  <si>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</si>
  <si>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</si>
  <si>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</si>
  <si>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</si>
  <si>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</si>
  <si>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</si>
  <si>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</si>
  <si>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</si>
  <si>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</si>
  <si>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</si>
  <si>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</si>
  <si>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</si>
  <si>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</si>
  <si>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</si>
  <si>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</si>
  <si>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</si>
  <si>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</si>
  <si>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</si>
  <si>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</si>
  <si>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</si>
  <si>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</si>
  <si>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</si>
  <si>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</si>
  <si>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</si>
  <si>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</si>
  <si>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</si>
  <si>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</si>
  <si>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</si>
  <si>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</si>
  <si>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</si>
  <si>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</si>
  <si>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</si>
  <si>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</si>
  <si>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</si>
  <si>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</si>
  <si>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</si>
  <si>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</si>
  <si>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</si>
  <si>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</si>
  <si>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</si>
  <si>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</si>
  <si>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</si>
  <si>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</si>
  <si>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</si>
  <si>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</si>
  <si>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</si>
  <si>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</si>
  <si>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</si>
  <si>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</si>
  <si>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</si>
  <si>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</si>
  <si>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</si>
  <si>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</si>
  <si>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</si>
  <si>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</si>
  <si>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</si>
  <si>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</si>
  <si>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</si>
  <si>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</si>
  <si>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</si>
  <si>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</si>
  <si>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</si>
  <si>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</si>
  <si>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</si>
  <si>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</si>
  <si>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</si>
  <si>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</si>
  <si>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</si>
  <si>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</si>
  <si>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</si>
  <si>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</si>
  <si>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</si>
  <si>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</si>
  <si>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</si>
  <si>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</si>
  <si>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</si>
  <si>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</si>
  <si>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</si>
  <si>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</si>
  <si>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</si>
  <si>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</si>
  <si>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</si>
  <si>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</si>
  <si>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</si>
  <si>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</si>
  <si>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</si>
  <si>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</si>
  <si>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</si>
  <si>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</si>
  <si>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</si>
  <si>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</si>
  <si>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</si>
  <si>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</si>
  <si>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</si>
  <si>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</si>
  <si>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</si>
  <si>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</si>
  <si>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</si>
  <si>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</si>
  <si>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</si>
  <si>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</si>
  <si>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</si>
  <si>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</si>
  <si>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</si>
  <si>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</si>
  <si>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</si>
  <si>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</si>
  <si>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</si>
  <si>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</si>
  <si>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</si>
  <si>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</si>
  <si>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</si>
  <si>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</si>
  <si>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</si>
  <si>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</si>
  <si>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</si>
  <si>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</si>
  <si>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</si>
  <si>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</si>
  <si>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</si>
  <si>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</si>
  <si>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</si>
  <si>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</si>
  <si>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</si>
  <si>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</si>
  <si>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</si>
  <si>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</si>
  <si>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</si>
  <si>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</si>
  <si>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</si>
  <si>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</si>
  <si>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</si>
  <si>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</si>
  <si>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</si>
  <si>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</si>
  <si>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</si>
  <si>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</si>
  <si>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</si>
  <si>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</si>
  <si>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</si>
  <si>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</si>
  <si>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</si>
  <si>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</si>
  <si>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</si>
  <si>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</si>
  <si>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</si>
  <si>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</si>
  <si>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</si>
  <si>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</si>
  <si>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</si>
  <si>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</si>
  <si>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</si>
  <si>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</si>
  <si>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</si>
  <si>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</si>
  <si>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</si>
  <si>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</si>
  <si>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</si>
  <si>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</si>
  <si>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</si>
  <si>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</si>
  <si>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</si>
  <si>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</si>
  <si>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</si>
  <si>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</si>
  <si>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</si>
  <si>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</si>
  <si>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</si>
  <si>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</si>
  <si>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</si>
  <si>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</si>
  <si>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</si>
  <si>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</si>
  <si>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</si>
  <si>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</si>
  <si>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</si>
  <si>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</si>
  <si>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</si>
  <si>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</si>
  <si>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</si>
  <si>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</si>
  <si>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</si>
  <si>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</si>
  <si>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</si>
  <si>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</si>
  <si>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</si>
  <si>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</si>
  <si>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</si>
  <si>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</si>
  <si>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</si>
  <si>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</si>
  <si>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</si>
  <si>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</si>
  <si>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</si>
  <si>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</si>
  <si>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</si>
  <si>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</si>
  <si>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</si>
  <si>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</si>
  <si>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</si>
  <si>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</si>
  <si>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</si>
  <si>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</si>
  <si>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</si>
  <si>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</si>
  <si>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</si>
  <si>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</si>
  <si>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</si>
  <si>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</si>
  <si>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</si>
  <si>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</si>
  <si>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</si>
  <si>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</si>
  <si>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</si>
  <si>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</si>
  <si>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</si>
  <si>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</si>
  <si>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</si>
  <si>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</si>
  <si>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</si>
  <si>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</si>
  <si>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</si>
  <si>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</si>
  <si>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</si>
  <si>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</si>
  <si>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</si>
  <si>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</si>
  <si>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</si>
  <si>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</si>
  <si>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</si>
  <si>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</si>
  <si>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</si>
  <si>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</si>
  <si>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</si>
  <si>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</si>
  <si>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</si>
  <si>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</si>
  <si>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</si>
  <si>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</si>
  <si>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</si>
  <si>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</si>
  <si>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</si>
  <si>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</si>
  <si>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</si>
  <si>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</si>
  <si>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</si>
  <si>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</si>
  <si>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</si>
  <si>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</si>
  <si>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</si>
  <si>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</si>
  <si>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</si>
  <si>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</si>
  <si>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</si>
  <si>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</si>
  <si>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</si>
  <si>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</si>
  <si>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</si>
  <si>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</si>
  <si>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</si>
  <si>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</si>
  <si>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</si>
  <si>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</si>
  <si>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</si>
  <si>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</si>
  <si>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</si>
  <si>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</si>
  <si>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</si>
  <si>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</si>
  <si>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</si>
  <si>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</si>
  <si>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</si>
  <si>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</si>
  <si>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</si>
  <si>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</si>
  <si>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</si>
  <si>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</si>
  <si>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</si>
  <si>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</si>
  <si>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</si>
  <si>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</si>
  <si>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</si>
  <si>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</si>
  <si>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</si>
  <si>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</si>
  <si>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</si>
  <si>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</si>
  <si>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</si>
  <si>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</si>
  <si>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</si>
  <si>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</si>
  <si>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</si>
  <si>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</si>
  <si>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</si>
  <si>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</si>
  <si>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</si>
  <si>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</si>
  <si>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</si>
  <si>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</si>
  <si>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</si>
  <si>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</si>
  <si>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</si>
  <si>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</si>
  <si>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</si>
  <si>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</si>
  <si>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</si>
  <si>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</si>
  <si>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</si>
  <si>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</si>
  <si>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</si>
  <si>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</si>
  <si>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</si>
  <si>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</si>
  <si>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</si>
  <si>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</si>
  <si>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</si>
  <si>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</si>
  <si>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</si>
  <si>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</si>
  <si>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</si>
  <si>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</si>
  <si>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</si>
  <si>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</si>
  <si>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</si>
  <si>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</si>
  <si>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</si>
  <si>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</si>
  <si>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</si>
  <si>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</si>
  <si>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</si>
  <si>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</si>
  <si>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</si>
  <si>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</si>
  <si>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</si>
  <si>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</si>
  <si>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</si>
  <si>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</si>
  <si>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</si>
  <si>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</si>
  <si>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</si>
  <si>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</si>
  <si>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</si>
  <si>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</si>
  <si>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</si>
  <si>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</si>
  <si>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</si>
  <si>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</si>
  <si>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</si>
  <si>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</si>
  <si>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</si>
  <si>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</si>
  <si>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</si>
  <si>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</si>
  <si>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</si>
  <si>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</si>
  <si>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</si>
  <si>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</si>
  <si>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</si>
  <si>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</si>
  <si>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</si>
  <si>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</si>
  <si>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</si>
  <si>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</si>
  <si>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</si>
  <si>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</si>
  <si>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</si>
  <si>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</si>
  <si>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</si>
  <si>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</si>
  <si>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</si>
  <si>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</si>
  <si>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</si>
  <si>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</si>
  <si>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</si>
  <si>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</si>
  <si>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</si>
  <si>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</si>
  <si>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</si>
  <si>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</si>
  <si>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</si>
  <si>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</si>
  <si>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</si>
  <si>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</si>
  <si>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</si>
  <si>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</si>
  <si>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</si>
  <si>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</si>
  <si>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</si>
  <si>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</si>
  <si>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</si>
  <si>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</si>
  <si>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</si>
  <si>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</si>
  <si>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</si>
  <si>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</si>
  <si>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</si>
  <si>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</si>
  <si>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</si>
  <si>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</si>
  <si>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</si>
  <si>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</si>
  <si>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</si>
  <si>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</si>
  <si>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</si>
  <si>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</si>
  <si>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</si>
  <si>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</si>
  <si>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</si>
  <si>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</si>
  <si>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</si>
  <si>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</si>
  <si>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</si>
  <si>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</si>
  <si>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</si>
  <si>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</si>
  <si>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</si>
  <si>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</si>
  <si>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</si>
  <si>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</si>
  <si>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</si>
  <si>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</si>
  <si>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</si>
  <si>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</si>
  <si>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</si>
  <si>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</si>
  <si>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</si>
  <si>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</si>
  <si>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</si>
  <si>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</si>
  <si>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</si>
  <si>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</si>
  <si>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</si>
  <si>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</si>
  <si>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</si>
  <si>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</si>
  <si>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</si>
  <si>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</si>
  <si>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</si>
  <si>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</si>
  <si>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</si>
  <si>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</si>
  <si>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</si>
  <si>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</si>
  <si>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</si>
  <si>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</si>
  <si>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</si>
  <si>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</si>
  <si>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</si>
  <si>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</si>
  <si>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</si>
  <si>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</si>
  <si>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</si>
  <si>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</si>
  <si>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</si>
  <si>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</si>
  <si>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</si>
  <si>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</si>
  <si>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</si>
  <si>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</si>
  <si>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</si>
  <si>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</si>
  <si>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</si>
  <si>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</si>
  <si>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</si>
  <si>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</si>
  <si>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</si>
  <si>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</si>
  <si>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</si>
  <si>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</si>
  <si>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</si>
  <si>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</si>
  <si>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</si>
  <si>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</si>
  <si>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</si>
  <si>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</si>
  <si>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</si>
  <si>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</si>
  <si>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</si>
  <si>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</si>
  <si>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</si>
  <si>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</si>
  <si>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</si>
  <si>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</si>
  <si>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</si>
  <si>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</si>
  <si>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</si>
  <si>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</si>
  <si>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</si>
  <si>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</si>
  <si>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</si>
  <si>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</si>
  <si>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</si>
  <si>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</si>
  <si>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</si>
  <si>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</si>
  <si>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</si>
  <si>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</si>
  <si>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</si>
  <si>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</si>
  <si>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</si>
  <si>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</si>
  <si>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</si>
  <si>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</si>
  <si>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</si>
  <si>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</si>
  <si>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</si>
  <si>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</si>
  <si>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</si>
  <si>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</si>
  <si>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</si>
  <si>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</si>
  <si>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</si>
  <si>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</si>
  <si>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</si>
  <si>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</si>
  <si>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</si>
  <si>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</si>
  <si>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</si>
  <si>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</si>
  <si>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</si>
  <si>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</si>
  <si>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</si>
  <si>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</si>
  <si>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</si>
  <si>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</si>
  <si>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</si>
  <si>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</si>
  <si>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</si>
  <si>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</si>
  <si>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</si>
  <si>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</si>
  <si>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</si>
  <si>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</si>
  <si>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</si>
  <si>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</si>
  <si>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</si>
  <si>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</si>
  <si>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</si>
  <si>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</si>
  <si>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</si>
  <si>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</si>
  <si>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</si>
  <si>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</si>
  <si>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</si>
  <si>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</si>
  <si>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</si>
  <si>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</si>
  <si>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</si>
  <si>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</si>
  <si>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</si>
  <si>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</si>
  <si>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</si>
  <si>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</si>
  <si>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</si>
  <si>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</si>
  <si>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</si>
  <si>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</si>
  <si>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</si>
  <si>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</si>
  <si>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</si>
  <si>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</si>
  <si>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</si>
  <si>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</si>
  <si>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</si>
  <si>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</si>
  <si>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</si>
  <si>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</si>
  <si>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</si>
  <si>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</si>
  <si>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</si>
  <si>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</si>
  <si>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</si>
  <si>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</si>
  <si>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</si>
  <si>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</si>
  <si>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</si>
  <si>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</si>
  <si>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</si>
  <si>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</si>
  <si>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</si>
  <si>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</si>
  <si>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</si>
  <si>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</si>
  <si>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</si>
  <si>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</si>
  <si>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</si>
  <si>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</si>
  <si>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</si>
  <si>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</si>
  <si>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</si>
  <si>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</si>
  <si>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</si>
  <si>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</si>
  <si>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</si>
  <si>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</si>
  <si>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</si>
  <si>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</si>
  <si>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</si>
  <si>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</si>
  <si>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</si>
  <si>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</si>
  <si>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</si>
  <si>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</si>
  <si>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</si>
  <si>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</si>
  <si>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</si>
  <si>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</si>
  <si>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</si>
  <si>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</si>
  <si>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</si>
  <si>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</si>
  <si>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</si>
  <si>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</si>
  <si>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</si>
  <si>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</si>
  <si>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</si>
  <si>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</si>
  <si>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</si>
  <si>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</si>
  <si>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</si>
  <si>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</si>
  <si>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</si>
  <si>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</si>
  <si>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</si>
  <si>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</si>
  <si>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</si>
  <si>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</si>
  <si>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</si>
  <si>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</si>
  <si>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</si>
  <si>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</si>
  <si>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</si>
  <si>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</si>
  <si>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</si>
  <si>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</si>
  <si>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</si>
  <si>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</si>
  <si>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</si>
  <si>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</si>
  <si>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</si>
  <si>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</si>
  <si>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</si>
  <si>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</si>
  <si>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</si>
  <si>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</si>
  <si>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</si>
  <si>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</si>
  <si>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</si>
  <si>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</si>
  <si>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</si>
  <si>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</si>
  <si>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</si>
  <si>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</si>
  <si>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</si>
  <si>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</si>
  <si>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</si>
  <si>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</si>
  <si>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</si>
  <si>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</si>
  <si>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</si>
  <si>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</si>
  <si>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</si>
  <si>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</si>
  <si>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</si>
  <si>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</si>
  <si>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</si>
  <si>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</si>
  <si>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</si>
  <si>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</si>
  <si>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</si>
  <si>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</si>
  <si>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</si>
  <si>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</si>
  <si>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</si>
  <si>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</si>
  <si>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</si>
  <si>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</si>
  <si>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</si>
  <si>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</si>
  <si>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</si>
  <si>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</si>
  <si>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</si>
  <si>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</si>
  <si>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</si>
  <si>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</si>
  <si>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</si>
  <si>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</si>
  <si>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</si>
  <si>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</si>
  <si>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</si>
  <si>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</si>
  <si>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</si>
  <si>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</si>
  <si>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</si>
  <si>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</si>
  <si>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</si>
  <si>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</si>
  <si>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</si>
  <si>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</si>
  <si>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</si>
  <si>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</si>
  <si>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</si>
  <si>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</si>
  <si>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</si>
  <si>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</si>
  <si>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</si>
  <si>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</si>
  <si>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</si>
  <si>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</si>
  <si>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</si>
  <si>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</si>
  <si>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</si>
  <si>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</si>
  <si>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</si>
  <si>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</si>
  <si>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</si>
  <si>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</si>
  <si>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</si>
  <si>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</si>
  <si>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</si>
  <si>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</si>
  <si>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</si>
  <si>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</si>
  <si>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</si>
  <si>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</si>
  <si>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</si>
  <si>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</si>
  <si>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</si>
  <si>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</si>
  <si>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</si>
  <si>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</si>
  <si>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</si>
  <si>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</si>
  <si>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</si>
  <si>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</si>
  <si>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</si>
  <si>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</si>
  <si>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</si>
  <si>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</si>
  <si>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</si>
  <si>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</si>
  <si>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</si>
  <si>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</si>
  <si>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</si>
  <si>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</si>
  <si>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</si>
  <si>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</si>
  <si>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</si>
  <si>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</si>
  <si>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</si>
  <si>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</si>
  <si>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</si>
  <si>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</si>
  <si>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</si>
  <si>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</si>
  <si>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</si>
  <si>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</si>
  <si>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</si>
  <si>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</si>
  <si>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</si>
  <si>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</si>
  <si>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</si>
  <si>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</si>
  <si>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</si>
  <si>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</si>
  <si>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</si>
  <si>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</si>
  <si>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</si>
  <si>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</si>
  <si>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</si>
  <si>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</si>
  <si>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</si>
  <si>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</si>
  <si>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</si>
  <si>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</si>
  <si>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</si>
  <si>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</si>
  <si>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</si>
  <si>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</si>
  <si>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</si>
  <si>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</si>
  <si>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</si>
  <si>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</si>
  <si>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</si>
  <si>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</si>
  <si>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</si>
  <si>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</si>
  <si>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</si>
  <si>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</si>
  <si>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</si>
  <si>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</si>
  <si>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</si>
  <si>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</si>
  <si>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</si>
  <si>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</si>
  <si>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</si>
  <si>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</si>
  <si>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</si>
  <si>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</si>
  <si>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</si>
  <si>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</si>
  <si>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</si>
  <si>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</si>
  <si>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</si>
  <si>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</si>
  <si>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</si>
  <si>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</si>
  <si>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</si>
  <si>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</si>
  <si>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</si>
  <si>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</si>
  <si>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</si>
  <si>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</si>
  <si>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</si>
  <si>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</si>
  <si>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</si>
  <si>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</si>
  <si>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</si>
  <si>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</si>
  <si>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</si>
  <si>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</si>
  <si>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</si>
  <si>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</si>
  <si>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</si>
  <si>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</si>
  <si>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</si>
  <si>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</si>
  <si>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</si>
  <si>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</si>
  <si>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</si>
  <si>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</si>
  <si>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</si>
  <si>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</si>
  <si>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</si>
  <si>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</si>
  <si>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</si>
  <si>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</si>
  <si>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</si>
  <si>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</si>
  <si>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</si>
  <si>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</si>
  <si>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</si>
  <si>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</si>
  <si>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</si>
  <si>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</si>
  <si>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</si>
  <si>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</si>
  <si>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</si>
  <si>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</si>
  <si>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</si>
  <si>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</si>
  <si>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</si>
  <si>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</si>
  <si>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</si>
  <si>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</si>
  <si>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</si>
  <si>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</si>
  <si>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</si>
  <si>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</si>
  <si>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</si>
  <si>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</si>
  <si>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</si>
  <si>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</si>
  <si>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</si>
  <si>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</si>
  <si>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</si>
  <si>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</si>
  <si>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</si>
  <si>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</si>
  <si>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</si>
  <si>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</si>
  <si>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</si>
  <si>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</si>
  <si>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</si>
  <si>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</si>
  <si>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</si>
  <si>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</si>
  <si>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</si>
  <si>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</si>
  <si>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</si>
  <si>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</si>
  <si>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</si>
  <si>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</si>
  <si>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</si>
  <si>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</si>
  <si>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</si>
  <si>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</si>
  <si>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</si>
  <si>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</si>
  <si>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</si>
  <si>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</si>
  <si>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</si>
  <si>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</si>
  <si>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</si>
  <si>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</si>
  <si>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</si>
  <si>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</si>
  <si>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</si>
  <si>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</si>
  <si>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</si>
  <si>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</si>
  <si>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</si>
  <si>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</si>
  <si>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</si>
  <si>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</si>
  <si>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</si>
  <si>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</si>
  <si>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</si>
  <si>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</si>
  <si>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</si>
  <si>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</si>
  <si>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</si>
  <si>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</si>
  <si>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</si>
  <si>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</si>
  <si>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</si>
  <si>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</si>
  <si>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</si>
  <si>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</si>
  <si>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</si>
  <si>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</si>
  <si>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</si>
  <si>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</si>
  <si>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</si>
  <si>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</si>
  <si>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</si>
  <si>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</si>
  <si>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</si>
  <si>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</si>
  <si>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</si>
  <si>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</si>
  <si>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</si>
  <si>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</si>
  <si>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</si>
  <si>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</si>
  <si>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</si>
  <si>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</si>
  <si>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</si>
  <si>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</si>
  <si>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</si>
  <si>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</si>
  <si>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</si>
  <si>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</si>
  <si>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</si>
  <si>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</si>
  <si>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</si>
  <si>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</si>
  <si>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</si>
  <si>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</si>
  <si>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</si>
  <si>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</si>
  <si>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</si>
  <si>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</si>
  <si>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</si>
  <si>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</si>
  <si>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</si>
  <si>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</si>
  <si>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</si>
  <si>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</si>
  <si>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</si>
  <si>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</si>
  <si>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</si>
  <si>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</si>
  <si>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</si>
  <si>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</si>
  <si>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</si>
  <si>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</si>
  <si>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</si>
  <si>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</si>
  <si>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</si>
  <si>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</si>
  <si>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</si>
  <si>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</si>
  <si>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</si>
  <si>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</si>
  <si>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</si>
  <si>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</si>
  <si>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</si>
  <si>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</si>
  <si>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</si>
  <si>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</si>
  <si>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</si>
  <si>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</si>
  <si>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</si>
  <si>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</si>
  <si>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</si>
  <si>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</si>
  <si>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</si>
  <si>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</si>
  <si>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</si>
  <si>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</si>
  <si>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</si>
  <si>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</si>
  <si>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</si>
  <si>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</si>
  <si>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</si>
  <si>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</si>
  <si>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</si>
  <si>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</si>
  <si>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</si>
  <si>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</si>
  <si>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</si>
  <si>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</si>
  <si>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</si>
  <si>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</si>
  <si>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</si>
  <si>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</si>
  <si>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</si>
  <si>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</si>
  <si>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</si>
  <si>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</si>
  <si>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</si>
  <si>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</si>
  <si>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</si>
  <si>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</si>
  <si>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</si>
  <si>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</si>
  <si>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</si>
  <si>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</si>
  <si>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</si>
  <si>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</si>
  <si>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</si>
  <si>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</si>
  <si>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</si>
  <si>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</si>
  <si>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</si>
  <si>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</si>
  <si>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</si>
  <si>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</si>
  <si>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</si>
  <si>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</si>
  <si>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</si>
  <si>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</si>
  <si>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</si>
  <si>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</si>
  <si>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</si>
  <si>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</si>
  <si>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</si>
  <si>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</si>
  <si>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</si>
  <si>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</si>
  <si>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</si>
  <si>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</si>
  <si>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</si>
  <si>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</si>
  <si>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</si>
  <si>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</si>
  <si>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</si>
  <si>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</si>
  <si>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</si>
  <si>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</si>
  <si>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</si>
  <si>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</si>
  <si>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</si>
  <si>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</si>
  <si>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</si>
  <si>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</si>
  <si>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</si>
  <si>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</si>
  <si>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</si>
  <si>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</si>
  <si>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</si>
  <si>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</si>
  <si>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</si>
  <si>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</si>
  <si>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</si>
  <si>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</si>
  <si>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</si>
  <si>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</si>
  <si>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</si>
  <si>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</si>
  <si>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</si>
  <si>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</si>
  <si>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</si>
  <si>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</si>
  <si>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</si>
  <si>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</si>
  <si>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</si>
  <si>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</si>
  <si>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</si>
  <si>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</si>
  <si>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</si>
  <si>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</si>
  <si>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</si>
  <si>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</si>
  <si>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</si>
  <si>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</si>
  <si>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</si>
  <si>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</si>
  <si>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</si>
  <si>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</si>
  <si>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</si>
  <si>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</si>
  <si>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</si>
  <si>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</si>
  <si>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</si>
  <si>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</si>
  <si>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</si>
  <si>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</si>
  <si>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</si>
  <si>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</si>
  <si>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</si>
  <si>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</si>
  <si>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</si>
  <si>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</si>
  <si>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</si>
  <si>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</si>
  <si>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</si>
  <si>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</si>
  <si>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</si>
  <si>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</si>
  <si>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</si>
  <si>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</si>
  <si>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</si>
  <si>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</si>
  <si>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</si>
  <si>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</si>
  <si>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</si>
  <si>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</si>
  <si>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</si>
  <si>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</si>
  <si>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</si>
  <si>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</si>
  <si>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</si>
  <si>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</si>
  <si>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</si>
  <si>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</si>
  <si>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</si>
  <si>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</si>
  <si>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</si>
  <si>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</si>
  <si>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</si>
  <si>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</si>
  <si>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</si>
  <si>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</si>
  <si>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</si>
  <si>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</si>
  <si>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</si>
  <si>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</si>
  <si>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</si>
  <si>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</si>
  <si>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</si>
  <si>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</si>
  <si>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</si>
  <si>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</si>
  <si>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</si>
  <si>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</si>
  <si>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</si>
  <si>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</si>
  <si>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</si>
  <si>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</si>
  <si>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</si>
  <si>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</si>
  <si>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</si>
  <si>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</si>
  <si>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</si>
  <si>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</si>
  <si>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</si>
  <si>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</si>
  <si>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</si>
  <si>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</si>
  <si>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</si>
  <si>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</si>
  <si>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</si>
  <si>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</si>
  <si>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</si>
  <si>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</si>
  <si>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</si>
  <si>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</si>
  <si>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</si>
  <si>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</si>
  <si>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</si>
  <si>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</si>
  <si>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</si>
  <si>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</si>
  <si>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</si>
  <si>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</si>
  <si>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</si>
  <si>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</si>
  <si>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</si>
  <si>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</si>
  <si>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</si>
  <si>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</si>
  <si>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</si>
  <si>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</si>
  <si>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</si>
  <si>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</si>
  <si>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</si>
  <si>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</si>
  <si>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</si>
  <si>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</si>
  <si>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</si>
  <si>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</si>
  <si>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</si>
  <si>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</si>
  <si>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</si>
  <si>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</si>
  <si>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</si>
  <si>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</si>
  <si>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</si>
  <si>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</si>
  <si>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</si>
  <si>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</si>
  <si>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</si>
  <si>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</si>
  <si>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</si>
  <si>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</si>
  <si>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</si>
  <si>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</si>
  <si>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</si>
  <si>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</si>
  <si>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</si>
  <si>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</si>
  <si>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</si>
  <si>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</si>
  <si>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</si>
  <si>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</si>
  <si>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</si>
  <si>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</si>
  <si>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</si>
  <si>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</si>
  <si>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</si>
  <si>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</si>
  <si>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</si>
  <si>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</si>
  <si>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</si>
  <si>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</si>
  <si>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</si>
  <si>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</si>
  <si>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</si>
  <si>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</si>
  <si>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</si>
  <si>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</si>
  <si>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</si>
  <si>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</si>
  <si>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</si>
  <si>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</si>
  <si>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</si>
  <si>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</si>
  <si>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</si>
  <si>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</si>
  <si>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</si>
  <si>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</si>
  <si>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</si>
  <si>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</si>
  <si>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</si>
  <si>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</si>
  <si>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</si>
  <si>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</si>
  <si>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</si>
  <si>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</si>
  <si>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</si>
  <si>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</si>
  <si>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</si>
  <si>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</si>
  <si>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</si>
  <si>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</si>
  <si>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</si>
  <si>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</si>
  <si>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</si>
  <si>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</si>
  <si>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</si>
  <si>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</si>
  <si>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</si>
  <si>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</si>
  <si>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</si>
  <si>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</si>
  <si>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</si>
  <si>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</si>
  <si>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</si>
  <si>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</si>
  <si>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</si>
  <si>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</si>
  <si>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</si>
  <si>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</si>
  <si>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</si>
  <si>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</si>
  <si>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</si>
  <si>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</si>
  <si>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</si>
  <si>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</si>
  <si>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</si>
  <si>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</si>
  <si>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</si>
  <si>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</si>
  <si>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</si>
  <si>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</si>
  <si>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</si>
  <si>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</si>
  <si>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</si>
  <si>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</si>
  <si>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</si>
  <si>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</si>
  <si>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</si>
  <si>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</si>
  <si>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</si>
  <si>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</si>
  <si>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</si>
  <si>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</si>
  <si>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</si>
  <si>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</si>
  <si>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</si>
  <si>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</si>
  <si>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</si>
  <si>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</si>
  <si>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</si>
  <si>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</si>
  <si>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</si>
  <si>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</si>
  <si>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</si>
  <si>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</si>
  <si>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</si>
  <si>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</si>
  <si>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</si>
  <si>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</si>
  <si>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</si>
  <si>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</si>
  <si>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</si>
  <si>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</si>
  <si>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</si>
  <si>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</si>
  <si>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</si>
  <si>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</si>
  <si>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</si>
  <si>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</si>
  <si>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</si>
  <si>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</si>
  <si>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</si>
  <si>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</si>
  <si>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</si>
  <si>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</si>
  <si>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</si>
  <si>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</si>
  <si>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</si>
  <si>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</si>
  <si>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</si>
  <si>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</si>
  <si>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</si>
  <si>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</si>
  <si>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</si>
  <si>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</si>
  <si>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</si>
  <si>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</si>
  <si>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</si>
  <si>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</si>
  <si>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</si>
  <si>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</si>
  <si>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</si>
  <si>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</si>
  <si>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</si>
  <si>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</si>
  <si>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</si>
  <si>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</si>
  <si>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</si>
  <si>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</si>
  <si>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</si>
  <si>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</si>
  <si>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</si>
  <si>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</si>
  <si>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</si>
  <si>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</si>
  <si>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</si>
  <si>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</si>
  <si>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</si>
  <si>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</si>
  <si>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</si>
  <si>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</si>
  <si>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</si>
  <si>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</si>
  <si>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</si>
  <si>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</si>
  <si>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</si>
  <si>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</si>
  <si>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</si>
  <si>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</si>
  <si>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</si>
  <si>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</si>
  <si>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</si>
  <si>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</si>
  <si>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</si>
  <si>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</si>
  <si>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</si>
  <si>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</si>
  <si>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</si>
  <si>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</si>
  <si>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</si>
  <si>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</si>
  <si>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</si>
  <si>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</si>
  <si>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</si>
  <si>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</si>
  <si>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</si>
  <si>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</si>
  <si>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</si>
  <si>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</si>
  <si>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</si>
  <si>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</si>
  <si>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</si>
  <si>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</si>
  <si>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</si>
  <si>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</si>
  <si>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</si>
  <si>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</si>
  <si>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</si>
  <si>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</si>
  <si>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</si>
  <si>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</si>
  <si>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</si>
  <si>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</si>
  <si>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</si>
  <si>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</si>
  <si>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</si>
  <si>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</si>
  <si>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</si>
  <si>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</si>
  <si>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</si>
  <si>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</si>
  <si>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</si>
  <si>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</si>
  <si>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</si>
  <si>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</si>
  <si>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</si>
  <si>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</si>
  <si>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</si>
  <si>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</si>
  <si>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</si>
  <si>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</si>
  <si>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</si>
  <si>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</si>
  <si>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</si>
  <si>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</si>
  <si>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</si>
  <si>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</si>
  <si>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</si>
  <si>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</si>
  <si>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</si>
  <si>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</si>
  <si>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</si>
  <si>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</si>
  <si>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</si>
  <si>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</si>
  <si>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</si>
  <si>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</si>
  <si>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</si>
  <si>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</si>
  <si>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</si>
  <si>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</si>
  <si>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</si>
  <si>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</si>
  <si>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</si>
  <si>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</si>
  <si>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</si>
  <si>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</si>
  <si>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</si>
  <si>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</si>
  <si>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</si>
  <si>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</si>
  <si>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</si>
  <si>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</si>
  <si>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</si>
  <si>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</si>
  <si>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</si>
  <si>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</si>
  <si>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</si>
  <si>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</si>
  <si>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</si>
  <si>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</si>
  <si>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</si>
  <si>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</si>
  <si>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</si>
  <si>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</si>
  <si>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</si>
  <si>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</si>
  <si>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</si>
  <si>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</si>
  <si>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</si>
  <si>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</si>
  <si>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</si>
  <si>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</si>
  <si>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</si>
  <si>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</si>
  <si>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</si>
  <si>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</si>
  <si>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</si>
  <si>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</si>
  <si>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</si>
  <si>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</si>
  <si>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</si>
  <si>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</si>
  <si>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</si>
  <si>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</si>
  <si>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</si>
  <si>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</si>
  <si>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</si>
  <si>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</si>
  <si>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</si>
  <si>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</si>
  <si>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</si>
  <si>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</si>
  <si>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</si>
  <si>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</si>
  <si>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</si>
  <si>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</si>
  <si>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</si>
  <si>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</si>
  <si>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</si>
  <si>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</si>
  <si>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</si>
  <si>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</si>
  <si>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</si>
  <si>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</si>
  <si>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</si>
  <si>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</si>
  <si>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</si>
  <si>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</si>
  <si>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</si>
  <si>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</si>
  <si>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</si>
  <si>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</si>
  <si>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</si>
  <si>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</si>
  <si>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</si>
  <si>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</si>
  <si>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</si>
  <si>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</si>
  <si>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</si>
  <si>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</si>
  <si>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</si>
  <si>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</si>
  <si>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</si>
  <si>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</si>
  <si>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</si>
  <si>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</si>
  <si>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</si>
  <si>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</si>
  <si>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</si>
  <si>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</si>
  <si>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</si>
  <si>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</si>
  <si>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</si>
  <si>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</si>
  <si>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</si>
  <si>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</si>
  <si>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</si>
  <si>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</si>
  <si>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</si>
  <si>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</si>
  <si>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</si>
  <si>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</si>
  <si>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</si>
  <si>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</si>
  <si>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</si>
  <si>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</si>
  <si>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</si>
  <si>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</si>
  <si>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</si>
  <si>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</si>
  <si>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</si>
  <si>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</si>
  <si>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</si>
  <si>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</si>
  <si>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</si>
  <si>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</si>
  <si>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</si>
  <si>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</si>
  <si>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</si>
  <si>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</si>
  <si>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</si>
  <si>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</si>
  <si>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</si>
  <si>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</si>
  <si>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</si>
  <si>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</si>
  <si>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</si>
  <si>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</si>
  <si>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</si>
  <si>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</si>
  <si>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</si>
  <si>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</si>
  <si>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</si>
  <si>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</si>
  <si>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</si>
  <si>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</si>
  <si>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</si>
  <si>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</si>
  <si>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</si>
  <si>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</si>
  <si>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</si>
  <si>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</si>
  <si>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</si>
  <si>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</si>
  <si>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</si>
  <si>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</si>
  <si>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</si>
  <si>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</si>
  <si>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</si>
  <si>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</si>
  <si>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</si>
  <si>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</si>
  <si>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</si>
  <si>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</si>
  <si>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</si>
  <si>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</si>
  <si>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</si>
  <si>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</si>
  <si>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</si>
  <si>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</si>
  <si>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</si>
  <si>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</si>
  <si>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</si>
  <si>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</si>
  <si>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</si>
  <si>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</si>
  <si>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</si>
  <si>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</si>
  <si>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</si>
  <si>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</si>
  <si>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</si>
  <si>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</si>
  <si>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</si>
  <si>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</si>
  <si>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</si>
  <si>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</si>
  <si>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</si>
  <si>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</si>
  <si>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</si>
  <si>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</si>
  <si>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</si>
  <si>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</si>
  <si>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</si>
  <si>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</si>
  <si>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</si>
  <si>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</si>
  <si>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</si>
  <si>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</si>
  <si>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</si>
  <si>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</si>
  <si>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</si>
  <si>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</si>
  <si>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</si>
  <si>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</si>
  <si>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</si>
  <si>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</si>
  <si>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</si>
  <si>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</si>
  <si>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</si>
  <si>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</si>
  <si>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</si>
  <si>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</si>
  <si>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</si>
  <si>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</si>
  <si>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</si>
  <si>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</si>
  <si>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</si>
  <si>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</si>
  <si>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</si>
  <si>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</si>
  <si>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</si>
  <si>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</si>
  <si>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</si>
  <si>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</si>
  <si>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</si>
  <si>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</si>
  <si>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</si>
  <si>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</si>
  <si>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</si>
  <si>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</si>
  <si>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</si>
  <si>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</si>
  <si>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</si>
  <si>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</si>
  <si>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</si>
  <si>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</si>
  <si>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</si>
  <si>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</si>
  <si>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</si>
  <si>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</si>
  <si>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</si>
  <si>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</si>
  <si>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</si>
  <si>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</si>
  <si>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</si>
  <si>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</si>
  <si>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</si>
  <si>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</si>
  <si>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</si>
  <si>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</si>
  <si>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</si>
  <si>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</si>
  <si>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</si>
  <si>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</si>
  <si>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</si>
  <si>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</si>
  <si>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</si>
  <si>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</si>
  <si>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</si>
  <si>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</si>
  <si>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</si>
  <si>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</si>
  <si>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</si>
  <si>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</si>
  <si>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</si>
  <si>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</si>
  <si>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</si>
  <si>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</si>
  <si>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</si>
  <si>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</si>
  <si>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</si>
  <si>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</si>
  <si>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</si>
  <si>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</si>
  <si>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</si>
  <si>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</si>
  <si>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</si>
  <si>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</si>
  <si>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</si>
  <si>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</si>
  <si>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</si>
  <si>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</si>
  <si>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</si>
  <si>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</si>
  <si>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</si>
  <si>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</si>
  <si>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</si>
  <si>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</si>
  <si>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</si>
  <si>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</si>
  <si>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</si>
  <si>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</si>
  <si>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</si>
  <si>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</si>
  <si>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</si>
  <si>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</si>
  <si>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</si>
  <si>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</si>
  <si>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</si>
  <si>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</si>
  <si>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</si>
  <si>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</si>
  <si>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</si>
  <si>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</si>
  <si>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</si>
  <si>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</si>
  <si>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</si>
  <si>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</si>
  <si>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</si>
  <si>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</si>
  <si>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</si>
  <si>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</si>
  <si>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</si>
  <si>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</si>
  <si>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</si>
  <si>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</si>
  <si>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</si>
  <si>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</si>
  <si>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</si>
  <si>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</si>
  <si>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</si>
  <si>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</si>
  <si>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</si>
  <si>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</si>
  <si>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</si>
  <si>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</si>
  <si>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</si>
  <si>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</si>
  <si>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</si>
  <si>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</si>
  <si>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</si>
  <si>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</si>
  <si>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</si>
  <si>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</si>
  <si>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</si>
  <si>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</si>
  <si>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</si>
  <si>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</si>
  <si>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</si>
  <si>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</si>
  <si>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</si>
  <si>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</si>
  <si>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</si>
  <si>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</si>
  <si>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</si>
  <si>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</si>
  <si>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</si>
  <si>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</si>
  <si>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</si>
  <si>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</si>
  <si>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</si>
  <si>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</si>
  <si>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</si>
  <si>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</si>
  <si>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</si>
  <si>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</si>
  <si>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</si>
  <si>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</si>
  <si>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</si>
  <si>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</si>
  <si>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</si>
  <si>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</si>
  <si>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</si>
  <si>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</si>
  <si>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</si>
  <si>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</si>
  <si>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</si>
  <si>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</si>
  <si>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</si>
  <si>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</si>
  <si>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</si>
  <si>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</si>
  <si>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</si>
  <si>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</si>
  <si>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</si>
  <si>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</si>
  <si>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</si>
  <si>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</si>
  <si>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</si>
  <si>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</si>
  <si>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</si>
  <si>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</si>
  <si>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</si>
  <si>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</si>
  <si>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</si>
  <si>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</si>
  <si>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</si>
  <si>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</si>
  <si>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</si>
  <si>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</si>
  <si>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</si>
  <si>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</si>
  <si>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</si>
  <si>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</si>
  <si>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</si>
  <si>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</si>
  <si>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</si>
  <si>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</si>
  <si>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</si>
  <si>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</si>
  <si>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</si>
  <si>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</si>
  <si>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</si>
  <si>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</si>
  <si>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</si>
  <si>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</si>
  <si>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</si>
  <si>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</si>
  <si>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</si>
  <si>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</si>
  <si>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</si>
  <si>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</si>
  <si>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</si>
  <si>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</si>
  <si>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</si>
  <si>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</si>
  <si>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</si>
  <si>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</si>
  <si>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</si>
  <si>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</si>
  <si>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</si>
  <si>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</si>
  <si>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</si>
  <si>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</si>
  <si>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</si>
  <si>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</si>
  <si>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</si>
  <si>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</si>
  <si>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</si>
  <si>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</si>
  <si>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</si>
  <si>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</si>
  <si>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</si>
  <si>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</si>
  <si>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</si>
  <si>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</si>
  <si>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</si>
  <si>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</si>
  <si>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</si>
  <si>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</si>
  <si>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</si>
  <si>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</si>
  <si>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</si>
  <si>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</si>
  <si>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</si>
  <si>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</si>
  <si>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</si>
  <si>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</si>
  <si>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</si>
  <si>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</si>
  <si>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</si>
  <si>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</si>
  <si>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</si>
  <si>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</si>
  <si>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</si>
  <si>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</si>
  <si>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</si>
  <si>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</si>
  <si>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</si>
  <si>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</si>
  <si>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</si>
  <si>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</si>
  <si>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</si>
  <si>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</si>
  <si>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</si>
  <si>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</si>
  <si>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</si>
  <si>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</si>
  <si>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</si>
  <si>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</si>
  <si>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</si>
  <si>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</si>
  <si>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</si>
  <si>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</si>
  <si>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</si>
  <si>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</si>
  <si>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</si>
  <si>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</si>
  <si>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</si>
  <si>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</si>
  <si>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</si>
  <si>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</si>
  <si>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</si>
  <si>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</si>
  <si>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</si>
  <si>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</si>
  <si>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</si>
  <si>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</si>
  <si>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</si>
  <si>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</si>
  <si>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</si>
  <si>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</si>
  <si>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</si>
  <si>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</si>
  <si>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</si>
  <si>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</si>
  <si>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</si>
  <si>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</si>
  <si>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</si>
  <si>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</si>
  <si>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</si>
  <si>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</si>
  <si>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</si>
  <si>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</si>
  <si>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</si>
  <si>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</si>
  <si>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</si>
  <si>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</si>
  <si>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</si>
  <si>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</si>
  <si>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</si>
  <si>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</si>
  <si>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</si>
  <si>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</si>
  <si>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</si>
  <si>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</si>
  <si>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</si>
  <si>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</si>
  <si>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</si>
  <si>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</si>
  <si>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</si>
  <si>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</si>
  <si>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</si>
  <si>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</si>
  <si>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</si>
  <si>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</si>
  <si>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</si>
  <si>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</si>
  <si>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</si>
  <si>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</si>
  <si>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</si>
  <si>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</si>
  <si>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</si>
  <si>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</si>
  <si>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</si>
  <si>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</si>
  <si>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</si>
  <si>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</si>
  <si>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</si>
  <si>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</si>
  <si>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</si>
  <si>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</si>
  <si>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</si>
  <si>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</si>
  <si>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</si>
  <si>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</si>
  <si>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</si>
  <si>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</si>
  <si>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</si>
  <si>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</si>
  <si>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</si>
  <si>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</si>
  <si>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</si>
  <si>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</si>
  <si>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</si>
  <si>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</si>
  <si>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</si>
  <si>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</si>
  <si>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</si>
  <si>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</si>
  <si>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</si>
  <si>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</si>
  <si>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</si>
  <si>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</si>
  <si>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</si>
  <si>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</si>
  <si>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</si>
  <si>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</si>
  <si>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</si>
  <si>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</si>
  <si>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</si>
  <si>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</si>
  <si>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</si>
  <si>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</si>
  <si>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</si>
  <si>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</si>
  <si>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</si>
  <si>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</si>
  <si>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</si>
  <si>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</si>
  <si>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</si>
  <si>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</si>
  <si>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</si>
  <si>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</si>
  <si>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</si>
  <si>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</si>
  <si>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</si>
  <si>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</si>
  <si>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</si>
  <si>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</si>
  <si>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</si>
  <si>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</si>
  <si>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</si>
  <si>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</si>
  <si>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</si>
  <si>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</si>
  <si>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</si>
  <si>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</si>
  <si>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</si>
  <si>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</si>
  <si>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</si>
  <si>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</si>
  <si>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</si>
  <si>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</si>
  <si>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</si>
  <si>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</si>
  <si>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</si>
  <si>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</si>
  <si>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</si>
  <si>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</si>
  <si>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</si>
  <si>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</si>
  <si>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</si>
  <si>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</si>
  <si>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</si>
  <si>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</si>
  <si>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</si>
  <si>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</si>
  <si>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</si>
  <si>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</si>
  <si>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</si>
  <si>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</si>
  <si>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</si>
  <si>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</si>
  <si>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</si>
  <si>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</si>
  <si>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</si>
  <si>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</si>
  <si>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</si>
  <si>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</si>
  <si>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</si>
  <si>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</si>
  <si>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</si>
  <si>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</si>
  <si>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</si>
  <si>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</si>
  <si>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</si>
  <si>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</si>
  <si>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</si>
  <si>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</si>
  <si>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</si>
  <si>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</si>
  <si>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</si>
  <si>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</si>
  <si>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</si>
  <si>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</si>
  <si>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</si>
  <si>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</si>
  <si>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</si>
  <si>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</si>
  <si>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</si>
  <si>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</si>
  <si>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</si>
  <si>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</si>
  <si>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</si>
  <si>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</si>
  <si>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</si>
  <si>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</si>
  <si>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</si>
  <si>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</si>
  <si>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</si>
  <si>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</si>
  <si>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</si>
  <si>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</si>
  <si>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</si>
  <si>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</si>
  <si>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</si>
  <si>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</si>
  <si>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</si>
  <si>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</si>
  <si>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</si>
  <si>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</si>
  <si>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</si>
  <si>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</si>
  <si>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</si>
  <si>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</si>
  <si>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</si>
  <si>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</si>
  <si>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</si>
  <si>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</si>
  <si>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</si>
  <si>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</si>
  <si>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</si>
  <si>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</si>
  <si>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</si>
  <si>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</si>
  <si>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</si>
  <si>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</si>
  <si>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</si>
  <si>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</si>
  <si>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</si>
  <si>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</si>
  <si>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</si>
  <si>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</si>
  <si>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</si>
  <si>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</si>
  <si>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</si>
  <si>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</si>
  <si>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</si>
  <si>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</si>
  <si>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</si>
  <si>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</si>
  <si>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</si>
  <si>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</si>
  <si>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</si>
  <si>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</si>
  <si>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</si>
  <si>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</si>
  <si>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</si>
  <si>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</si>
  <si>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</si>
  <si>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</si>
  <si>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</si>
  <si>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</si>
  <si>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</si>
  <si>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</si>
  <si>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</si>
  <si>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</si>
  <si>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</si>
  <si>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</si>
  <si>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</si>
  <si>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</si>
  <si>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</si>
  <si>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</si>
  <si>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</si>
  <si>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</si>
  <si>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</si>
  <si>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</si>
  <si>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</si>
  <si>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</si>
  <si>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</si>
  <si>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</si>
  <si>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</si>
  <si>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</si>
  <si>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</si>
  <si>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</si>
  <si>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</si>
  <si>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</si>
  <si>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</si>
  <si>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</si>
  <si>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</si>
  <si>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</si>
  <si>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</si>
  <si>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</si>
  <si>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</si>
  <si>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</si>
  <si>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</si>
  <si>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</si>
  <si>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</si>
  <si>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</si>
  <si>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</si>
  <si>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</si>
  <si>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</si>
  <si>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</si>
  <si>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</si>
  <si>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</si>
  <si>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</si>
  <si>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</si>
  <si>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</si>
  <si>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</si>
  <si>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</si>
  <si>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</si>
  <si>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</si>
  <si>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</si>
  <si>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</si>
  <si>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</si>
  <si>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</si>
  <si>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</si>
  <si>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</si>
  <si>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</si>
  <si>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</si>
  <si>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</si>
  <si>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</si>
  <si>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</si>
  <si>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</si>
  <si>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</si>
  <si>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</si>
  <si>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</si>
  <si>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</si>
  <si>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</si>
  <si>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</si>
  <si>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</si>
  <si>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</si>
  <si>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</si>
  <si>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</si>
  <si>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</si>
  <si>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</si>
  <si>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</si>
  <si>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</si>
  <si>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</si>
  <si>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</si>
  <si>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</si>
  <si>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</si>
  <si>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</si>
  <si>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</si>
  <si>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</si>
  <si>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</si>
  <si>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</si>
  <si>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</si>
  <si>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</si>
  <si>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</si>
  <si>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</si>
  <si>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</si>
  <si>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</si>
  <si>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</si>
  <si>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</si>
  <si>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</si>
  <si>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</si>
  <si>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</si>
  <si>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</si>
  <si>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</si>
  <si>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</si>
  <si>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</si>
  <si>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</si>
  <si>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</si>
  <si>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</si>
  <si>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</si>
  <si>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</si>
  <si>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</si>
  <si>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</si>
  <si>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</si>
  <si>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</si>
  <si>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</si>
  <si>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</si>
  <si>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</si>
  <si>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</si>
  <si>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</si>
  <si>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</si>
  <si>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</si>
  <si>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</si>
  <si>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</si>
  <si>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</si>
  <si>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</si>
  <si>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</si>
  <si>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</si>
  <si>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</si>
  <si>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</si>
  <si>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</si>
  <si>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</si>
  <si>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</si>
  <si>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</si>
  <si>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</si>
  <si>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</si>
  <si>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</si>
  <si>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</si>
  <si>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</si>
  <si>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</si>
  <si>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</si>
  <si>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</si>
  <si>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</si>
  <si>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</si>
  <si>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</si>
  <si>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</si>
  <si>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</si>
  <si>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</si>
  <si>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</si>
  <si>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</si>
  <si>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</si>
  <si>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</si>
  <si>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</si>
  <si>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</si>
  <si>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</si>
  <si>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</si>
  <si>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</si>
  <si>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</si>
  <si>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</si>
  <si>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</si>
  <si>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</si>
  <si>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</si>
  <si>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</si>
  <si>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</si>
  <si>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</si>
  <si>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</si>
  <si>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</si>
  <si>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</si>
  <si>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</si>
  <si>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</si>
  <si>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</si>
  <si>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</si>
  <si>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</si>
  <si>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</si>
  <si>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</si>
  <si>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</si>
  <si>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</si>
  <si>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</si>
  <si>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</si>
  <si>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</si>
  <si>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</si>
  <si>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</si>
  <si>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</si>
  <si>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</si>
  <si>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</si>
  <si>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</si>
  <si>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</si>
  <si>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</si>
  <si>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</si>
  <si>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</si>
  <si>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</si>
  <si>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</si>
  <si>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</si>
  <si>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</si>
  <si>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</si>
  <si>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</si>
  <si>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</si>
  <si>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</si>
  <si>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</si>
  <si>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</si>
  <si>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</si>
  <si>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</si>
  <si>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</si>
  <si>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</si>
  <si>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</si>
  <si>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</si>
  <si>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</si>
  <si>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</si>
  <si>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</si>
  <si>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</si>
  <si>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</si>
  <si>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</si>
  <si>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</si>
  <si>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</si>
  <si>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</si>
  <si>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</si>
  <si>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</si>
  <si>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</si>
  <si>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</si>
  <si>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</si>
  <si>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</si>
  <si>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</si>
  <si>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</si>
  <si>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</si>
  <si>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</si>
  <si>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</si>
  <si>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</si>
  <si>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</si>
  <si>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</si>
  <si>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</si>
  <si>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</si>
  <si>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</si>
  <si>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</si>
  <si>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</si>
  <si>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</si>
  <si>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</si>
  <si>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</si>
  <si>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</si>
  <si>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</si>
  <si>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</si>
  <si>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</si>
  <si>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</si>
  <si>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</si>
  <si>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</si>
  <si>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</si>
  <si>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</si>
  <si>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</si>
  <si>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</si>
  <si>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</si>
  <si>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</si>
  <si>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</si>
  <si>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</si>
  <si>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</si>
  <si>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</si>
  <si>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</si>
  <si>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</si>
  <si>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</si>
  <si>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</si>
  <si>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</si>
  <si>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</si>
  <si>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</si>
  <si>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</si>
  <si>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</si>
  <si>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</si>
  <si>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</si>
  <si>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</si>
  <si>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</si>
  <si>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</si>
  <si>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</si>
  <si>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</si>
  <si>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</si>
  <si>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</si>
  <si>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</si>
  <si>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</si>
  <si>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</si>
  <si>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</si>
  <si>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</si>
  <si>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</si>
  <si>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</si>
  <si>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</si>
  <si>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</si>
  <si>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</si>
  <si>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</si>
  <si>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</si>
  <si>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</si>
  <si>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</si>
  <si>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</si>
  <si>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</si>
  <si>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</si>
  <si>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</si>
  <si>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</si>
  <si>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</si>
  <si>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</si>
  <si>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</si>
  <si>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</si>
  <si>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</si>
  <si>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</si>
  <si>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</si>
  <si>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</si>
  <si>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</si>
  <si>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</si>
  <si>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</si>
  <si>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</si>
  <si>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</si>
  <si>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</si>
  <si>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</si>
  <si>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</si>
  <si>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</si>
  <si>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</si>
  <si>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</si>
  <si>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</si>
  <si>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</si>
  <si>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</si>
  <si>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</si>
  <si>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</si>
  <si>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</si>
  <si>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</si>
  <si>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</si>
  <si>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</si>
  <si>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</si>
  <si>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</si>
  <si>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</si>
  <si>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</si>
  <si>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</si>
  <si>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</si>
  <si>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</si>
  <si>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</si>
  <si>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</si>
  <si>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</si>
  <si>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</si>
  <si>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</si>
  <si>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</si>
  <si>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</si>
  <si>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</si>
  <si>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</si>
  <si>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</si>
  <si>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</si>
  <si>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</si>
  <si>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</si>
  <si>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</si>
  <si>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</si>
  <si>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</si>
  <si>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</si>
  <si>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</si>
  <si>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</si>
  <si>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</si>
  <si>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</si>
  <si>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</si>
  <si>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</si>
  <si>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</si>
  <si>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</si>
  <si>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</si>
  <si>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</si>
  <si>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</si>
  <si>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</si>
  <si>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</si>
  <si>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</si>
  <si>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</si>
  <si>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</si>
  <si>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</si>
  <si>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</si>
  <si>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</si>
  <si>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</si>
  <si>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</si>
  <si>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</si>
  <si>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</si>
  <si>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</si>
  <si>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</si>
  <si>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</si>
  <si>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</si>
  <si>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</si>
  <si>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</si>
  <si>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</si>
  <si>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</si>
  <si>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</si>
  <si>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</si>
  <si>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</si>
  <si>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</si>
  <si>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</si>
  <si>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</si>
  <si>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</si>
  <si>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</si>
  <si>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</si>
  <si>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</si>
  <si>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</si>
  <si>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</si>
  <si>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</si>
  <si>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</si>
  <si>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</si>
  <si>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</si>
  <si>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</si>
  <si>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</si>
  <si>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</si>
  <si>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</si>
  <si>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</si>
  <si>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</si>
  <si>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</si>
  <si>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</si>
  <si>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</si>
  <si>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</si>
  <si>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</si>
  <si>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</si>
  <si>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</si>
  <si>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</si>
  <si>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</si>
  <si>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</si>
  <si>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</si>
  <si>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</si>
  <si>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</si>
  <si>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</si>
  <si>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</si>
  <si>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</si>
  <si>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</si>
  <si>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</si>
  <si>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</si>
  <si>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</si>
  <si>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</si>
  <si>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</si>
  <si>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</si>
  <si>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</si>
  <si>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</si>
  <si>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</si>
  <si>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</si>
  <si>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</si>
  <si>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</si>
  <si>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</si>
  <si>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</si>
  <si>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</si>
  <si>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</si>
  <si>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</si>
  <si>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</si>
  <si>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</si>
  <si>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</si>
  <si>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</si>
  <si>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</si>
  <si>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</si>
  <si>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</si>
  <si>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</si>
  <si>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</si>
  <si>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</si>
  <si>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</si>
  <si>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</si>
  <si>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</si>
  <si>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</si>
  <si>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</si>
  <si>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</si>
  <si>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</si>
  <si>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</si>
  <si>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</si>
  <si>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</si>
  <si>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</si>
  <si>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</si>
  <si>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</si>
  <si>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</si>
  <si>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</si>
  <si>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</si>
  <si>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</si>
  <si>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</si>
  <si>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</si>
  <si>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</si>
  <si>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</si>
  <si>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</si>
  <si>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</si>
  <si>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</si>
  <si>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</si>
  <si>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</si>
  <si>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</si>
  <si>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</si>
  <si>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</si>
  <si>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</si>
  <si>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</si>
  <si>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</si>
  <si>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</si>
  <si>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</si>
  <si>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</si>
  <si>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</si>
  <si>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</si>
  <si>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</si>
  <si>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</si>
  <si>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</si>
  <si>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</si>
  <si>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</si>
  <si>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</si>
  <si>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</si>
  <si>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</si>
  <si>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</si>
  <si>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</si>
  <si>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</si>
  <si>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</si>
  <si>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</si>
  <si>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</si>
  <si>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</si>
  <si>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</si>
  <si>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</si>
  <si>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</si>
  <si>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</si>
  <si>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</si>
  <si>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</si>
  <si>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</si>
  <si>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</si>
  <si>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</si>
  <si>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</si>
  <si>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</si>
  <si>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</si>
  <si>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</si>
  <si>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</si>
  <si>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</si>
  <si>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</si>
  <si>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</si>
  <si>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</si>
  <si>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</si>
  <si>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</si>
  <si>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</si>
  <si>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</si>
  <si>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</si>
  <si>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</si>
  <si>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</si>
  <si>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</si>
  <si>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</si>
  <si>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</si>
  <si>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</si>
  <si>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</si>
  <si>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</si>
  <si>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</si>
  <si>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</si>
  <si>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</si>
  <si>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</si>
  <si>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</si>
  <si>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</si>
  <si>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</si>
  <si>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</si>
  <si>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</si>
  <si>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</si>
  <si>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</si>
  <si>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</si>
  <si>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</si>
  <si>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</si>
  <si>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</si>
  <si>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</si>
  <si>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</si>
  <si>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</si>
  <si>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</si>
  <si>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</si>
  <si>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</si>
  <si>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</si>
  <si>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</si>
  <si>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</si>
  <si>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</si>
  <si>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</si>
  <si>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</si>
  <si>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</si>
  <si>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</si>
  <si>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</si>
  <si>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</si>
  <si>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</si>
  <si>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</si>
  <si>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</si>
  <si>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</si>
  <si>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</si>
  <si>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</si>
  <si>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</si>
  <si>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</si>
  <si>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</si>
  <si>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</si>
  <si>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</si>
  <si>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</si>
  <si>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</si>
  <si>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</si>
  <si>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</si>
  <si>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</si>
  <si>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</si>
  <si>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</si>
  <si>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</si>
  <si>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</si>
  <si>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</si>
  <si>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</si>
  <si>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</si>
  <si>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</si>
  <si>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</si>
  <si>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</si>
  <si>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</si>
  <si>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</si>
  <si>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</si>
  <si>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</si>
  <si>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</si>
  <si>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</si>
  <si>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</si>
  <si>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</si>
  <si>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</si>
  <si>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</si>
  <si>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</si>
  <si>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</si>
  <si>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</si>
  <si>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</si>
  <si>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</si>
  <si>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</si>
  <si>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</si>
  <si>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</si>
  <si>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</si>
  <si>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</si>
  <si>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</si>
  <si>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</si>
  <si>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</si>
  <si>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</si>
  <si>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</si>
  <si>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</si>
  <si>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</si>
  <si>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</si>
  <si>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</si>
  <si>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</si>
  <si>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</si>
  <si>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</si>
  <si>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</si>
  <si>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</si>
  <si>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</si>
  <si>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</si>
  <si>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</si>
  <si>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</si>
  <si>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</si>
  <si>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</si>
  <si>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</si>
  <si>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</si>
  <si>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</si>
  <si>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</si>
  <si>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</si>
  <si>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</si>
  <si>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</si>
  <si>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</si>
  <si>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</si>
  <si>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</si>
  <si>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</si>
  <si>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</si>
  <si>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</si>
  <si>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</si>
  <si>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</si>
  <si>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</si>
  <si>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</si>
  <si>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</si>
  <si>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</si>
  <si>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</si>
  <si>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</si>
  <si>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</si>
  <si>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</si>
  <si>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</si>
  <si>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</si>
  <si>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</si>
  <si>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</si>
  <si>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</si>
  <si>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</si>
  <si>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</si>
  <si>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</si>
  <si>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</si>
  <si>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</si>
  <si>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</si>
  <si>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</si>
  <si>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</si>
  <si>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</si>
  <si>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</si>
  <si>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</si>
  <si>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</si>
  <si>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</si>
  <si>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</si>
  <si>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</si>
  <si>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</si>
  <si>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</si>
  <si>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</si>
  <si>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</si>
  <si>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</si>
  <si>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</si>
  <si>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</si>
  <si>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</si>
  <si>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</si>
  <si>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</si>
  <si>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</si>
  <si>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</si>
  <si>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</si>
  <si>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</si>
  <si>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</si>
  <si>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</si>
  <si>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</si>
  <si>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</si>
  <si>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</si>
  <si>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</si>
  <si>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</si>
  <si>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</si>
  <si>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</si>
  <si>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</si>
  <si>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</si>
  <si>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</si>
  <si>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</si>
  <si>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</si>
  <si>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</si>
  <si>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</si>
  <si>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</si>
  <si>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</si>
  <si>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</si>
  <si>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</si>
  <si>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</si>
  <si>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</si>
  <si>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</si>
  <si>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</si>
  <si>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</si>
  <si>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</si>
  <si>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</si>
  <si>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</si>
  <si>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</si>
  <si>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</si>
  <si>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</si>
  <si>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</si>
  <si>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</si>
  <si>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</si>
  <si>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</si>
  <si>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</si>
  <si>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</si>
  <si>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</si>
  <si>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</si>
  <si>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</si>
  <si>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</si>
  <si>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</si>
  <si>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</si>
  <si>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</si>
  <si>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</si>
  <si>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</si>
  <si>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</si>
  <si>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</si>
  <si>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</si>
  <si>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</si>
  <si>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</si>
  <si>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</si>
  <si>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</si>
  <si>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</si>
  <si>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</si>
  <si>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</si>
  <si>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</si>
  <si>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</si>
  <si>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</si>
  <si>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</si>
  <si>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</si>
  <si>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</si>
  <si>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</si>
  <si>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</si>
  <si>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</si>
  <si>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</si>
  <si>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</si>
  <si>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</si>
  <si>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</si>
  <si>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</si>
  <si>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</si>
  <si>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</si>
  <si>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</si>
  <si>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</si>
  <si>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</si>
  <si>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</si>
  <si>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</si>
  <si>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</si>
  <si>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</si>
  <si>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</si>
  <si>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</si>
  <si>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</si>
  <si>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</si>
  <si>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</si>
  <si>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</si>
  <si>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</si>
  <si>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</si>
  <si>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</si>
  <si>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</si>
  <si>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</si>
  <si>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</si>
  <si>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</si>
  <si>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</si>
  <si>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</si>
  <si>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</si>
  <si>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</si>
  <si>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</si>
  <si>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</si>
  <si>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</si>
  <si>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</si>
  <si>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</si>
  <si>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</si>
  <si>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</si>
  <si>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</si>
  <si>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</si>
  <si>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</si>
  <si>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</si>
  <si>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</si>
  <si>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</si>
  <si>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</si>
  <si>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</si>
  <si>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</si>
  <si>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</si>
  <si>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</si>
  <si>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</si>
  <si>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</si>
  <si>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</si>
  <si>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</si>
  <si>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</si>
  <si>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</si>
  <si>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</si>
  <si>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</si>
  <si>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</si>
  <si>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</si>
  <si>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</si>
  <si>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</si>
  <si>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</si>
  <si>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</si>
  <si>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</si>
  <si>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</si>
  <si>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</si>
  <si>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</si>
  <si>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</si>
  <si>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</si>
  <si>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</si>
  <si>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</si>
  <si>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</si>
  <si>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</si>
  <si>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</si>
  <si>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</si>
  <si>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</si>
  <si>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</si>
  <si>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</si>
  <si>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</si>
  <si>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</si>
  <si>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</si>
  <si>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</si>
  <si>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</si>
  <si>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</si>
  <si>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</si>
  <si>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</si>
  <si>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</si>
  <si>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</si>
  <si>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</si>
  <si>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</si>
  <si>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</si>
  <si>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</si>
  <si>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</si>
  <si>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</si>
  <si>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</si>
  <si>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</si>
  <si>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</si>
  <si>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</si>
  <si>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</si>
  <si>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</si>
  <si>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</si>
  <si>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</si>
  <si>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</si>
  <si>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</si>
  <si>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</si>
  <si>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</si>
  <si>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</si>
  <si>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</si>
  <si>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</si>
  <si>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</si>
  <si>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</si>
  <si>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</si>
  <si>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</si>
  <si>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</si>
  <si>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</si>
  <si>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</si>
  <si>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</si>
  <si>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</si>
  <si>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</si>
  <si>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</si>
  <si>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</si>
  <si>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</si>
  <si>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</si>
  <si>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</si>
  <si>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</si>
  <si>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</si>
  <si>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</si>
  <si>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</si>
  <si>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</si>
  <si>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</si>
  <si>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</si>
  <si>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</si>
  <si>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</si>
  <si>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</si>
  <si>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</si>
  <si>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</si>
  <si>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</si>
  <si>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</si>
  <si>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</si>
  <si>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</si>
  <si>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</si>
  <si>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</si>
  <si>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</si>
  <si>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</si>
  <si>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</si>
  <si>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</si>
  <si>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</si>
  <si>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</si>
  <si>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</si>
  <si>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</si>
  <si>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</si>
  <si>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</si>
  <si>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</si>
  <si>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</si>
  <si>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</si>
  <si>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</si>
  <si>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</si>
  <si>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</si>
  <si>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</si>
  <si>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</si>
  <si>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</si>
  <si>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</si>
  <si>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</si>
  <si>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</si>
  <si>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</si>
  <si>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</si>
  <si>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</si>
  <si>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</si>
  <si>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</si>
  <si>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</si>
  <si>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</si>
  <si>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</si>
  <si>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</si>
  <si>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</si>
  <si>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</si>
  <si>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</si>
  <si>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</si>
  <si>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</si>
  <si>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</si>
  <si>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</si>
  <si>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</si>
  <si>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</si>
  <si>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</si>
  <si>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</si>
  <si>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</si>
  <si>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</si>
  <si>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</si>
  <si>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</si>
  <si>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</si>
  <si>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</si>
  <si>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</si>
  <si>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</si>
  <si>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</si>
  <si>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</si>
  <si>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</si>
  <si>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</si>
  <si>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</si>
  <si>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</si>
  <si>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</si>
  <si>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</si>
  <si>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</si>
  <si>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</si>
  <si>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</si>
  <si>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</si>
  <si>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</si>
  <si>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</si>
  <si>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</si>
  <si>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</si>
  <si>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</si>
  <si>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</si>
  <si>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</si>
  <si>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</si>
  <si>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</si>
  <si>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</si>
  <si>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</si>
  <si>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</si>
  <si>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</si>
  <si>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</si>
  <si>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</si>
  <si>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</si>
  <si>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</si>
  <si>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</si>
  <si>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</si>
  <si>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</si>
  <si>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</si>
  <si>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</si>
  <si>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</si>
  <si>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</si>
  <si>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</si>
  <si>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</si>
  <si>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</si>
  <si>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</si>
  <si>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</si>
  <si>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</si>
  <si>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</si>
  <si>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</si>
  <si>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</si>
  <si>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</si>
  <si>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</si>
  <si>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</si>
  <si>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</si>
  <si>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</si>
  <si>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</si>
  <si>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</si>
  <si>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</si>
  <si>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</si>
  <si>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</si>
  <si>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</si>
  <si>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</si>
  <si>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</si>
  <si>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</si>
  <si>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</si>
  <si>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</si>
  <si>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</si>
  <si>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</si>
  <si>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</si>
  <si>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</si>
  <si>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</si>
  <si>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</si>
  <si>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</si>
  <si>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</si>
  <si>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</si>
  <si>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</si>
  <si>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</si>
  <si>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</si>
  <si>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</si>
  <si>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</si>
  <si>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</si>
  <si>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</si>
  <si>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</si>
  <si>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</si>
  <si>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</si>
  <si>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</si>
  <si>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</si>
  <si>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</si>
  <si>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</si>
  <si>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</si>
  <si>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</si>
  <si>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</si>
  <si>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</si>
  <si>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</si>
  <si>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</si>
  <si>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</si>
  <si>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</si>
  <si>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</si>
  <si>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</si>
  <si>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</si>
  <si>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</si>
  <si>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</si>
  <si>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</si>
  <si>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</si>
  <si>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</si>
  <si>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</si>
  <si>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</si>
  <si>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</si>
  <si>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</si>
  <si>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</si>
  <si>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</si>
  <si>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</si>
  <si>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</si>
  <si>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</si>
  <si>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</si>
  <si>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</si>
  <si>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</si>
  <si>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</si>
  <si>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</si>
  <si>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</si>
  <si>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</si>
  <si>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</si>
  <si>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</si>
  <si>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</si>
  <si>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</si>
  <si>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</si>
  <si>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</si>
  <si>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</si>
  <si>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</si>
  <si>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</si>
  <si>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</si>
  <si>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</si>
  <si>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</si>
  <si>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</si>
  <si>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</si>
  <si>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</si>
  <si>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</si>
  <si>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</si>
  <si>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</si>
  <si>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</si>
  <si>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</si>
  <si>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</si>
  <si>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</si>
  <si>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</si>
  <si>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</si>
  <si>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</si>
  <si>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</si>
  <si>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</si>
  <si>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</si>
  <si>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</si>
  <si>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</si>
  <si>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</si>
  <si>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</si>
  <si>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</si>
  <si>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</si>
  <si>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</si>
  <si>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</si>
  <si>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</si>
  <si>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</si>
  <si>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</si>
  <si>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</si>
  <si>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</si>
  <si>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</si>
  <si>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</si>
  <si>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</si>
  <si>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</si>
  <si>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</si>
  <si>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</si>
  <si>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</si>
  <si>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</si>
  <si>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</si>
  <si>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</si>
  <si>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</si>
  <si>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</si>
  <si>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</si>
  <si>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</si>
  <si>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</si>
  <si>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</si>
  <si>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</si>
  <si>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</si>
  <si>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</si>
  <si>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</si>
  <si>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</si>
  <si>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</si>
  <si>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</si>
  <si>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</si>
  <si>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</si>
  <si>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</si>
  <si>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</si>
  <si>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</si>
  <si>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</si>
  <si>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</si>
  <si>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</si>
  <si>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</si>
  <si>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</si>
  <si>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</si>
  <si>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</si>
  <si>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</si>
  <si>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</si>
  <si>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</si>
  <si>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</si>
  <si>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</si>
  <si>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</si>
  <si>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</si>
  <si>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</si>
  <si>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</si>
  <si>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</si>
  <si>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</si>
  <si>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</si>
  <si>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</si>
  <si>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</si>
  <si>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</si>
  <si>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</si>
  <si>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</si>
  <si>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</si>
  <si>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</si>
  <si>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</si>
  <si>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</si>
  <si>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</si>
  <si>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</si>
  <si>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</si>
  <si>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</si>
  <si>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</si>
  <si>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</si>
  <si>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</si>
  <si>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</si>
  <si>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</si>
  <si>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</si>
  <si>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</si>
  <si>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</si>
  <si>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</si>
  <si>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</si>
  <si>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</si>
  <si>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</si>
  <si>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</si>
  <si>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</si>
  <si>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</si>
  <si>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</si>
  <si>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</si>
  <si>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</si>
  <si>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</si>
  <si>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</si>
  <si>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</si>
  <si>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</si>
  <si>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</si>
  <si>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</si>
  <si>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</si>
  <si>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</si>
  <si>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</si>
  <si>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</si>
  <si>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</si>
  <si>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</si>
  <si>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</si>
  <si>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</si>
  <si>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</si>
  <si>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</si>
  <si>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</si>
  <si>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</si>
  <si>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</si>
  <si>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</si>
  <si>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</si>
  <si>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</si>
  <si>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</si>
  <si>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</si>
  <si>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</si>
  <si>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</si>
  <si>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</si>
  <si>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</si>
  <si>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</si>
  <si>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</si>
  <si>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</si>
  <si>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</si>
  <si>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</si>
  <si>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</si>
  <si>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</si>
  <si>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</si>
  <si>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</si>
  <si>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</si>
  <si>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</si>
  <si>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</si>
  <si>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</si>
  <si>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</si>
  <si>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</si>
  <si>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</si>
  <si>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</si>
  <si>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</si>
  <si>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</si>
  <si>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</si>
  <si>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</si>
  <si>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</si>
  <si>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</si>
  <si>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</si>
  <si>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</si>
  <si>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</si>
  <si>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</si>
  <si>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</si>
  <si>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</si>
  <si>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</si>
  <si>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</si>
  <si>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</si>
  <si>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</si>
  <si>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</si>
  <si>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</si>
  <si>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</si>
  <si>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</si>
  <si>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</si>
  <si>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</si>
  <si>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</si>
  <si>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</si>
  <si>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</si>
  <si>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</si>
  <si>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</si>
  <si>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</si>
  <si>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</si>
  <si>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</si>
  <si>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</si>
  <si>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</si>
  <si>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</si>
  <si>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</si>
  <si>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</si>
  <si>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</si>
  <si>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</si>
  <si>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</si>
  <si>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</si>
  <si>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</si>
  <si>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</si>
  <si>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</si>
  <si>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</si>
  <si>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</si>
  <si>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</si>
  <si>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</si>
  <si>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</si>
  <si>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</si>
  <si>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</si>
  <si>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</si>
  <si>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</si>
  <si>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</si>
  <si>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</si>
  <si>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</si>
  <si>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</si>
  <si>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</si>
  <si>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</si>
  <si>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</si>
  <si>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</si>
  <si>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</si>
  <si>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</si>
  <si>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</si>
  <si>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</si>
  <si>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</si>
  <si>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</si>
  <si>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</si>
  <si>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</si>
  <si>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</si>
  <si>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</si>
  <si>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</si>
  <si>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</si>
  <si>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</si>
  <si>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</si>
  <si>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</si>
  <si>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</si>
  <si>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</si>
  <si>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</si>
  <si>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</si>
  <si>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</si>
  <si>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</si>
  <si>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</si>
  <si>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</si>
  <si>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</si>
  <si>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</si>
  <si>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</si>
  <si>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</si>
  <si>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</si>
  <si>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</si>
  <si>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</si>
  <si>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</si>
  <si>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</si>
  <si>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</si>
  <si>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</si>
  <si>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</si>
  <si>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</si>
  <si>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</si>
  <si>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</si>
  <si>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</si>
  <si>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</si>
  <si>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</si>
  <si>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</si>
  <si>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</si>
  <si>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</si>
  <si>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</si>
  <si>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</si>
  <si>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</si>
  <si>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</si>
  <si>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</si>
  <si>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</si>
  <si>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</si>
  <si>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</si>
  <si>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</si>
  <si>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</si>
  <si>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</si>
  <si>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</si>
  <si>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</si>
  <si>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</si>
  <si>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</si>
  <si>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</si>
  <si>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</si>
  <si>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</si>
  <si>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</si>
  <si>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</si>
  <si>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</si>
  <si>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</si>
  <si>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</si>
  <si>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</si>
  <si>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</si>
  <si>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</si>
  <si>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</si>
  <si>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</si>
  <si>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</si>
  <si>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</si>
  <si>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</si>
  <si>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</si>
  <si>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</si>
  <si>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</si>
  <si>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</si>
  <si>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</si>
  <si>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</si>
  <si>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</si>
  <si>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</si>
  <si>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</si>
  <si>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</si>
  <si>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</si>
  <si>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</si>
  <si>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</si>
  <si>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</si>
  <si>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</si>
  <si>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</si>
  <si>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</si>
  <si>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</si>
  <si>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</si>
  <si>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</si>
  <si>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</si>
  <si>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</si>
  <si>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</si>
  <si>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</si>
  <si>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</si>
  <si>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</si>
  <si>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</si>
  <si>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</si>
  <si>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</si>
  <si>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</si>
  <si>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</si>
  <si>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</si>
  <si>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</si>
  <si>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</si>
  <si>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</si>
  <si>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</si>
  <si>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</si>
  <si>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</si>
  <si>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</si>
  <si>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</si>
  <si>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</si>
  <si>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</si>
  <si>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</si>
  <si>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</si>
  <si>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</si>
  <si>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</si>
  <si>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</si>
  <si>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</si>
  <si>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</si>
  <si>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</si>
  <si>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</si>
  <si>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</si>
  <si>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</si>
  <si>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</si>
  <si>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</si>
  <si>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</si>
  <si>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</si>
  <si>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</si>
  <si>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</si>
  <si>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</si>
  <si>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</si>
  <si>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</si>
  <si>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</si>
  <si>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</si>
  <si>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</si>
  <si>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</si>
  <si>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</si>
  <si>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</si>
  <si>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</si>
  <si>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</si>
  <si>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</si>
  <si>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</si>
  <si>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</si>
  <si>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</si>
  <si>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</si>
  <si>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</si>
  <si>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</si>
  <si>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</si>
  <si>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</si>
  <si>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</si>
  <si>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</si>
  <si>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</si>
  <si>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</si>
  <si>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</si>
  <si>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</si>
  <si>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</si>
  <si>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</si>
  <si>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</si>
  <si>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</si>
  <si>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</si>
  <si>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</si>
  <si>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</si>
  <si>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</si>
  <si>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</si>
  <si>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</si>
  <si>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</si>
  <si>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</si>
  <si>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</si>
  <si>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</si>
  <si>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</si>
  <si>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</si>
  <si>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</si>
  <si>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</si>
  <si>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</si>
  <si>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</si>
  <si>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</si>
  <si>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</si>
  <si>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</si>
  <si>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</si>
  <si>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</si>
  <si>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</si>
  <si>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</si>
  <si>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</si>
  <si>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</si>
  <si>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</si>
  <si>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</si>
  <si>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</si>
  <si>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</si>
  <si>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</si>
  <si>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</si>
  <si>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</si>
  <si>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</si>
  <si>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</si>
  <si>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</si>
  <si>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</si>
  <si>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</si>
  <si>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</si>
  <si>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</si>
  <si>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</si>
  <si>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</si>
  <si>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</si>
  <si>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</si>
  <si>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</si>
  <si>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</si>
  <si>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</si>
  <si>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</si>
  <si>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</si>
  <si>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</si>
  <si>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</si>
  <si>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</si>
  <si>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</si>
  <si>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</si>
  <si>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</si>
  <si>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</si>
  <si>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</si>
  <si>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</si>
  <si>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</si>
  <si>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</si>
  <si>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</si>
  <si>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</si>
  <si>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</si>
  <si>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</si>
  <si>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</si>
  <si>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</si>
  <si>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</si>
  <si>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</si>
  <si>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</si>
  <si>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</si>
  <si>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</si>
  <si>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</si>
  <si>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</si>
  <si>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</si>
  <si>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</si>
  <si>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</si>
  <si>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</si>
  <si>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</si>
  <si>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</si>
  <si>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</si>
  <si>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</si>
  <si>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</si>
  <si>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</si>
  <si>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</si>
  <si>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</si>
  <si>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</si>
  <si>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</si>
  <si>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</si>
  <si>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</si>
  <si>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</si>
  <si>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</si>
  <si>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</si>
  <si>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</si>
  <si>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</si>
  <si>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</si>
  <si>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</si>
  <si>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</si>
  <si>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</si>
  <si>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</si>
  <si>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</si>
  <si>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</si>
  <si>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</si>
  <si>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</si>
  <si>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</si>
  <si>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</si>
  <si>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</si>
  <si>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</si>
  <si>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</si>
  <si>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</si>
  <si>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</si>
  <si>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</si>
  <si>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</si>
  <si>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</si>
  <si>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</si>
  <si>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</si>
  <si>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</si>
  <si>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</si>
  <si>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</si>
  <si>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</si>
  <si>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</si>
  <si>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</si>
  <si>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</si>
  <si>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</si>
  <si>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</si>
  <si>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</si>
  <si>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</si>
  <si>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</si>
  <si>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</si>
  <si>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</si>
  <si>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</si>
  <si>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</si>
  <si>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</si>
  <si>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</si>
  <si>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</si>
  <si>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</si>
  <si>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</si>
  <si>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</si>
  <si>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</si>
  <si>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</si>
  <si>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</si>
  <si>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</si>
  <si>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</si>
  <si>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</si>
  <si>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</si>
  <si>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</si>
  <si>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</si>
  <si>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</si>
  <si>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</si>
  <si>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</si>
  <si>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</si>
  <si>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</si>
  <si>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</si>
  <si>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</si>
  <si>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</si>
  <si>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</si>
  <si>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</si>
  <si>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</si>
  <si>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</si>
  <si>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</si>
  <si>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</si>
  <si>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</si>
  <si>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</si>
  <si>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</si>
  <si>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</si>
  <si>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</si>
  <si>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</si>
  <si>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</si>
  <si>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</si>
  <si>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</si>
  <si>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</si>
  <si>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</si>
  <si>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</si>
  <si>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</si>
  <si>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</si>
  <si>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</si>
  <si>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</si>
  <si>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</si>
  <si>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</si>
  <si>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</si>
  <si>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</si>
  <si>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</si>
  <si>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</si>
  <si>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</si>
  <si>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</si>
  <si>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</si>
  <si>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</si>
  <si>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</si>
  <si>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</si>
  <si>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</si>
  <si>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</si>
  <si>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</si>
  <si>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</si>
  <si>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</si>
  <si>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</si>
  <si>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</si>
  <si>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</si>
  <si>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</si>
  <si>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</si>
  <si>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</si>
  <si>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</si>
  <si>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</si>
  <si>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</si>
  <si>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</si>
  <si>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</si>
  <si>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</si>
  <si>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</si>
  <si>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</si>
  <si>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</si>
  <si>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</si>
  <si>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</si>
  <si>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</si>
  <si>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</si>
  <si>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</si>
  <si>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</si>
  <si>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</si>
  <si>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</si>
  <si>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</si>
  <si>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</si>
  <si>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</si>
  <si>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</si>
  <si>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</si>
  <si>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</si>
  <si>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</si>
  <si>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</si>
  <si>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</si>
  <si>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</si>
  <si>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</si>
  <si>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</si>
  <si>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</si>
  <si>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</si>
  <si>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</si>
  <si>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</si>
  <si>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</si>
  <si>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</si>
  <si>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</si>
  <si>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</si>
  <si>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</si>
  <si>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</si>
  <si>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</si>
  <si>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</si>
  <si>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</si>
  <si>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</si>
  <si>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</si>
  <si>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</si>
  <si>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</si>
  <si>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</si>
  <si>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</si>
  <si>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</si>
  <si>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</si>
  <si>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</si>
  <si>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</si>
  <si>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</si>
  <si>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</si>
  <si>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</si>
  <si>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</si>
  <si>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</si>
  <si>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</si>
  <si>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</si>
  <si>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</si>
  <si>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</si>
  <si>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</si>
  <si>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</si>
  <si>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</si>
  <si>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</si>
  <si>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</si>
  <si>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</si>
  <si>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</si>
  <si>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</si>
  <si>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</si>
  <si>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</si>
  <si>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</si>
  <si>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</si>
  <si>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</si>
  <si>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</si>
  <si>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</si>
  <si>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</si>
  <si>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</si>
  <si>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</si>
  <si>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</si>
  <si>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</si>
  <si>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</si>
  <si>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</si>
  <si>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</si>
  <si>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</si>
  <si>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</si>
  <si>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</si>
  <si>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</si>
  <si>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</si>
  <si>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</si>
  <si>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</si>
  <si>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</si>
  <si>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</si>
  <si>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</si>
  <si>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</si>
  <si>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</si>
  <si>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</si>
  <si>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</si>
  <si>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</si>
  <si>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</si>
  <si>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</si>
  <si>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</si>
  <si>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</si>
  <si>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</si>
  <si>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</si>
  <si>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</si>
  <si>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</si>
  <si>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</si>
  <si>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</si>
  <si>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</si>
  <si>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</si>
  <si>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</si>
  <si>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</si>
  <si>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</si>
  <si>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</si>
  <si>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</si>
  <si>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</si>
  <si>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</si>
  <si>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</si>
  <si>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</si>
  <si>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</si>
  <si>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</si>
  <si>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</si>
  <si>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</si>
  <si>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</si>
  <si>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</si>
  <si>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</si>
  <si>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</si>
  <si>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</si>
  <si>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</si>
  <si>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</si>
  <si>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</si>
  <si>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</si>
  <si>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</si>
  <si>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</si>
  <si>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</si>
  <si>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</si>
  <si>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</si>
  <si>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</si>
  <si>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</si>
  <si>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</si>
  <si>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</si>
  <si>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</si>
  <si>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</si>
  <si>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</si>
  <si>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</si>
  <si>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</si>
  <si>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</si>
  <si>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</si>
  <si>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</si>
  <si>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</si>
  <si>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</si>
  <si>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</si>
  <si>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</si>
  <si>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</si>
  <si>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</si>
  <si>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</si>
  <si>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</si>
  <si>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</si>
  <si>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</si>
  <si>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</si>
  <si>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</si>
  <si>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</si>
  <si>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</si>
  <si>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</si>
  <si>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</si>
  <si>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</si>
  <si>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</si>
  <si>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</si>
  <si>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</si>
  <si>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</si>
  <si>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</si>
  <si>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</si>
  <si>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</si>
  <si>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</si>
  <si>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</si>
  <si>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</si>
  <si>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</si>
  <si>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</si>
  <si>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</si>
  <si>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</si>
  <si>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</si>
  <si>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</si>
  <si>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</si>
  <si>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</si>
  <si>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</si>
  <si>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</si>
  <si>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</si>
  <si>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</si>
  <si>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</si>
  <si>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</si>
  <si>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</si>
  <si>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</si>
  <si>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</si>
  <si>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</si>
  <si>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</si>
  <si>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</si>
  <si>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</si>
  <si>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</si>
  <si>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</si>
  <si>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</si>
  <si>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</si>
  <si>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</si>
  <si>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</si>
  <si>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</si>
  <si>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</si>
  <si>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</si>
  <si>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</si>
  <si>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</si>
  <si>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</si>
  <si>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</si>
  <si>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</si>
  <si>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</si>
  <si>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</si>
  <si>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</si>
  <si>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</si>
  <si>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</si>
  <si>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</si>
  <si>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</si>
  <si>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</si>
  <si>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</si>
  <si>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</si>
  <si>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</si>
  <si>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</si>
  <si>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</si>
  <si>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</si>
  <si>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</si>
  <si>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</si>
  <si>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</si>
  <si>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</si>
  <si>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</si>
  <si>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</si>
  <si>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</si>
  <si>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</si>
  <si>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</si>
  <si>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</si>
  <si>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</si>
  <si>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</si>
  <si>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</si>
  <si>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</si>
  <si>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</si>
  <si>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</si>
  <si>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</si>
  <si>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</si>
  <si>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</si>
  <si>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</si>
  <si>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</si>
  <si>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</si>
  <si>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</si>
  <si>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</si>
  <si>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</si>
  <si>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</si>
  <si>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</si>
  <si>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</si>
  <si>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</si>
  <si>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</si>
  <si>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</si>
  <si>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</si>
  <si>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</si>
  <si>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</si>
  <si>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</si>
  <si>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</si>
  <si>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</si>
  <si>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</si>
  <si>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</si>
  <si>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</si>
  <si>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</si>
  <si>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</si>
  <si>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</si>
  <si>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</si>
  <si>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</si>
  <si>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</si>
  <si>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</si>
  <si>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</si>
  <si>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</si>
  <si>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</si>
  <si>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</si>
  <si>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</si>
  <si>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</si>
  <si>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</si>
  <si>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</si>
  <si>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</si>
  <si>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</si>
  <si>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</si>
  <si>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</si>
  <si>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</si>
  <si>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</si>
  <si>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</si>
  <si>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</si>
  <si>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</si>
  <si>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</si>
  <si>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</si>
  <si>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</si>
  <si>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</si>
  <si>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</si>
  <si>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</si>
  <si>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</si>
  <si>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</si>
  <si>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</si>
  <si>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</si>
  <si>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</si>
  <si>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</si>
  <si>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</si>
  <si>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</si>
  <si>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</si>
  <si>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</si>
  <si>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</si>
  <si>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</si>
  <si>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</si>
  <si>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</si>
  <si>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</si>
  <si>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</si>
  <si>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</si>
  <si>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</si>
  <si>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</si>
  <si>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</si>
  <si>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</si>
  <si>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</si>
  <si>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</si>
  <si>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</si>
  <si>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</si>
  <si>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</si>
  <si>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</si>
  <si>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</si>
  <si>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</si>
  <si>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</si>
  <si>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</si>
  <si>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</si>
  <si>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</si>
  <si>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</si>
  <si>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</si>
  <si>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</si>
  <si>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</si>
  <si>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</si>
  <si>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</si>
  <si>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</si>
  <si>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</si>
  <si>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</si>
  <si>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</si>
  <si>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</si>
  <si>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</si>
  <si>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</si>
  <si>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</si>
  <si>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</si>
  <si>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</si>
  <si>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</si>
  <si>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</si>
  <si>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</si>
  <si>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</si>
  <si>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</si>
  <si>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</si>
  <si>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</si>
  <si>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</si>
  <si>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</si>
  <si>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</si>
  <si>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</si>
  <si>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</si>
  <si>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</si>
  <si>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</si>
  <si>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</si>
  <si>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</si>
  <si>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</si>
  <si>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</si>
  <si>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</si>
  <si>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</si>
  <si>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</si>
  <si>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</si>
  <si>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</si>
  <si>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</si>
  <si>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</si>
  <si>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</si>
  <si>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</si>
  <si>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</si>
  <si>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</si>
  <si>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</si>
  <si>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</si>
  <si>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</si>
  <si>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</si>
  <si>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</si>
  <si>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</si>
  <si>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</si>
  <si>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</si>
  <si>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</si>
  <si>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</si>
  <si>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</si>
  <si>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</si>
  <si>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</si>
  <si>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</si>
  <si>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</si>
  <si>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</si>
  <si>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</si>
  <si>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</si>
  <si>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</si>
  <si>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</si>
  <si>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</si>
  <si>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</si>
  <si>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</si>
  <si>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</si>
  <si>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</si>
  <si>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</si>
  <si>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</si>
  <si>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</si>
  <si>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</si>
  <si>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</si>
  <si>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</si>
  <si>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</si>
  <si>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</si>
  <si>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</si>
  <si>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</si>
  <si>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</si>
  <si>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</si>
  <si>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</si>
  <si>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</si>
  <si>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</si>
  <si>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</si>
  <si>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</si>
  <si>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</si>
  <si>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</si>
  <si>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</si>
  <si>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</si>
  <si>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</si>
  <si>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</si>
  <si>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</si>
  <si>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</si>
  <si>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</si>
  <si>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</si>
  <si>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</si>
  <si>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</si>
  <si>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</si>
  <si>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</si>
  <si>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</si>
  <si>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</si>
  <si>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</si>
  <si>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</si>
  <si>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</si>
  <si>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</si>
  <si>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</si>
  <si>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</si>
  <si>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</si>
  <si>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</si>
  <si>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</si>
  <si>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</si>
  <si>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</si>
  <si>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</si>
  <si>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</si>
  <si>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</si>
  <si>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</si>
  <si>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</si>
  <si>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</si>
  <si>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</si>
  <si>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</si>
  <si>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</si>
  <si>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</si>
  <si>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</si>
  <si>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</si>
  <si>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</si>
  <si>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</si>
  <si>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</si>
  <si>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</si>
  <si>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</si>
  <si>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</si>
  <si>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</si>
  <si>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</si>
  <si>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</si>
  <si>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</si>
  <si>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</si>
  <si>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</si>
  <si>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</si>
  <si>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</si>
  <si>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</si>
  <si>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</si>
  <si>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</si>
  <si>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</si>
  <si>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</si>
  <si>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</si>
  <si>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</si>
  <si>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</si>
  <si>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</si>
  <si>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</si>
  <si>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</si>
  <si>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</si>
  <si>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</si>
  <si>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</si>
  <si>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</si>
  <si>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</si>
  <si>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</si>
  <si>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</si>
  <si>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</si>
  <si>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</si>
  <si>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</si>
  <si>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</si>
  <si>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</si>
  <si>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</si>
  <si>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</si>
  <si>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</si>
  <si>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</si>
  <si>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</si>
  <si>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</si>
  <si>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</si>
  <si>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</si>
  <si>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</si>
  <si>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</si>
  <si>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</si>
  <si>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</si>
  <si>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</si>
  <si>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</si>
  <si>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</si>
  <si>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</si>
  <si>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</si>
  <si>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</si>
  <si>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</si>
  <si>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</si>
  <si>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</si>
  <si>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</si>
  <si>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</si>
  <si>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</si>
  <si>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</si>
  <si>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</si>
  <si>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</si>
  <si>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</si>
  <si>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</si>
  <si>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</si>
  <si>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</si>
  <si>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</si>
  <si>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</si>
  <si>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</si>
  <si>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</si>
  <si>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</si>
  <si>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</si>
  <si>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</si>
  <si>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</si>
  <si>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</si>
  <si>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</si>
  <si>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</si>
  <si>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</si>
  <si>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</si>
  <si>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</si>
  <si>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</si>
  <si>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</si>
  <si>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</si>
  <si>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</si>
  <si>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</si>
  <si>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</si>
  <si>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</si>
  <si>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</si>
  <si>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</si>
  <si>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</si>
  <si>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</si>
  <si>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</si>
  <si>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</si>
  <si>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</si>
  <si>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</si>
  <si>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</si>
  <si>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</si>
  <si>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</si>
  <si>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</si>
  <si>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</si>
  <si>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</si>
  <si>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</si>
  <si>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</si>
  <si>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</si>
  <si>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</si>
  <si>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</si>
  <si>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</si>
  <si>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</si>
  <si>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</si>
  <si>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</si>
  <si>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</si>
  <si>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</si>
  <si>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</si>
  <si>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</si>
  <si>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</si>
  <si>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</si>
  <si>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</si>
  <si>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</si>
  <si>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</si>
  <si>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</si>
  <si>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</si>
  <si>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</si>
  <si>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</si>
  <si>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</si>
  <si>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</si>
  <si>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</si>
  <si>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</si>
  <si>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</si>
  <si>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</si>
  <si>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</si>
  <si>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</si>
  <si>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</si>
  <si>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</si>
  <si>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</si>
  <si>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</si>
  <si>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</si>
  <si>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</si>
  <si>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</si>
  <si>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</si>
  <si>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</si>
  <si>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</si>
  <si>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</si>
  <si>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</si>
  <si>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</si>
  <si>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</si>
  <si>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</si>
  <si>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</si>
  <si>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</si>
  <si>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</si>
  <si>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</si>
  <si>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</si>
  <si>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</si>
  <si>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</si>
  <si>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</si>
  <si>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</si>
  <si>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</si>
  <si>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</si>
  <si>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</si>
  <si>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</si>
  <si>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</si>
  <si>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</si>
  <si>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</si>
  <si>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</si>
  <si>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</si>
  <si>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</si>
  <si>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</si>
  <si>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</si>
  <si>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</si>
  <si>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</si>
  <si>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</si>
  <si>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</si>
  <si>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</si>
  <si>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</si>
  <si>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</si>
  <si>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</si>
  <si>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</si>
  <si>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</si>
  <si>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</si>
  <si>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</si>
  <si>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</si>
  <si>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</si>
  <si>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</si>
  <si>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</si>
  <si>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</si>
  <si>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</si>
  <si>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</si>
  <si>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</si>
  <si>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</si>
  <si>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</si>
  <si>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</si>
  <si>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</si>
  <si>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</si>
  <si>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</si>
  <si>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</si>
  <si>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</si>
  <si>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</si>
  <si>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</si>
  <si>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</si>
  <si>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</si>
  <si>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</si>
  <si>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</si>
  <si>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</si>
  <si>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</si>
  <si>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</si>
  <si>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</si>
  <si>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</si>
  <si>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</si>
  <si>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</si>
  <si>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</si>
  <si>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</si>
  <si>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</si>
  <si>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</si>
  <si>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</si>
  <si>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</si>
  <si>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</si>
  <si>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</si>
  <si>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</si>
  <si>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</si>
  <si>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</si>
  <si>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</si>
  <si>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</si>
  <si>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</si>
  <si>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</si>
  <si>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</si>
  <si>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</si>
  <si>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</si>
  <si>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</si>
  <si>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</si>
  <si>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</si>
  <si>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</si>
  <si>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</si>
  <si>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</si>
  <si>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</si>
  <si>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</si>
  <si>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</si>
  <si>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</si>
  <si>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</si>
  <si>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</si>
  <si>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</si>
  <si>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</si>
  <si>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</si>
  <si>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</si>
  <si>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</si>
  <si>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</si>
  <si>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</si>
  <si>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</si>
  <si>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</si>
  <si>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</si>
  <si>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</si>
  <si>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</si>
  <si>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</si>
  <si>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</si>
  <si>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</si>
  <si>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</si>
  <si>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</si>
  <si>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</si>
  <si>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</si>
  <si>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</si>
  <si>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</si>
  <si>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</si>
  <si>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</si>
  <si>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</si>
  <si>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</si>
  <si>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</si>
  <si>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</si>
  <si>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</si>
  <si>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</si>
  <si>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</si>
  <si>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</si>
  <si>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</si>
  <si>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</si>
  <si>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</si>
  <si>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</si>
  <si>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</si>
  <si>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</si>
  <si>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</si>
  <si>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</si>
  <si>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</si>
  <si>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</si>
  <si>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</si>
  <si>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</si>
  <si>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</si>
  <si>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</si>
  <si>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</si>
  <si>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</si>
  <si>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</si>
  <si>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</si>
  <si>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</si>
  <si>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</si>
  <si>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</si>
  <si>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</si>
  <si>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</si>
  <si>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</si>
  <si>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</si>
  <si>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</si>
  <si>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</si>
  <si>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</si>
  <si>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</si>
  <si>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</si>
  <si>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</si>
  <si>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</si>
  <si>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</si>
  <si>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</si>
  <si>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</si>
  <si>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</si>
  <si>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</si>
  <si>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</si>
  <si>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</si>
  <si>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</si>
  <si>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</si>
  <si>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</si>
  <si>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</si>
  <si>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</si>
  <si>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</si>
  <si>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</si>
  <si>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</si>
  <si>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</si>
  <si>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</si>
  <si>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</si>
  <si>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</si>
  <si>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</si>
  <si>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</si>
  <si>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</si>
  <si>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</si>
  <si>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</si>
  <si>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</si>
  <si>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</si>
  <si>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</si>
  <si>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</si>
  <si>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</si>
  <si>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</si>
  <si>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</si>
  <si>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</si>
  <si>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</si>
  <si>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</si>
  <si>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</si>
  <si>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</si>
  <si>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</si>
  <si>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</si>
  <si>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</si>
  <si>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</si>
  <si>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</si>
  <si>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</si>
  <si>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</si>
  <si>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</si>
  <si>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</si>
  <si>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</si>
  <si>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</si>
  <si>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</si>
  <si>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</si>
  <si>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</si>
  <si>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</si>
  <si>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</si>
  <si>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</si>
  <si>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</si>
  <si>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</si>
  <si>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</si>
  <si>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</si>
  <si>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</si>
  <si>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</si>
  <si>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</si>
  <si>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</si>
  <si>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</si>
  <si>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</si>
  <si>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</si>
  <si>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</si>
  <si>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</si>
  <si>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</si>
  <si>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</si>
  <si>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</si>
  <si>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</si>
  <si>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</si>
  <si>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</si>
  <si>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</si>
  <si>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</si>
  <si>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</si>
  <si>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</si>
  <si>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</si>
  <si>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</si>
  <si>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</si>
  <si>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</si>
  <si>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</si>
  <si>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</si>
  <si>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</si>
  <si>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</si>
  <si>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</si>
  <si>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</si>
  <si>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</si>
  <si>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</si>
  <si>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</si>
  <si>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</si>
  <si>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</si>
  <si>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</si>
  <si>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</si>
  <si>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</si>
  <si>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</si>
  <si>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</si>
  <si>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</si>
  <si>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</si>
  <si>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</si>
  <si>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</si>
  <si>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</si>
  <si>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</si>
  <si>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</si>
  <si>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</si>
  <si>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</si>
  <si>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</si>
  <si>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</si>
  <si>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</si>
  <si>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</si>
  <si>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</si>
  <si>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</si>
  <si>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</si>
  <si>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</si>
  <si>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</si>
  <si>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</si>
  <si>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</si>
  <si>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</si>
  <si>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</si>
  <si>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</si>
  <si>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</si>
  <si>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</si>
  <si>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</si>
  <si>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</si>
  <si>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</si>
  <si>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</si>
  <si>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</si>
  <si>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</si>
  <si>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</si>
  <si>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</si>
  <si>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</si>
  <si>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</si>
  <si>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</si>
  <si>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</si>
  <si>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</si>
  <si>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</si>
  <si>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</si>
  <si>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</si>
  <si>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</si>
  <si>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</si>
  <si>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</si>
  <si>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</si>
  <si>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</si>
  <si>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</si>
  <si>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</si>
  <si>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</si>
  <si>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</si>
  <si>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</si>
  <si>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</si>
  <si>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</si>
  <si>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</si>
  <si>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</si>
  <si>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</si>
  <si>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</si>
  <si>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</si>
  <si>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</si>
  <si>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</si>
  <si>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</si>
  <si>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</si>
  <si>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</si>
  <si>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</si>
  <si>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</si>
  <si>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</si>
  <si>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</si>
  <si>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</si>
  <si>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</si>
  <si>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</si>
  <si>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</si>
  <si>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</si>
  <si>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</si>
  <si>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</si>
  <si>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</si>
  <si>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</si>
  <si>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</si>
  <si>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</si>
  <si>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</si>
  <si>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</si>
  <si>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</si>
  <si>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</si>
  <si>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</si>
  <si>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</si>
  <si>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</si>
  <si>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</si>
  <si>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</si>
  <si>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</si>
  <si>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</si>
  <si>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</si>
  <si>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</si>
  <si>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</si>
  <si>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</si>
  <si>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</si>
  <si>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</si>
  <si>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</si>
  <si>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</si>
  <si>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</si>
  <si>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</si>
  <si>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</si>
  <si>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</si>
  <si>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</si>
  <si>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</si>
  <si>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</si>
  <si>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</si>
  <si>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</si>
  <si>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</si>
  <si>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</si>
  <si>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</si>
  <si>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</si>
  <si>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</si>
  <si>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</si>
  <si>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</si>
  <si>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</si>
  <si>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</si>
  <si>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</si>
  <si>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</si>
  <si>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</si>
  <si>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</si>
  <si>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</si>
  <si>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</si>
  <si>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</si>
  <si>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</si>
  <si>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</si>
  <si>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</si>
  <si>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</si>
  <si>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</si>
  <si>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</si>
  <si>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</si>
  <si>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</si>
  <si>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</si>
  <si>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</si>
  <si>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</si>
  <si>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</si>
  <si>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</si>
  <si>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</si>
  <si>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</si>
  <si>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</si>
  <si>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</si>
  <si>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</si>
  <si>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</si>
  <si>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</si>
  <si>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</si>
  <si>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</si>
  <si>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</si>
  <si>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</si>
  <si>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</si>
  <si>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</si>
  <si>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</si>
  <si>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</si>
  <si>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</si>
  <si>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</si>
  <si>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</si>
  <si>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</si>
  <si>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</si>
  <si>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</si>
  <si>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</si>
  <si>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</si>
  <si>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</si>
  <si>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</si>
  <si>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</si>
  <si>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</si>
  <si>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</si>
  <si>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</si>
  <si>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</si>
  <si>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</si>
  <si>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</si>
  <si>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</si>
  <si>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</si>
  <si>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</si>
  <si>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</si>
  <si>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</si>
  <si>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</si>
  <si>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</si>
  <si>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</si>
  <si>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</si>
  <si>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</si>
  <si>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</si>
  <si>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</si>
  <si>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</si>
  <si>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</si>
  <si>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</si>
  <si>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</si>
  <si>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</si>
  <si>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</si>
  <si>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</si>
  <si>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</si>
  <si>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</si>
  <si>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</si>
  <si>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</si>
  <si>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</si>
  <si>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</si>
  <si>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</si>
  <si>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</si>
  <si>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</si>
  <si>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</si>
  <si>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</si>
  <si>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</si>
  <si>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</si>
  <si>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</si>
  <si>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</si>
  <si>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</si>
  <si>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</si>
  <si>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</si>
  <si>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</si>
  <si>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</si>
  <si>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</si>
  <si>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</si>
  <si>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</si>
  <si>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</si>
  <si>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</si>
  <si>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</si>
  <si>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</si>
  <si>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</si>
  <si>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</si>
  <si>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</si>
  <si>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</si>
  <si>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</si>
  <si>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</si>
  <si>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</si>
  <si>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</si>
  <si>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</si>
  <si>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</si>
  <si>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</si>
  <si>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</si>
  <si>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</si>
  <si>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</si>
  <si>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</si>
  <si>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</si>
  <si>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</si>
  <si>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</si>
  <si>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</si>
  <si>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</si>
  <si>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</si>
  <si>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</si>
  <si>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</si>
  <si>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</si>
  <si>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</si>
  <si>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</si>
  <si>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</si>
  <si>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</si>
  <si>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</si>
  <si>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</si>
  <si>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</si>
  <si>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</si>
  <si>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</si>
  <si>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</si>
  <si>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</si>
  <si>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</si>
  <si>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</si>
  <si>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</si>
  <si>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</si>
  <si>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</si>
  <si>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</si>
  <si>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</si>
  <si>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</si>
  <si>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</si>
  <si>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</si>
  <si>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</si>
  <si>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</si>
  <si>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</si>
  <si>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</si>
  <si>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</si>
  <si>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</si>
  <si>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</si>
  <si>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</si>
  <si>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</si>
  <si>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</si>
  <si>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</si>
  <si>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</si>
  <si>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</si>
  <si>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</si>
  <si>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</si>
  <si>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</si>
  <si>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</si>
  <si>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</si>
  <si>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</si>
  <si>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</si>
  <si>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</si>
  <si>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</si>
  <si>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</si>
  <si>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</si>
  <si>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</si>
  <si>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</si>
  <si>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</si>
  <si>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</si>
  <si>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</si>
  <si>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</si>
  <si>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</si>
  <si>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</si>
  <si>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</si>
  <si>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</si>
  <si>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</si>
  <si>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</si>
  <si>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</si>
  <si>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</si>
  <si>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</si>
  <si>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</si>
  <si>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</si>
  <si>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</si>
  <si>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</si>
  <si>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</si>
  <si>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</si>
  <si>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</si>
  <si>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</si>
  <si>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</si>
  <si>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</si>
  <si>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</si>
  <si>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</si>
  <si>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</si>
  <si>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</si>
  <si>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</si>
  <si>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</si>
  <si>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</si>
  <si>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</si>
  <si>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</si>
  <si>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</si>
  <si>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</si>
  <si>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</si>
  <si>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</si>
  <si>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</si>
  <si>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</si>
  <si>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</si>
  <si>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</si>
  <si>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</si>
  <si>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</si>
  <si>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</si>
  <si>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</si>
  <si>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</si>
  <si>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</si>
  <si>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</si>
  <si>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</si>
  <si>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</si>
  <si>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</si>
  <si>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</si>
  <si>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</si>
  <si>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</si>
  <si>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</si>
  <si>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</si>
  <si>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</si>
  <si>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</si>
  <si>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</si>
  <si>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</si>
  <si>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</si>
  <si>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</si>
  <si>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</si>
  <si>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</si>
  <si>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</si>
  <si>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</si>
  <si>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</si>
  <si>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</si>
  <si>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</si>
  <si>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</si>
  <si>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</si>
  <si>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</si>
  <si>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</si>
  <si>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</si>
  <si>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</si>
  <si>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</si>
  <si>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</si>
  <si>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</si>
  <si>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</si>
  <si>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</si>
  <si>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</si>
  <si>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</si>
  <si>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</si>
  <si>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</si>
  <si>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</si>
  <si>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</si>
  <si>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</si>
  <si>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</si>
  <si>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</si>
  <si>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</si>
  <si>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</si>
  <si>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</si>
  <si>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</si>
  <si>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</si>
  <si>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</si>
  <si>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</si>
  <si>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</si>
  <si>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</si>
  <si>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</si>
  <si>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</si>
  <si>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</si>
  <si>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</si>
  <si>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</si>
  <si>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</si>
  <si>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</si>
  <si>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</si>
  <si>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</si>
  <si>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</si>
  <si>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</si>
  <si>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</si>
  <si>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</si>
  <si>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</si>
  <si>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</si>
  <si>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</si>
  <si>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</si>
  <si>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</si>
  <si>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</si>
  <si>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</si>
  <si>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</si>
  <si>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</si>
  <si>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</si>
  <si>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</si>
  <si>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</si>
  <si>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</si>
  <si>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</si>
  <si>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</si>
  <si>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</si>
  <si>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</si>
  <si>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</si>
  <si>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</si>
  <si>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</si>
  <si>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</si>
  <si>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</si>
  <si>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</si>
  <si>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</si>
  <si>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</si>
  <si>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</si>
  <si>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</si>
  <si>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</si>
  <si>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</si>
  <si>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</si>
  <si>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</si>
  <si>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</si>
  <si>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</si>
  <si>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</si>
  <si>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</si>
  <si>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</si>
  <si>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</si>
  <si>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</si>
  <si>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</si>
  <si>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</si>
  <si>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</si>
  <si>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</si>
  <si>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</si>
  <si>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</si>
  <si>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</si>
  <si>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</si>
  <si>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</si>
  <si>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</si>
  <si>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</si>
  <si>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</si>
  <si>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</si>
  <si>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</si>
  <si>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</si>
  <si>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</si>
  <si>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</si>
  <si>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</si>
  <si>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</si>
  <si>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</si>
  <si>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</si>
  <si>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</si>
  <si>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</si>
  <si>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</si>
  <si>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</si>
  <si>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</si>
  <si>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</si>
  <si>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</si>
  <si>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</si>
  <si>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</si>
  <si>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</si>
  <si>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</si>
  <si>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</si>
  <si>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</si>
  <si>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</si>
  <si>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</si>
  <si>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</si>
  <si>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</si>
  <si>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</si>
  <si>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</si>
  <si>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</si>
  <si>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</si>
  <si>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</si>
  <si>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</si>
  <si>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</si>
  <si>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</si>
  <si>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</si>
  <si>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</si>
  <si>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</si>
  <si>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</si>
  <si>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</si>
  <si>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</si>
  <si>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</si>
  <si>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</si>
  <si>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</si>
  <si>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</si>
  <si>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</si>
  <si>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</si>
  <si>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</si>
  <si>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</si>
  <si>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</si>
  <si>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</si>
  <si>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</si>
  <si>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</si>
  <si>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</si>
  <si>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</si>
  <si>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</si>
  <si>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</si>
  <si>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</si>
  <si>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</si>
  <si>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</si>
  <si>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</si>
  <si>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</si>
  <si>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</si>
  <si>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</si>
  <si>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</si>
  <si>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</si>
  <si>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</si>
  <si>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</si>
  <si>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</si>
  <si>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</si>
  <si>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</si>
  <si>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</si>
  <si>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</si>
  <si>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</si>
  <si>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</si>
  <si>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</si>
  <si>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</si>
  <si>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</si>
  <si>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</si>
  <si>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</si>
  <si>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</si>
  <si>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</si>
  <si>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</si>
  <si>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</si>
  <si>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</si>
  <si>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</si>
  <si>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</si>
  <si>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</si>
  <si>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</si>
  <si>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</si>
  <si>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</si>
  <si>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</si>
  <si>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</si>
  <si>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</si>
  <si>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</si>
  <si>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</si>
  <si>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</si>
  <si>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</si>
  <si>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</si>
  <si>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</si>
  <si>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</si>
  <si>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</si>
  <si>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</si>
  <si>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</si>
  <si>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</si>
  <si>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</si>
  <si>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</si>
  <si>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</si>
  <si>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</si>
  <si>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</si>
  <si>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</si>
  <si>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</si>
  <si>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</si>
  <si>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</si>
  <si>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</si>
  <si>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</si>
  <si>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</si>
  <si>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</si>
  <si>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</si>
  <si>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</si>
  <si>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</si>
  <si>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</si>
  <si>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</si>
  <si>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</si>
  <si>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</si>
  <si>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</si>
  <si>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</si>
  <si>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</si>
  <si>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</si>
  <si>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</si>
  <si>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</si>
  <si>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</si>
  <si>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</si>
  <si>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</si>
  <si>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</si>
  <si>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</si>
  <si>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</si>
  <si>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</si>
  <si>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</si>
  <si>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</si>
  <si>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</si>
  <si>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</si>
  <si>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</si>
  <si>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</si>
  <si>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</si>
  <si>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</si>
  <si>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</si>
  <si>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</si>
  <si>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</si>
  <si>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</si>
  <si>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</si>
  <si>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</si>
  <si>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</si>
  <si>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</si>
  <si>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</si>
  <si>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</si>
  <si>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</si>
  <si>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</si>
  <si>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</si>
  <si>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</si>
  <si>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</si>
  <si>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</si>
  <si>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</si>
  <si>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</si>
  <si>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</si>
  <si>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</si>
  <si>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</si>
  <si>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</si>
  <si>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</si>
  <si>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</si>
  <si>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</si>
  <si>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</si>
  <si>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</si>
  <si>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</si>
  <si>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</si>
  <si>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</si>
  <si>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</si>
  <si>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</si>
  <si>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</si>
  <si>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</si>
  <si>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</si>
  <si>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</si>
  <si>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</si>
  <si>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</si>
  <si>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</si>
  <si>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</si>
  <si>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</si>
  <si>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</si>
  <si>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</si>
  <si>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</si>
  <si>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</si>
  <si>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</si>
  <si>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</si>
  <si>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</si>
  <si>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</si>
  <si>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</si>
  <si>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</si>
  <si>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</si>
  <si>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</si>
  <si>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</si>
  <si>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</si>
  <si>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</si>
  <si>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</si>
  <si>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</si>
  <si>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</si>
  <si>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</si>
  <si>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</si>
  <si>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</si>
  <si>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</si>
  <si>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</si>
  <si>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</si>
  <si>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</si>
  <si>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</si>
  <si>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</si>
  <si>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</si>
  <si>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</si>
  <si>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</si>
  <si>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</si>
  <si>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</si>
  <si>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</si>
  <si>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</si>
  <si>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</si>
  <si>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</si>
  <si>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</si>
  <si>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</si>
  <si>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</si>
  <si>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</si>
  <si>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</si>
  <si>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</si>
  <si>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</si>
  <si>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</si>
  <si>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</si>
  <si>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</si>
  <si>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</si>
  <si>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</si>
  <si>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</si>
  <si>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</si>
  <si>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</si>
  <si>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</si>
  <si>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</si>
  <si>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</si>
  <si>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</si>
  <si>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</si>
  <si>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</si>
  <si>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</si>
  <si>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</si>
  <si>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</si>
  <si>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</si>
  <si>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</si>
  <si>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</si>
  <si>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</si>
  <si>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</si>
  <si>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</si>
  <si>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</si>
  <si>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</si>
  <si>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</si>
  <si>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</si>
  <si>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</si>
  <si>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</si>
  <si>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</si>
  <si>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</si>
  <si>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</si>
  <si>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</si>
  <si>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</si>
  <si>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</si>
  <si>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</si>
  <si>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</si>
  <si>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</si>
  <si>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</si>
  <si>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</si>
  <si>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</si>
  <si>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</si>
  <si>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</si>
  <si>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</si>
  <si>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</si>
  <si>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</si>
  <si>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</si>
  <si>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</si>
  <si>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</si>
  <si>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</si>
  <si>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</si>
  <si>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</si>
  <si>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</si>
  <si>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</si>
  <si>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</si>
  <si>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</si>
  <si>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</si>
  <si>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</si>
  <si>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</si>
  <si>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</si>
  <si>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</si>
  <si>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</si>
  <si>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</si>
  <si>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</si>
  <si>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</si>
  <si>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</si>
  <si>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</si>
  <si>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</si>
  <si>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</si>
  <si>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</si>
  <si>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</si>
  <si>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</si>
  <si>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</si>
  <si>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</si>
  <si>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</si>
  <si>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</si>
  <si>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</si>
  <si>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</si>
  <si>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</si>
  <si>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</si>
  <si>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</si>
  <si>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</si>
  <si>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</si>
  <si>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</si>
  <si>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</si>
  <si>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</si>
  <si>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</si>
  <si>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</si>
  <si>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</si>
  <si>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</si>
  <si>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</si>
  <si>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</si>
  <si>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</si>
  <si>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</si>
  <si>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</si>
  <si>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</si>
  <si>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</si>
  <si>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</si>
  <si>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</si>
  <si>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</si>
  <si>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</si>
  <si>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</si>
  <si>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</si>
  <si>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</si>
  <si>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</si>
  <si>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</si>
  <si>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</si>
  <si>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Backers</t>
  </si>
  <si>
    <t>Median</t>
  </si>
  <si>
    <t>Minimum</t>
  </si>
  <si>
    <t>Maximum</t>
  </si>
  <si>
    <t>Variance</t>
  </si>
  <si>
    <t>Std.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</si>
</sst>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54"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E70FF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CE70FF"/>
      <color rgb="FF9447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Rates of Kickstarter Campaigns</a:t>
            </a:r>
            <a:r>
              <a:rPr lang="en-US" baseline="0"/>
              <a:t> Based on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02340332458443"/>
          <c:y val="7.1724628171478566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2-BC49-B814-04ACCBA38482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DC2-BC49-B814-04ACCBA38482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DC2-BC49-B814-04ACCBA38482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C2-BC49-B814-04ACCBA38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673823"/>
        <c:axId val="1544844559"/>
      </c:barChart>
      <c:catAx>
        <c:axId val="1544673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  <a:r>
                  <a:rPr lang="en-US" baseline="0"/>
                  <a:t> of Kickstarter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844559"/>
        <c:crosses val="autoZero"/>
        <c:auto val="1"/>
        <c:lblAlgn val="ctr"/>
        <c:lblOffset val="100"/>
        <c:noMultiLvlLbl val="0"/>
      </c:catAx>
      <c:valAx>
        <c:axId val="154484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6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Rates of Kickstarter Campaigns: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1-0946-857B-6CE04974DA5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1-0946-857B-6CE04974DA5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1-0946-857B-6CE04974DA5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1-0946-857B-6CE04974D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573599"/>
        <c:axId val="1586255295"/>
      </c:barChart>
      <c:catAx>
        <c:axId val="1550573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255295"/>
        <c:crosses val="autoZero"/>
        <c:auto val="1"/>
        <c:lblAlgn val="ctr"/>
        <c:lblOffset val="100"/>
        <c:noMultiLvlLbl val="0"/>
      </c:catAx>
      <c:valAx>
        <c:axId val="158625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7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Rates of Kickstarter Campaigns Based on Time of</a:t>
            </a:r>
            <a:r>
              <a:rPr lang="en-US" baseline="0"/>
              <a:t> Year (Across Multiple Years)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F-C54D-BDDB-EB34B583F39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F-C54D-BDDB-EB34B583F39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F-C54D-BDDB-EB34B583F39D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8F-C54D-BDDB-EB34B583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441167"/>
        <c:axId val="1587398911"/>
      </c:lineChart>
      <c:catAx>
        <c:axId val="159244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of</a:t>
                </a:r>
                <a:r>
                  <a:rPr lang="en-US" baseline="0"/>
                  <a:t> the Year (1-4)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398911"/>
        <c:crosses val="autoZero"/>
        <c:auto val="1"/>
        <c:lblAlgn val="ctr"/>
        <c:lblOffset val="100"/>
        <c:noMultiLvlLbl val="0"/>
      </c:catAx>
      <c:valAx>
        <c:axId val="15873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44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and Relationship to Success/Failure/Cancelation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1747</c:v>
                </c:pt>
                <c:pt idx="1">
                  <c:v>815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16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E549-AFB1-96CA4BCB1888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1245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13</c:v>
                </c:pt>
                <c:pt idx="10">
                  <c:v>6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10-E549-AFB1-96CA4BCB1888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52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10-E549-AFB1-96CA4BCB1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26175"/>
        <c:axId val="1158857551"/>
      </c:lineChart>
      <c:catAx>
        <c:axId val="115882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57551"/>
        <c:crosses val="autoZero"/>
        <c:auto val="1"/>
        <c:lblAlgn val="ctr"/>
        <c:lblOffset val="100"/>
        <c:noMultiLvlLbl val="0"/>
      </c:catAx>
      <c:valAx>
        <c:axId val="11588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2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1747</c:v>
                </c:pt>
                <c:pt idx="1">
                  <c:v>815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16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2-5D4E-AAB5-9468AC361C29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1245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13</c:v>
                </c:pt>
                <c:pt idx="10">
                  <c:v>6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2-5D4E-AAB5-9468AC361C29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52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2-5D4E-AAB5-9468AC361C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31339791"/>
        <c:axId val="1546673999"/>
      </c:lineChart>
      <c:catAx>
        <c:axId val="163133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673999"/>
        <c:crosses val="autoZero"/>
        <c:auto val="1"/>
        <c:lblAlgn val="ctr"/>
        <c:lblOffset val="100"/>
        <c:noMultiLvlLbl val="0"/>
      </c:catAx>
      <c:valAx>
        <c:axId val="154667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3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1747</c:v>
                </c:pt>
                <c:pt idx="1">
                  <c:v>815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16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E-844C-92CA-A8A05C70AE7C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1245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13</c:v>
                </c:pt>
                <c:pt idx="10">
                  <c:v>6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1E-844C-92CA-A8A05C70AE7C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52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1E-844C-92CA-A8A05C70AE7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31339791"/>
        <c:axId val="1546673999"/>
      </c:lineChart>
      <c:catAx>
        <c:axId val="163133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673999"/>
        <c:crosses val="autoZero"/>
        <c:auto val="1"/>
        <c:lblAlgn val="ctr"/>
        <c:lblOffset val="100"/>
        <c:noMultiLvlLbl val="0"/>
      </c:catAx>
      <c:valAx>
        <c:axId val="154667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3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Goal Amount and Relationship to Success/Failure/Cancelation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1747</c:v>
                </c:pt>
                <c:pt idx="1">
                  <c:v>815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16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9-544B-8257-ED9AE953030C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1245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13</c:v>
                </c:pt>
                <c:pt idx="10">
                  <c:v>6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9-544B-8257-ED9AE953030C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52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9-544B-8257-ED9AE9530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826175"/>
        <c:axId val="1158857551"/>
      </c:lineChart>
      <c:catAx>
        <c:axId val="1158826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Number (Ranges)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57551"/>
        <c:crosses val="autoZero"/>
        <c:auto val="1"/>
        <c:lblAlgn val="ctr"/>
        <c:lblOffset val="100"/>
        <c:noMultiLvlLbl val="0"/>
      </c:catAx>
      <c:valAx>
        <c:axId val="11588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Successful, Failed, 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2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Goal Amount and Relationship to Success/Failure/Cancelation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1747</c:v>
                </c:pt>
                <c:pt idx="1">
                  <c:v>815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16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83-1A4B-9518-CA27E863CC0D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1245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13</c:v>
                </c:pt>
                <c:pt idx="10">
                  <c:v>6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3-1A4B-9518-CA27E863CC0D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52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3-1A4B-9518-CA27E863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826175"/>
        <c:axId val="1158857551"/>
      </c:lineChart>
      <c:catAx>
        <c:axId val="1158826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Number (Ranges)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57551"/>
        <c:crosses val="autoZero"/>
        <c:auto val="1"/>
        <c:lblAlgn val="ctr"/>
        <c:lblOffset val="100"/>
        <c:noMultiLvlLbl val="0"/>
      </c:catAx>
      <c:valAx>
        <c:axId val="11588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Successful, Failed, 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2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Goal Amount and Relationship to Success/Failure/Cancelation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1747</c:v>
                </c:pt>
                <c:pt idx="1">
                  <c:v>815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16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F-9F47-952F-C1A45FAFD8C8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1245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13</c:v>
                </c:pt>
                <c:pt idx="10">
                  <c:v>6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DF-9F47-952F-C1A45FAFD8C8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52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DF-9F47-952F-C1A45FAFD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826175"/>
        <c:axId val="1158857551"/>
      </c:lineChart>
      <c:catAx>
        <c:axId val="1158826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Number (Ranges)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57551"/>
        <c:crosses val="autoZero"/>
        <c:auto val="1"/>
        <c:lblAlgn val="ctr"/>
        <c:lblOffset val="100"/>
        <c:noMultiLvlLbl val="0"/>
      </c:catAx>
      <c:valAx>
        <c:axId val="11588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Successful, Failed, 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2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</xdr:row>
      <xdr:rowOff>88900</xdr:rowOff>
    </xdr:from>
    <xdr:to>
      <xdr:col>14</xdr:col>
      <xdr:colOff>266700</xdr:colOff>
      <xdr:row>19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393832-8902-4E46-B8D0-4C3DF236C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6</xdr:row>
      <xdr:rowOff>88900</xdr:rowOff>
    </xdr:from>
    <xdr:to>
      <xdr:col>16</xdr:col>
      <xdr:colOff>12700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C3F42-4AD5-DA4E-99EE-B5973F4D4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2</xdr:row>
      <xdr:rowOff>12700</xdr:rowOff>
    </xdr:from>
    <xdr:to>
      <xdr:col>13</xdr:col>
      <xdr:colOff>622300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1B3E4-4B0B-794C-BCAC-23D9FC945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1786467</xdr:colOff>
      <xdr:row>7</xdr:row>
      <xdr:rowOff>38100</xdr:rowOff>
    </xdr:from>
    <xdr:to>
      <xdr:col>4</xdr:col>
      <xdr:colOff>999067</xdr:colOff>
      <xdr:row>21</xdr:row>
      <xdr:rowOff>55033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47069-D9FE-7B43-87C8-2F751934F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1786467</xdr:colOff>
      <xdr:row>7</xdr:row>
      <xdr:rowOff>38100</xdr:rowOff>
    </xdr:from>
    <xdr:to>
      <xdr:col>4</xdr:col>
      <xdr:colOff>999067</xdr:colOff>
      <xdr:row>21</xdr:row>
      <xdr:rowOff>55033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A75E68-AE8F-144F-9BD3-7EF571175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0</xdr:rowOff>
    </xdr:from>
    <xdr:to>
      <xdr:col>2</xdr:col>
      <xdr:colOff>711200</xdr:colOff>
      <xdr:row>28</xdr:row>
      <xdr:rowOff>135467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247A95-D285-C944-AC5D-8FD380CED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</xdr:row>
      <xdr:rowOff>0</xdr:rowOff>
    </xdr:from>
    <xdr:to>
      <xdr:col>3</xdr:col>
      <xdr:colOff>1583267</xdr:colOff>
      <xdr:row>30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F893FD-85F4-5A41-A3F7-C5F60F3B8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14</xdr:row>
      <xdr:rowOff>152400</xdr:rowOff>
    </xdr:from>
    <xdr:to>
      <xdr:col>3</xdr:col>
      <xdr:colOff>1735667</xdr:colOff>
      <xdr:row>31</xdr:row>
      <xdr:rowOff>148167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B4891E-EA3B-1A42-85AA-BF2D95576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440267</xdr:colOff>
      <xdr:row>17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ED306-057C-544D-AD42-167A3804F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7.503097569446" createdVersion="6" refreshedVersion="6" minRefreshableVersion="3" recordCount="4115" xr:uid="{209A8E63-3828-804C-92D7-8F1198BDFE6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7.521044444446" createdVersion="6" refreshedVersion="6" minRefreshableVersion="3" recordCount="4115" xr:uid="{20686F1F-49D2-D246-A8E3-E63720836F6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x v="109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x v="109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x v="109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x v="109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x v="109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  <r>
    <x v="4114"/>
    <m/>
    <m/>
    <m/>
    <m/>
    <x v="4"/>
    <x v="21"/>
    <m/>
    <m/>
    <m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186F0-6A3E-9440-B0B2-F05439995F7C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51">
      <pivotArea collapsedLevelsAreSubtotals="1" fieldPosition="0">
        <references count="2">
          <reference field="5" count="1" selected="0">
            <x v="0"/>
          </reference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2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FFC8B-9BC9-134B-B1CE-D588CA782C2E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4396A-E476-BC4C-97BE-B8F81E3D1AE6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53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20" zoomScaleNormal="120" workbookViewId="0">
      <selection activeCell="L2" sqref="L2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33203125" customWidth="1"/>
    <col min="16" max="16" width="21.83203125" customWidth="1"/>
    <col min="17" max="17" width="16.6640625" customWidth="1"/>
    <col min="18" max="18" width="19.6640625" customWidth="1"/>
    <col min="19" max="19" width="22.6640625" customWidth="1"/>
    <col min="20" max="20" width="3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IFERROR((E2/D2)*100, 0)</f>
        <v>136.85882352941178</v>
      </c>
      <c r="P2" s="6">
        <f>IFERROR(E2/L2,0)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IFERROR((E3/D3)*100, 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IFERROR((E67/D67)*100, 0)</f>
        <v>107.52857142857141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IFERROR((E131/D131)*100, 0)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IFERROR((E195/D195)*100, 0)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IFERROR((E259/D259)*100, 0)</f>
        <v>106.72648571428572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IFERROR((E323/D323)*100, 0)</f>
        <v>102.66285714285715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IFERROR((E387/D387)*100, 0)</f>
        <v>105.982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IFERROR((E451/D451)*100, 0)</f>
        <v>2.25</v>
      </c>
      <c r="P451" s="6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IFERROR((E515/D515)*100, 0)</f>
        <v>13.923999999999999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IFERROR((E579/D579)*100, 0)</f>
        <v>0.2</v>
      </c>
      <c r="P579" s="6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IFERROR((E643/D643)*100, 0)</f>
        <v>119.16249999999999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IFERROR((E707/D707)*100, 0)</f>
        <v>0.97699999999999987</v>
      </c>
      <c r="P707" s="6">
        <f t="shared" ref="P707:P770" si="45">IFERROR(E707/L707,0)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IFERROR((E771/D771)*100, 0)</f>
        <v>41.4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IFERROR((E835/D835)*100, 0)</f>
        <v>101.66666666666666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IFERROR((E899/D899)*100, 0)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IFERROR((E963/D963)*100, 0)</f>
        <v>42.188421052631583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IFERROR((E1027/D1027)*100, 0)</f>
        <v>109.92831428571431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IFERROR((E1091/D1091)*100, 0)</f>
        <v>7.8266666666666662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IFERROR((E1155/D1155)*100, 0)</f>
        <v>0.625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IFERROR((E1219/D1219)*100, 0)</f>
        <v>102.60000000000001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IFERROR((E1283/D1283)*100, 0)</f>
        <v>110.71428571428572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IFERROR((E1347/D1347)*100, 0)</f>
        <v>125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IFERROR((E1411/D1411)*100, 0)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IFERROR((E1475/D1475)*100, 0)</f>
        <v>120.51600000000001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IFERROR((E1539/D1539)*100, 0)</f>
        <v>179.9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IFERROR((E1603/D1603)*100, 0)</f>
        <v>108.2492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IFERROR((E1667/D1667)*100, 0)</f>
        <v>119.45714285714286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IFERROR((E1731/D1731)*100, 0)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IFERROR((E1795/D1795)*100, 0)</f>
        <v>1.3333333333333335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IFERROR((E1859/D1859)*100, 0)</f>
        <v>100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IFERROR((E1923/D1923)*100, 0)</f>
        <v>136.80000000000001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IFERROR((E1987/D1987)*100, 0)</f>
        <v>3.1875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IFERROR((E2051/D2051)*100, 0)</f>
        <v>120.19070000000001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IFERROR((E2115/D2115)*100, 0)</f>
        <v>104.85714285714285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IFERROR((E2179/D2179)*100, 0)</f>
        <v>100.12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IFERROR((E2243/D2243)*100, 0)</f>
        <v>806.4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IFERROR((E2307/D2307)*100, 0)</f>
        <v>101.22777777777779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IFERROR((E2371/D2371)*100, 0)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IFERROR((E2435/D2435)*100, 0)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IFERROR((E2499/D2499)*100, 0)</f>
        <v>112.7715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IFERROR((E2563/D2563)*100, 0)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IFERROR((E2627/D2627)*100, 0)</f>
        <v>956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IFERROR((E2691/D2691)*100, 0)</f>
        <v>2.8571428571428571E-3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IFERROR((E2755/D2755)*100, 0)</f>
        <v>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IFERROR((E2819/D2819)*100, 0)</f>
        <v>130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IFERROR((E2883/D2883)*100, 0)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IFERROR((E2947/D2947)*100, 0)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IFERROR((E3011/D3011)*100, 0)</f>
        <v>119.756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IFERROR((E3075/D3075)*100, 0)</f>
        <v>2.3035714285714284E-2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IFERROR((E3139/D3139)*100, 0)</f>
        <v>3.3333333333333335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IFERROR((E3203/D3203)*100, 0)</f>
        <v>1.25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IFERROR((E3267/D3267)*100, 0)</f>
        <v>164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IFERROR((E3331/D3331)*100, 0)</f>
        <v>116.8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IFERROR((E3395/D3395)*100, 0)</f>
        <v>105.80000000000001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IFERROR((E3459/D3459)*100, 0)</f>
        <v>140.19999999999999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IFERROR((E3523/D3523)*100, 0)</f>
        <v>169.42857142857144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IFERROR((E3587/D3587)*100, 0)</f>
        <v>119.11764705882352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IFERROR((E3651/D3651)*100, 0)</f>
        <v>104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IFERROR((E3715/D3715)*100, 0)</f>
        <v>101.49999999999999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IFERROR((E3779/D3779)*100, 0)</f>
        <v>143.19999999999999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IFERROR((E3843/D3843)*100, 0)</f>
        <v>8.7200000000000006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IFERROR((E3907/D3907)*100, 0)</f>
        <v>11.533333333333333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IFERROR((E3971/D3971)*100, 0)</f>
        <v>7.4690265486725664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IFERROR((E4035/D4035)*100, 0)</f>
        <v>25.698702928870294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IFERROR((E4099/D4099)*100, 0)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50" priority="1" operator="containsText" text="live">
      <formula>NOT(ISERROR(SEARCH("live",F1)))</formula>
    </cfRule>
    <cfRule type="containsText" dxfId="49" priority="2" operator="containsText" text="canceled">
      <formula>NOT(ISERROR(SEARCH("canceled",F1)))</formula>
    </cfRule>
    <cfRule type="containsText" dxfId="48" priority="3" operator="containsText" text="failed">
      <formula>NOT(ISERROR(SEARCH("failed",F1)))</formula>
    </cfRule>
    <cfRule type="containsText" dxfId="47" priority="7" operator="containsText" text="successful">
      <formula>NOT(ISERROR(SEARCH("successful",F1)))</formula>
    </cfRule>
  </conditionalFormatting>
  <conditionalFormatting sqref="O1:O1048576">
    <cfRule type="cellIs" dxfId="46" priority="4" operator="between">
      <formula>200</formula>
      <formula>100000</formula>
    </cfRule>
    <cfRule type="cellIs" dxfId="45" priority="5" operator="between">
      <formula>100</formula>
      <formula>199</formula>
    </cfRule>
    <cfRule type="cellIs" dxfId="44" priority="6" operator="between">
      <formula>0</formula>
      <formula>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F2E9D-47F6-0C41-8C0E-EB108783AE94}">
  <dimension ref="A1:F14"/>
  <sheetViews>
    <sheetView workbookViewId="0">
      <selection activeCell="G33" sqref="G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2.1640625" bestFit="1" customWidth="1"/>
    <col min="9" max="9" width="6.1640625" bestFit="1" customWidth="1"/>
    <col min="10" max="10" width="12.1640625" bestFit="1" customWidth="1"/>
    <col min="11" max="11" width="8.1640625" bestFit="1" customWidth="1"/>
    <col min="12" max="13" width="12.1640625" bestFit="1" customWidth="1"/>
    <col min="14" max="14" width="7.1640625" bestFit="1" customWidth="1"/>
    <col min="15" max="15" width="6.1640625" bestFit="1" customWidth="1"/>
    <col min="16" max="17" width="12.1640625" bestFit="1" customWidth="1"/>
    <col min="18" max="18" width="8.1640625" bestFit="1" customWidth="1"/>
    <col min="19" max="20" width="12.1640625" bestFit="1" customWidth="1"/>
    <col min="21" max="21" width="6.1640625" bestFit="1" customWidth="1"/>
    <col min="22" max="22" width="12.1640625" bestFit="1" customWidth="1"/>
    <col min="23" max="23" width="7.1640625" bestFit="1" customWidth="1"/>
    <col min="24" max="24" width="6.1640625" bestFit="1" customWidth="1"/>
    <col min="25" max="27" width="12.1640625" bestFit="1" customWidth="1"/>
    <col min="28" max="28" width="6.1640625" bestFit="1" customWidth="1"/>
    <col min="29" max="32" width="12.1640625" bestFit="1" customWidth="1"/>
    <col min="33" max="33" width="6.1640625" bestFit="1" customWidth="1"/>
    <col min="34" max="34" width="12.1640625" bestFit="1" customWidth="1"/>
    <col min="35" max="35" width="6.1640625" bestFit="1" customWidth="1"/>
    <col min="36" max="38" width="12.1640625" bestFit="1" customWidth="1"/>
    <col min="39" max="39" width="5.1640625" bestFit="1" customWidth="1"/>
    <col min="40" max="40" width="11.1640625" bestFit="1" customWidth="1"/>
    <col min="41" max="41" width="12.1640625" bestFit="1" customWidth="1"/>
    <col min="42" max="43" width="7.1640625" bestFit="1" customWidth="1"/>
    <col min="44" max="44" width="6.1640625" bestFit="1" customWidth="1"/>
    <col min="45" max="47" width="12.1640625" bestFit="1" customWidth="1"/>
    <col min="48" max="48" width="8.1640625" bestFit="1" customWidth="1"/>
    <col min="49" max="49" width="12.1640625" bestFit="1" customWidth="1"/>
    <col min="50" max="50" width="6.1640625" bestFit="1" customWidth="1"/>
    <col min="51" max="51" width="12.1640625" bestFit="1" customWidth="1"/>
    <col min="52" max="52" width="8.1640625" bestFit="1" customWidth="1"/>
    <col min="53" max="56" width="12.1640625" bestFit="1" customWidth="1"/>
    <col min="57" max="57" width="7.1640625" bestFit="1" customWidth="1"/>
    <col min="58" max="58" width="5.1640625" bestFit="1" customWidth="1"/>
    <col min="59" max="62" width="12.1640625" bestFit="1" customWidth="1"/>
    <col min="63" max="65" width="6.1640625" bestFit="1" customWidth="1"/>
    <col min="66" max="66" width="12.1640625" bestFit="1" customWidth="1"/>
    <col min="67" max="67" width="11.1640625" bestFit="1" customWidth="1"/>
    <col min="68" max="68" width="12.1640625" bestFit="1" customWidth="1"/>
    <col min="69" max="69" width="5.1640625" bestFit="1" customWidth="1"/>
    <col min="70" max="70" width="11.1640625" bestFit="1" customWidth="1"/>
    <col min="71" max="72" width="12.1640625" bestFit="1" customWidth="1"/>
    <col min="73" max="73" width="6.1640625" bestFit="1" customWidth="1"/>
    <col min="74" max="74" width="9.1640625" bestFit="1" customWidth="1"/>
    <col min="75" max="76" width="12.1640625" bestFit="1" customWidth="1"/>
    <col min="77" max="77" width="5.1640625" bestFit="1" customWidth="1"/>
    <col min="78" max="78" width="6.1640625" bestFit="1" customWidth="1"/>
    <col min="79" max="80" width="12.1640625" bestFit="1" customWidth="1"/>
    <col min="81" max="81" width="6.1640625" bestFit="1" customWidth="1"/>
    <col min="82" max="82" width="5.1640625" bestFit="1" customWidth="1"/>
    <col min="83" max="84" width="6.1640625" bestFit="1" customWidth="1"/>
    <col min="85" max="86" width="12.1640625" bestFit="1" customWidth="1"/>
    <col min="87" max="87" width="6.1640625" bestFit="1" customWidth="1"/>
    <col min="88" max="88" width="12.1640625" bestFit="1" customWidth="1"/>
    <col min="89" max="89" width="10.1640625" bestFit="1" customWidth="1"/>
    <col min="90" max="90" width="5.1640625" bestFit="1" customWidth="1"/>
    <col min="91" max="92" width="6.1640625" bestFit="1" customWidth="1"/>
    <col min="93" max="93" width="7.1640625" bestFit="1" customWidth="1"/>
    <col min="94" max="94" width="12.1640625" bestFit="1" customWidth="1"/>
    <col min="95" max="95" width="6.1640625" bestFit="1" customWidth="1"/>
    <col min="96" max="96" width="12.1640625" bestFit="1" customWidth="1"/>
    <col min="97" max="98" width="6.1640625" bestFit="1" customWidth="1"/>
    <col min="99" max="99" width="12.1640625" bestFit="1" customWidth="1"/>
    <col min="100" max="100" width="5.1640625" bestFit="1" customWidth="1"/>
    <col min="101" max="103" width="12.1640625" bestFit="1" customWidth="1"/>
    <col min="104" max="104" width="6.1640625" bestFit="1" customWidth="1"/>
    <col min="105" max="105" width="12.1640625" bestFit="1" customWidth="1"/>
    <col min="106" max="106" width="5.1640625" bestFit="1" customWidth="1"/>
    <col min="107" max="110" width="12.1640625" bestFit="1" customWidth="1"/>
    <col min="111" max="111" width="6.1640625" bestFit="1" customWidth="1"/>
    <col min="112" max="112" width="5.1640625" bestFit="1" customWidth="1"/>
    <col min="113" max="114" width="12.1640625" bestFit="1" customWidth="1"/>
    <col min="115" max="115" width="6.1640625" bestFit="1" customWidth="1"/>
    <col min="116" max="117" width="12.1640625" bestFit="1" customWidth="1"/>
    <col min="118" max="118" width="7.1640625" bestFit="1" customWidth="1"/>
    <col min="119" max="119" width="4.1640625" bestFit="1" customWidth="1"/>
    <col min="120" max="122" width="6.1640625" bestFit="1" customWidth="1"/>
    <col min="123" max="123" width="12.1640625" bestFit="1" customWidth="1"/>
    <col min="124" max="124" width="6.1640625" bestFit="1" customWidth="1"/>
    <col min="125" max="126" width="12.1640625" bestFit="1" customWidth="1"/>
    <col min="127" max="127" width="5.1640625" bestFit="1" customWidth="1"/>
    <col min="128" max="128" width="6.1640625" bestFit="1" customWidth="1"/>
    <col min="129" max="129" width="5.1640625" bestFit="1" customWidth="1"/>
    <col min="130" max="130" width="7.1640625" bestFit="1" customWidth="1"/>
    <col min="131" max="131" width="12.1640625" bestFit="1" customWidth="1"/>
    <col min="132" max="133" width="7.1640625" bestFit="1" customWidth="1"/>
    <col min="134" max="134" width="6.1640625" bestFit="1" customWidth="1"/>
    <col min="135" max="135" width="5.1640625" bestFit="1" customWidth="1"/>
    <col min="136" max="136" width="8.1640625" bestFit="1" customWidth="1"/>
    <col min="137" max="137" width="12.1640625" bestFit="1" customWidth="1"/>
    <col min="138" max="139" width="6.1640625" bestFit="1" customWidth="1"/>
    <col min="140" max="141" width="12.1640625" bestFit="1" customWidth="1"/>
    <col min="142" max="142" width="6.1640625" bestFit="1" customWidth="1"/>
    <col min="143" max="143" width="5.1640625" bestFit="1" customWidth="1"/>
    <col min="144" max="144" width="6.1640625" bestFit="1" customWidth="1"/>
    <col min="145" max="145" width="8.1640625" bestFit="1" customWidth="1"/>
    <col min="146" max="146" width="7.1640625" bestFit="1" customWidth="1"/>
    <col min="147" max="150" width="12.1640625" bestFit="1" customWidth="1"/>
    <col min="151" max="151" width="4.1640625" bestFit="1" customWidth="1"/>
    <col min="152" max="152" width="12.1640625" bestFit="1" customWidth="1"/>
    <col min="153" max="153" width="6.1640625" bestFit="1" customWidth="1"/>
    <col min="154" max="154" width="5.1640625" bestFit="1" customWidth="1"/>
    <col min="155" max="155" width="7.1640625" bestFit="1" customWidth="1"/>
    <col min="156" max="157" width="12.1640625" bestFit="1" customWidth="1"/>
    <col min="158" max="158" width="5.1640625" bestFit="1" customWidth="1"/>
    <col min="159" max="160" width="6.1640625" bestFit="1" customWidth="1"/>
    <col min="161" max="164" width="12.1640625" bestFit="1" customWidth="1"/>
    <col min="165" max="166" width="5.1640625" bestFit="1" customWidth="1"/>
    <col min="167" max="173" width="12.1640625" bestFit="1" customWidth="1"/>
    <col min="174" max="174" width="5.1640625" bestFit="1" customWidth="1"/>
    <col min="175" max="178" width="12.1640625" bestFit="1" customWidth="1"/>
    <col min="179" max="179" width="4.1640625" bestFit="1" customWidth="1"/>
    <col min="180" max="180" width="6.1640625" bestFit="1" customWidth="1"/>
    <col min="181" max="181" width="12.1640625" bestFit="1" customWidth="1"/>
    <col min="182" max="182" width="6.1640625" bestFit="1" customWidth="1"/>
    <col min="183" max="183" width="5.1640625" bestFit="1" customWidth="1"/>
    <col min="184" max="184" width="12.1640625" bestFit="1" customWidth="1"/>
    <col min="185" max="185" width="9.1640625" bestFit="1" customWidth="1"/>
    <col min="186" max="186" width="6.1640625" bestFit="1" customWidth="1"/>
    <col min="187" max="187" width="5.1640625" bestFit="1" customWidth="1"/>
    <col min="188" max="189" width="12.1640625" bestFit="1" customWidth="1"/>
    <col min="190" max="191" width="5.1640625" bestFit="1" customWidth="1"/>
    <col min="192" max="192" width="12.1640625" bestFit="1" customWidth="1"/>
    <col min="193" max="193" width="5.1640625" bestFit="1" customWidth="1"/>
    <col min="194" max="194" width="12.1640625" bestFit="1" customWidth="1"/>
    <col min="195" max="195" width="6.1640625" bestFit="1" customWidth="1"/>
    <col min="196" max="196" width="12.1640625" bestFit="1" customWidth="1"/>
    <col min="197" max="197" width="7.1640625" bestFit="1" customWidth="1"/>
    <col min="198" max="199" width="12.1640625" bestFit="1" customWidth="1"/>
    <col min="200" max="200" width="4.1640625" bestFit="1" customWidth="1"/>
    <col min="201" max="204" width="12.1640625" bestFit="1" customWidth="1"/>
    <col min="205" max="205" width="5.1640625" bestFit="1" customWidth="1"/>
    <col min="206" max="207" width="6.1640625" bestFit="1" customWidth="1"/>
    <col min="208" max="210" width="12.1640625" bestFit="1" customWidth="1"/>
    <col min="211" max="211" width="7.1640625" bestFit="1" customWidth="1"/>
    <col min="212" max="213" width="12.1640625" bestFit="1" customWidth="1"/>
    <col min="214" max="214" width="5.1640625" bestFit="1" customWidth="1"/>
    <col min="215" max="215" width="12.1640625" bestFit="1" customWidth="1"/>
    <col min="216" max="216" width="6.1640625" bestFit="1" customWidth="1"/>
    <col min="217" max="220" width="12.1640625" bestFit="1" customWidth="1"/>
    <col min="221" max="221" width="7.1640625" bestFit="1" customWidth="1"/>
    <col min="222" max="222" width="6.1640625" bestFit="1" customWidth="1"/>
    <col min="223" max="223" width="4.1640625" bestFit="1" customWidth="1"/>
    <col min="224" max="224" width="6.1640625" bestFit="1" customWidth="1"/>
    <col min="225" max="226" width="5.1640625" bestFit="1" customWidth="1"/>
    <col min="227" max="227" width="12.1640625" bestFit="1" customWidth="1"/>
    <col min="228" max="228" width="11.1640625" bestFit="1" customWidth="1"/>
    <col min="229" max="229" width="5.1640625" bestFit="1" customWidth="1"/>
    <col min="230" max="231" width="12.1640625" bestFit="1" customWidth="1"/>
    <col min="232" max="232" width="5.1640625" bestFit="1" customWidth="1"/>
    <col min="233" max="233" width="6.1640625" bestFit="1" customWidth="1"/>
    <col min="234" max="234" width="12.1640625" bestFit="1" customWidth="1"/>
    <col min="235" max="235" width="6.1640625" bestFit="1" customWidth="1"/>
    <col min="236" max="237" width="12.1640625" bestFit="1" customWidth="1"/>
    <col min="238" max="238" width="4.1640625" bestFit="1" customWidth="1"/>
    <col min="239" max="239" width="6.1640625" bestFit="1" customWidth="1"/>
    <col min="240" max="240" width="12.1640625" bestFit="1" customWidth="1"/>
    <col min="241" max="241" width="6.1640625" bestFit="1" customWidth="1"/>
    <col min="242" max="245" width="12.1640625" bestFit="1" customWidth="1"/>
    <col min="246" max="246" width="5.1640625" bestFit="1" customWidth="1"/>
    <col min="247" max="247" width="6.1640625" bestFit="1" customWidth="1"/>
    <col min="248" max="248" width="5.1640625" bestFit="1" customWidth="1"/>
    <col min="249" max="249" width="6.1640625" bestFit="1" customWidth="1"/>
    <col min="250" max="250" width="12.1640625" bestFit="1" customWidth="1"/>
    <col min="251" max="251" width="7.1640625" bestFit="1" customWidth="1"/>
    <col min="252" max="252" width="12.1640625" bestFit="1" customWidth="1"/>
    <col min="253" max="253" width="4.1640625" bestFit="1" customWidth="1"/>
    <col min="254" max="257" width="12.1640625" bestFit="1" customWidth="1"/>
    <col min="258" max="258" width="6.1640625" bestFit="1" customWidth="1"/>
    <col min="259" max="259" width="5.1640625" bestFit="1" customWidth="1"/>
    <col min="260" max="261" width="12.1640625" bestFit="1" customWidth="1"/>
    <col min="262" max="262" width="5.1640625" bestFit="1" customWidth="1"/>
    <col min="263" max="263" width="6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7" width="12.1640625" bestFit="1" customWidth="1"/>
    <col min="268" max="269" width="5.1640625" bestFit="1" customWidth="1"/>
    <col min="270" max="271" width="6.1640625" bestFit="1" customWidth="1"/>
    <col min="272" max="272" width="12.1640625" bestFit="1" customWidth="1"/>
    <col min="273" max="273" width="4.1640625" bestFit="1" customWidth="1"/>
    <col min="274" max="274" width="5.1640625" bestFit="1" customWidth="1"/>
    <col min="275" max="275" width="7.1640625" bestFit="1" customWidth="1"/>
    <col min="276" max="276" width="6.1640625" bestFit="1" customWidth="1"/>
    <col min="277" max="277" width="5.1640625" bestFit="1" customWidth="1"/>
    <col min="278" max="279" width="12.1640625" bestFit="1" customWidth="1"/>
    <col min="280" max="280" width="5.1640625" bestFit="1" customWidth="1"/>
    <col min="281" max="283" width="12.1640625" bestFit="1" customWidth="1"/>
    <col min="284" max="284" width="5.1640625" bestFit="1" customWidth="1"/>
    <col min="285" max="288" width="12.1640625" bestFit="1" customWidth="1"/>
    <col min="289" max="289" width="7.1640625" bestFit="1" customWidth="1"/>
    <col min="290" max="290" width="12.1640625" bestFit="1" customWidth="1"/>
    <col min="291" max="291" width="6.1640625" bestFit="1" customWidth="1"/>
    <col min="292" max="292" width="12.1640625" bestFit="1" customWidth="1"/>
    <col min="293" max="293" width="6.1640625" bestFit="1" customWidth="1"/>
    <col min="294" max="294" width="4.1640625" bestFit="1" customWidth="1"/>
    <col min="295" max="296" width="12.1640625" bestFit="1" customWidth="1"/>
    <col min="297" max="299" width="5.1640625" bestFit="1" customWidth="1"/>
    <col min="300" max="300" width="12.1640625" bestFit="1" customWidth="1"/>
    <col min="301" max="302" width="6.1640625" bestFit="1" customWidth="1"/>
    <col min="303" max="303" width="12.1640625" bestFit="1" customWidth="1"/>
    <col min="304" max="304" width="2.1640625" bestFit="1" customWidth="1"/>
    <col min="305" max="306" width="5.1640625" bestFit="1" customWidth="1"/>
    <col min="307" max="307" width="6.1640625" bestFit="1" customWidth="1"/>
    <col min="308" max="308" width="5.1640625" bestFit="1" customWidth="1"/>
    <col min="309" max="310" width="12.1640625" bestFit="1" customWidth="1"/>
    <col min="311" max="311" width="5.1640625" bestFit="1" customWidth="1"/>
    <col min="312" max="312" width="6.1640625" bestFit="1" customWidth="1"/>
    <col min="313" max="313" width="12.1640625" bestFit="1" customWidth="1"/>
    <col min="314" max="314" width="4.1640625" bestFit="1" customWidth="1"/>
    <col min="315" max="315" width="12.1640625" bestFit="1" customWidth="1"/>
    <col min="316" max="316" width="6.1640625" bestFit="1" customWidth="1"/>
    <col min="317" max="317" width="12.1640625" bestFit="1" customWidth="1"/>
    <col min="318" max="318" width="6.1640625" bestFit="1" customWidth="1"/>
    <col min="319" max="319" width="12.1640625" bestFit="1" customWidth="1"/>
    <col min="320" max="320" width="5.1640625" bestFit="1" customWidth="1"/>
    <col min="321" max="321" width="12.1640625" bestFit="1" customWidth="1"/>
    <col min="322" max="322" width="5.1640625" bestFit="1" customWidth="1"/>
    <col min="323" max="323" width="8.1640625" bestFit="1" customWidth="1"/>
    <col min="324" max="324" width="6.1640625" bestFit="1" customWidth="1"/>
    <col min="325" max="325" width="4.1640625" bestFit="1" customWidth="1"/>
    <col min="326" max="327" width="12.1640625" bestFit="1" customWidth="1"/>
    <col min="328" max="329" width="5.1640625" bestFit="1" customWidth="1"/>
    <col min="330" max="332" width="12.1640625" bestFit="1" customWidth="1"/>
    <col min="333" max="333" width="4.1640625" bestFit="1" customWidth="1"/>
    <col min="334" max="334" width="12.1640625" bestFit="1" customWidth="1"/>
    <col min="335" max="335" width="6.1640625" bestFit="1" customWidth="1"/>
    <col min="336" max="336" width="12.1640625" bestFit="1" customWidth="1"/>
    <col min="337" max="337" width="5.1640625" bestFit="1" customWidth="1"/>
    <col min="338" max="338" width="12.1640625" bestFit="1" customWidth="1"/>
    <col min="339" max="339" width="5.1640625" bestFit="1" customWidth="1"/>
    <col min="340" max="340" width="6.1640625" bestFit="1" customWidth="1"/>
    <col min="341" max="341" width="12.1640625" bestFit="1" customWidth="1"/>
    <col min="342" max="342" width="7.1640625" bestFit="1" customWidth="1"/>
    <col min="343" max="343" width="12.1640625" bestFit="1" customWidth="1"/>
    <col min="344" max="344" width="5.1640625" bestFit="1" customWidth="1"/>
    <col min="345" max="345" width="12.1640625" bestFit="1" customWidth="1"/>
    <col min="346" max="346" width="4.1640625" bestFit="1" customWidth="1"/>
    <col min="347" max="348" width="12.1640625" bestFit="1" customWidth="1"/>
    <col min="349" max="349" width="5.1640625" bestFit="1" customWidth="1"/>
    <col min="350" max="352" width="12.1640625" bestFit="1" customWidth="1"/>
    <col min="353" max="354" width="5.1640625" bestFit="1" customWidth="1"/>
    <col min="355" max="357" width="12.1640625" bestFit="1" customWidth="1"/>
    <col min="358" max="359" width="6.1640625" bestFit="1" customWidth="1"/>
    <col min="360" max="360" width="12.1640625" bestFit="1" customWidth="1"/>
    <col min="361" max="361" width="4.1640625" bestFit="1" customWidth="1"/>
    <col min="362" max="362" width="5.1640625" bestFit="1" customWidth="1"/>
    <col min="363" max="363" width="12.1640625" bestFit="1" customWidth="1"/>
    <col min="364" max="364" width="4.1640625" bestFit="1" customWidth="1"/>
    <col min="365" max="365" width="5.1640625" bestFit="1" customWidth="1"/>
    <col min="366" max="366" width="6.1640625" bestFit="1" customWidth="1"/>
    <col min="367" max="371" width="12.1640625" bestFit="1" customWidth="1"/>
    <col min="372" max="372" width="4.1640625" bestFit="1" customWidth="1"/>
    <col min="373" max="373" width="12.1640625" bestFit="1" customWidth="1"/>
    <col min="374" max="375" width="6.1640625" bestFit="1" customWidth="1"/>
    <col min="376" max="376" width="12.1640625" bestFit="1" customWidth="1"/>
    <col min="377" max="377" width="8.1640625" bestFit="1" customWidth="1"/>
    <col min="378" max="378" width="5.1640625" bestFit="1" customWidth="1"/>
    <col min="379" max="379" width="12.1640625" bestFit="1" customWidth="1"/>
    <col min="380" max="380" width="4.1640625" bestFit="1" customWidth="1"/>
    <col min="381" max="382" width="12.1640625" bestFit="1" customWidth="1"/>
    <col min="383" max="383" width="5.1640625" bestFit="1" customWidth="1"/>
    <col min="384" max="384" width="12.1640625" bestFit="1" customWidth="1"/>
    <col min="385" max="385" width="6.1640625" bestFit="1" customWidth="1"/>
    <col min="386" max="386" width="12.1640625" bestFit="1" customWidth="1"/>
    <col min="387" max="387" width="4.1640625" bestFit="1" customWidth="1"/>
    <col min="388" max="388" width="12.1640625" bestFit="1" customWidth="1"/>
    <col min="389" max="389" width="6.1640625" bestFit="1" customWidth="1"/>
    <col min="390" max="391" width="12.1640625" bestFit="1" customWidth="1"/>
    <col min="392" max="392" width="5.1640625" bestFit="1" customWidth="1"/>
    <col min="393" max="393" width="2.1640625" bestFit="1" customWidth="1"/>
    <col min="394" max="394" width="12.1640625" bestFit="1" customWidth="1"/>
    <col min="395" max="395" width="6.1640625" bestFit="1" customWidth="1"/>
    <col min="396" max="396" width="12.1640625" bestFit="1" customWidth="1"/>
    <col min="397" max="397" width="5.1640625" bestFit="1" customWidth="1"/>
    <col min="398" max="399" width="6.1640625" bestFit="1" customWidth="1"/>
    <col min="400" max="400" width="12.1640625" bestFit="1" customWidth="1"/>
    <col min="401" max="401" width="4.1640625" bestFit="1" customWidth="1"/>
    <col min="402" max="402" width="6.1640625" bestFit="1" customWidth="1"/>
    <col min="403" max="403" width="8.1640625" bestFit="1" customWidth="1"/>
    <col min="404" max="404" width="5.1640625" bestFit="1" customWidth="1"/>
    <col min="405" max="406" width="12.1640625" bestFit="1" customWidth="1"/>
    <col min="407" max="407" width="6.1640625" bestFit="1" customWidth="1"/>
    <col min="408" max="408" width="4.1640625" bestFit="1" customWidth="1"/>
    <col min="409" max="411" width="12.1640625" bestFit="1" customWidth="1"/>
    <col min="412" max="412" width="11.1640625" bestFit="1" customWidth="1"/>
    <col min="413" max="413" width="12.1640625" bestFit="1" customWidth="1"/>
    <col min="414" max="414" width="5.1640625" bestFit="1" customWidth="1"/>
    <col min="415" max="415" width="6.1640625" bestFit="1" customWidth="1"/>
    <col min="416" max="416" width="12.1640625" bestFit="1" customWidth="1"/>
    <col min="417" max="417" width="4.1640625" bestFit="1" customWidth="1"/>
    <col min="418" max="418" width="12.1640625" bestFit="1" customWidth="1"/>
    <col min="419" max="419" width="6.1640625" bestFit="1" customWidth="1"/>
    <col min="420" max="420" width="12.1640625" bestFit="1" customWidth="1"/>
    <col min="421" max="421" width="7.1640625" bestFit="1" customWidth="1"/>
    <col min="422" max="422" width="6.1640625" bestFit="1" customWidth="1"/>
    <col min="423" max="423" width="12.1640625" bestFit="1" customWidth="1"/>
    <col min="424" max="424" width="4.1640625" bestFit="1" customWidth="1"/>
    <col min="425" max="425" width="12.1640625" bestFit="1" customWidth="1"/>
    <col min="426" max="426" width="5.1640625" bestFit="1" customWidth="1"/>
    <col min="427" max="427" width="6.1640625" bestFit="1" customWidth="1"/>
    <col min="428" max="428" width="7.1640625" bestFit="1" customWidth="1"/>
    <col min="429" max="430" width="5.1640625" bestFit="1" customWidth="1"/>
    <col min="431" max="431" width="12.1640625" bestFit="1" customWidth="1"/>
    <col min="432" max="432" width="6.1640625" bestFit="1" customWidth="1"/>
    <col min="433" max="433" width="4.1640625" bestFit="1" customWidth="1"/>
    <col min="434" max="435" width="12.1640625" bestFit="1" customWidth="1"/>
    <col min="436" max="436" width="6.1640625" bestFit="1" customWidth="1"/>
    <col min="437" max="437" width="12.1640625" bestFit="1" customWidth="1"/>
    <col min="438" max="439" width="5.1640625" bestFit="1" customWidth="1"/>
    <col min="440" max="443" width="12.1640625" bestFit="1" customWidth="1"/>
    <col min="444" max="444" width="4.1640625" bestFit="1" customWidth="1"/>
    <col min="445" max="445" width="7.1640625" bestFit="1" customWidth="1"/>
    <col min="446" max="446" width="5.1640625" bestFit="1" customWidth="1"/>
    <col min="447" max="448" width="12.1640625" bestFit="1" customWidth="1"/>
    <col min="449" max="450" width="5.1640625" bestFit="1" customWidth="1"/>
    <col min="451" max="451" width="11.1640625" bestFit="1" customWidth="1"/>
    <col min="452" max="452" width="4.1640625" bestFit="1" customWidth="1"/>
    <col min="453" max="453" width="6.1640625" bestFit="1" customWidth="1"/>
    <col min="454" max="455" width="5.1640625" bestFit="1" customWidth="1"/>
    <col min="456" max="456" width="4.1640625" bestFit="1" customWidth="1"/>
    <col min="457" max="457" width="6.1640625" bestFit="1" customWidth="1"/>
    <col min="458" max="458" width="5.1640625" bestFit="1" customWidth="1"/>
    <col min="459" max="459" width="6.1640625" bestFit="1" customWidth="1"/>
    <col min="460" max="460" width="12.1640625" bestFit="1" customWidth="1"/>
    <col min="461" max="461" width="2.1640625" bestFit="1" customWidth="1"/>
    <col min="462" max="462" width="12.1640625" bestFit="1" customWidth="1"/>
    <col min="463" max="463" width="7.1640625" bestFit="1" customWidth="1"/>
    <col min="464" max="464" width="12.1640625" bestFit="1" customWidth="1"/>
    <col min="465" max="465" width="6.1640625" bestFit="1" customWidth="1"/>
    <col min="466" max="467" width="12.1640625" bestFit="1" customWidth="1"/>
    <col min="468" max="468" width="6.1640625" bestFit="1" customWidth="1"/>
    <col min="469" max="471" width="12.1640625" bestFit="1" customWidth="1"/>
    <col min="472" max="472" width="7.1640625" bestFit="1" customWidth="1"/>
    <col min="473" max="473" width="4.1640625" bestFit="1" customWidth="1"/>
    <col min="474" max="474" width="12.1640625" bestFit="1" customWidth="1"/>
    <col min="475" max="475" width="5.1640625" bestFit="1" customWidth="1"/>
    <col min="476" max="477" width="12.1640625" bestFit="1" customWidth="1"/>
    <col min="478" max="478" width="7.1640625" bestFit="1" customWidth="1"/>
    <col min="479" max="481" width="12.1640625" bestFit="1" customWidth="1"/>
    <col min="482" max="482" width="5.1640625" bestFit="1" customWidth="1"/>
    <col min="483" max="485" width="12.1640625" bestFit="1" customWidth="1"/>
    <col min="486" max="486" width="4.1640625" bestFit="1" customWidth="1"/>
    <col min="487" max="487" width="7.1640625" bestFit="1" customWidth="1"/>
    <col min="488" max="488" width="5.1640625" bestFit="1" customWidth="1"/>
    <col min="489" max="490" width="12.1640625" bestFit="1" customWidth="1"/>
    <col min="491" max="492" width="5.1640625" bestFit="1" customWidth="1"/>
    <col min="493" max="495" width="12.1640625" bestFit="1" customWidth="1"/>
    <col min="496" max="498" width="5.1640625" bestFit="1" customWidth="1"/>
    <col min="499" max="499" width="4.1640625" bestFit="1" customWidth="1"/>
    <col min="500" max="500" width="12.1640625" bestFit="1" customWidth="1"/>
    <col min="501" max="501" width="5.1640625" bestFit="1" customWidth="1"/>
    <col min="502" max="502" width="6.1640625" bestFit="1" customWidth="1"/>
    <col min="503" max="504" width="12.1640625" bestFit="1" customWidth="1"/>
    <col min="505" max="505" width="7.1640625" bestFit="1" customWidth="1"/>
    <col min="506" max="506" width="12.1640625" bestFit="1" customWidth="1"/>
    <col min="507" max="507" width="6.1640625" bestFit="1" customWidth="1"/>
    <col min="508" max="508" width="2.1640625" bestFit="1" customWidth="1"/>
    <col min="509" max="509" width="12.1640625" bestFit="1" customWidth="1"/>
    <col min="510" max="510" width="5.1640625" bestFit="1" customWidth="1"/>
    <col min="511" max="511" width="12.1640625" bestFit="1" customWidth="1"/>
    <col min="512" max="512" width="7.1640625" bestFit="1" customWidth="1"/>
    <col min="513" max="513" width="12.1640625" bestFit="1" customWidth="1"/>
    <col min="514" max="514" width="4.1640625" bestFit="1" customWidth="1"/>
    <col min="515" max="515" width="12.1640625" bestFit="1" customWidth="1"/>
    <col min="516" max="516" width="5.1640625" bestFit="1" customWidth="1"/>
    <col min="517" max="518" width="12.1640625" bestFit="1" customWidth="1"/>
    <col min="519" max="519" width="4.1640625" bestFit="1" customWidth="1"/>
    <col min="520" max="521" width="12.1640625" bestFit="1" customWidth="1"/>
    <col min="522" max="522" width="5.1640625" bestFit="1" customWidth="1"/>
    <col min="523" max="524" width="12.1640625" bestFit="1" customWidth="1"/>
    <col min="525" max="525" width="6.1640625" bestFit="1" customWidth="1"/>
    <col min="526" max="526" width="4.1640625" bestFit="1" customWidth="1"/>
    <col min="527" max="527" width="5.1640625" bestFit="1" customWidth="1"/>
    <col min="528" max="528" width="4.1640625" bestFit="1" customWidth="1"/>
    <col min="529" max="529" width="5.1640625" bestFit="1" customWidth="1"/>
    <col min="530" max="530" width="4.1640625" bestFit="1" customWidth="1"/>
    <col min="531" max="531" width="5.1640625" bestFit="1" customWidth="1"/>
    <col min="532" max="533" width="12.1640625" bestFit="1" customWidth="1"/>
    <col min="534" max="534" width="11.1640625" bestFit="1" customWidth="1"/>
    <col min="535" max="535" width="4.1640625" bestFit="1" customWidth="1"/>
    <col min="536" max="536" width="12.1640625" bestFit="1" customWidth="1"/>
    <col min="537" max="537" width="5.1640625" bestFit="1" customWidth="1"/>
    <col min="538" max="538" width="4.1640625" bestFit="1" customWidth="1"/>
    <col min="539" max="539" width="12.1640625" bestFit="1" customWidth="1"/>
    <col min="540" max="540" width="4.1640625" bestFit="1" customWidth="1"/>
    <col min="541" max="541" width="5.1640625" bestFit="1" customWidth="1"/>
    <col min="542" max="543" width="12.1640625" bestFit="1" customWidth="1"/>
    <col min="544" max="544" width="6.1640625" bestFit="1" customWidth="1"/>
    <col min="545" max="546" width="12.1640625" bestFit="1" customWidth="1"/>
    <col min="547" max="547" width="6.1640625" bestFit="1" customWidth="1"/>
    <col min="548" max="548" width="2.1640625" bestFit="1" customWidth="1"/>
    <col min="549" max="549" width="12.1640625" bestFit="1" customWidth="1"/>
    <col min="550" max="550" width="7.1640625" bestFit="1" customWidth="1"/>
    <col min="551" max="552" width="12.1640625" bestFit="1" customWidth="1"/>
    <col min="553" max="554" width="5.1640625" bestFit="1" customWidth="1"/>
    <col min="555" max="555" width="12.1640625" bestFit="1" customWidth="1"/>
    <col min="556" max="557" width="4.1640625" bestFit="1" customWidth="1"/>
    <col min="558" max="558" width="8.1640625" bestFit="1" customWidth="1"/>
    <col min="559" max="559" width="7.1640625" bestFit="1" customWidth="1"/>
    <col min="560" max="560" width="12.1640625" bestFit="1" customWidth="1"/>
    <col min="561" max="561" width="4.1640625" bestFit="1" customWidth="1"/>
    <col min="562" max="562" width="5.1640625" bestFit="1" customWidth="1"/>
    <col min="563" max="563" width="12.1640625" bestFit="1" customWidth="1"/>
    <col min="564" max="564" width="5.1640625" bestFit="1" customWidth="1"/>
    <col min="565" max="565" width="12.1640625" bestFit="1" customWidth="1"/>
    <col min="566" max="566" width="4.1640625" bestFit="1" customWidth="1"/>
    <col min="567" max="567" width="6.1640625" bestFit="1" customWidth="1"/>
    <col min="568" max="568" width="5.1640625" bestFit="1" customWidth="1"/>
    <col min="569" max="569" width="6.1640625" bestFit="1" customWidth="1"/>
    <col min="570" max="570" width="12.1640625" bestFit="1" customWidth="1"/>
    <col min="571" max="571" width="5.1640625" bestFit="1" customWidth="1"/>
    <col min="572" max="574" width="12.1640625" bestFit="1" customWidth="1"/>
    <col min="575" max="575" width="8.1640625" bestFit="1" customWidth="1"/>
    <col min="576" max="576" width="12.1640625" bestFit="1" customWidth="1"/>
    <col min="577" max="577" width="7.1640625" bestFit="1" customWidth="1"/>
    <col min="578" max="578" width="12.1640625" bestFit="1" customWidth="1"/>
    <col min="579" max="579" width="5.1640625" bestFit="1" customWidth="1"/>
    <col min="580" max="580" width="12.1640625" bestFit="1" customWidth="1"/>
    <col min="581" max="581" width="2.1640625" bestFit="1" customWidth="1"/>
    <col min="582" max="582" width="12.1640625" bestFit="1" customWidth="1"/>
    <col min="583" max="583" width="4.1640625" bestFit="1" customWidth="1"/>
    <col min="584" max="585" width="12.1640625" bestFit="1" customWidth="1"/>
    <col min="586" max="586" width="4.1640625" bestFit="1" customWidth="1"/>
    <col min="587" max="590" width="12.1640625" bestFit="1" customWidth="1"/>
    <col min="591" max="591" width="6.1640625" bestFit="1" customWidth="1"/>
    <col min="592" max="592" width="4.1640625" bestFit="1" customWidth="1"/>
    <col min="593" max="593" width="5.1640625" bestFit="1" customWidth="1"/>
    <col min="594" max="594" width="12.1640625" bestFit="1" customWidth="1"/>
    <col min="595" max="595" width="5.1640625" bestFit="1" customWidth="1"/>
    <col min="596" max="599" width="12.1640625" bestFit="1" customWidth="1"/>
    <col min="600" max="600" width="6.1640625" bestFit="1" customWidth="1"/>
    <col min="601" max="601" width="5.1640625" bestFit="1" customWidth="1"/>
    <col min="602" max="602" width="4.1640625" bestFit="1" customWidth="1"/>
    <col min="603" max="605" width="12.1640625" bestFit="1" customWidth="1"/>
    <col min="606" max="606" width="6.1640625" bestFit="1" customWidth="1"/>
    <col min="607" max="607" width="11.1640625" bestFit="1" customWidth="1"/>
    <col min="608" max="608" width="2.1640625" bestFit="1" customWidth="1"/>
    <col min="609" max="612" width="12.1640625" bestFit="1" customWidth="1"/>
    <col min="613" max="613" width="4.1640625" bestFit="1" customWidth="1"/>
    <col min="614" max="614" width="6.1640625" bestFit="1" customWidth="1"/>
    <col min="615" max="616" width="5.1640625" bestFit="1" customWidth="1"/>
    <col min="617" max="617" width="12.1640625" bestFit="1" customWidth="1"/>
    <col min="618" max="618" width="5.1640625" bestFit="1" customWidth="1"/>
    <col min="619" max="619" width="12.1640625" bestFit="1" customWidth="1"/>
    <col min="620" max="620" width="8.1640625" bestFit="1" customWidth="1"/>
    <col min="621" max="621" width="4.1640625" bestFit="1" customWidth="1"/>
    <col min="622" max="623" width="12.1640625" bestFit="1" customWidth="1"/>
    <col min="624" max="624" width="6.1640625" bestFit="1" customWidth="1"/>
    <col min="625" max="625" width="4.1640625" bestFit="1" customWidth="1"/>
    <col min="626" max="626" width="12.1640625" bestFit="1" customWidth="1"/>
    <col min="627" max="627" width="4.1640625" bestFit="1" customWidth="1"/>
    <col min="628" max="629" width="12.1640625" bestFit="1" customWidth="1"/>
    <col min="630" max="630" width="6.1640625" bestFit="1" customWidth="1"/>
    <col min="631" max="631" width="12.1640625" bestFit="1" customWidth="1"/>
    <col min="632" max="632" width="2.1640625" bestFit="1" customWidth="1"/>
    <col min="633" max="633" width="6.1640625" bestFit="1" customWidth="1"/>
    <col min="634" max="634" width="5.1640625" bestFit="1" customWidth="1"/>
    <col min="635" max="636" width="12.1640625" bestFit="1" customWidth="1"/>
    <col min="637" max="637" width="5.1640625" bestFit="1" customWidth="1"/>
    <col min="638" max="638" width="12.1640625" bestFit="1" customWidth="1"/>
    <col min="639" max="639" width="4.1640625" bestFit="1" customWidth="1"/>
    <col min="640" max="640" width="12.1640625" bestFit="1" customWidth="1"/>
    <col min="641" max="641" width="5.1640625" bestFit="1" customWidth="1"/>
    <col min="642" max="642" width="9.1640625" bestFit="1" customWidth="1"/>
    <col min="643" max="643" width="4.1640625" bestFit="1" customWidth="1"/>
    <col min="644" max="644" width="5.1640625" bestFit="1" customWidth="1"/>
    <col min="645" max="645" width="6.1640625" bestFit="1" customWidth="1"/>
    <col min="646" max="646" width="12.1640625" bestFit="1" customWidth="1"/>
    <col min="647" max="647" width="5.1640625" bestFit="1" customWidth="1"/>
    <col min="648" max="648" width="12.1640625" bestFit="1" customWidth="1"/>
    <col min="649" max="649" width="5.1640625" bestFit="1" customWidth="1"/>
    <col min="650" max="650" width="12.1640625" bestFit="1" customWidth="1"/>
    <col min="651" max="651" width="5.1640625" bestFit="1" customWidth="1"/>
    <col min="652" max="652" width="4.1640625" bestFit="1" customWidth="1"/>
    <col min="653" max="657" width="12.1640625" bestFit="1" customWidth="1"/>
    <col min="658" max="658" width="6.1640625" bestFit="1" customWidth="1"/>
    <col min="659" max="659" width="4.1640625" bestFit="1" customWidth="1"/>
    <col min="660" max="660" width="5.1640625" bestFit="1" customWidth="1"/>
    <col min="661" max="661" width="12.1640625" bestFit="1" customWidth="1"/>
    <col min="662" max="662" width="5.1640625" bestFit="1" customWidth="1"/>
    <col min="663" max="663" width="12.1640625" bestFit="1" customWidth="1"/>
    <col min="664" max="664" width="8.1640625" bestFit="1" customWidth="1"/>
    <col min="665" max="665" width="4.1640625" bestFit="1" customWidth="1"/>
    <col min="666" max="667" width="5.1640625" bestFit="1" customWidth="1"/>
    <col min="668" max="668" width="8.1640625" bestFit="1" customWidth="1"/>
    <col min="669" max="669" width="12.1640625" bestFit="1" customWidth="1"/>
    <col min="670" max="671" width="5.1640625" bestFit="1" customWidth="1"/>
    <col min="672" max="672" width="12.1640625" bestFit="1" customWidth="1"/>
    <col min="673" max="673" width="5.1640625" bestFit="1" customWidth="1"/>
    <col min="674" max="674" width="12.1640625" bestFit="1" customWidth="1"/>
    <col min="675" max="675" width="3.1640625" bestFit="1" customWidth="1"/>
    <col min="676" max="678" width="6.1640625" bestFit="1" customWidth="1"/>
    <col min="679" max="681" width="12.1640625" bestFit="1" customWidth="1"/>
    <col min="682" max="682" width="9.1640625" bestFit="1" customWidth="1"/>
    <col min="683" max="683" width="12.1640625" bestFit="1" customWidth="1"/>
    <col min="684" max="684" width="6.1640625" bestFit="1" customWidth="1"/>
    <col min="685" max="685" width="5.1640625" bestFit="1" customWidth="1"/>
    <col min="686" max="686" width="6.1640625" bestFit="1" customWidth="1"/>
    <col min="687" max="687" width="12.1640625" bestFit="1" customWidth="1"/>
    <col min="688" max="688" width="6.1640625" bestFit="1" customWidth="1"/>
    <col min="689" max="689" width="5.1640625" bestFit="1" customWidth="1"/>
    <col min="690" max="690" width="7.1640625" bestFit="1" customWidth="1"/>
    <col min="691" max="691" width="5.1640625" bestFit="1" customWidth="1"/>
    <col min="692" max="692" width="8.1640625" bestFit="1" customWidth="1"/>
    <col min="693" max="693" width="12.1640625" bestFit="1" customWidth="1"/>
    <col min="694" max="694" width="7.1640625" bestFit="1" customWidth="1"/>
    <col min="695" max="695" width="5.1640625" bestFit="1" customWidth="1"/>
    <col min="696" max="700" width="12.1640625" bestFit="1" customWidth="1"/>
    <col min="701" max="701" width="5.1640625" bestFit="1" customWidth="1"/>
    <col min="702" max="702" width="3.1640625" bestFit="1" customWidth="1"/>
    <col min="703" max="703" width="6.1640625" bestFit="1" customWidth="1"/>
    <col min="704" max="704" width="12.1640625" bestFit="1" customWidth="1"/>
    <col min="705" max="705" width="6.1640625" bestFit="1" customWidth="1"/>
    <col min="706" max="708" width="12.1640625" bestFit="1" customWidth="1"/>
    <col min="709" max="709" width="7.1640625" bestFit="1" customWidth="1"/>
    <col min="710" max="710" width="6.1640625" bestFit="1" customWidth="1"/>
    <col min="711" max="712" width="12.1640625" bestFit="1" customWidth="1"/>
    <col min="713" max="713" width="6.1640625" bestFit="1" customWidth="1"/>
    <col min="714" max="714" width="12.1640625" bestFit="1" customWidth="1"/>
    <col min="715" max="715" width="7.1640625" bestFit="1" customWidth="1"/>
    <col min="716" max="717" width="12.1640625" bestFit="1" customWidth="1"/>
    <col min="718" max="718" width="11.1640625" bestFit="1" customWidth="1"/>
    <col min="719" max="720" width="5.1640625" bestFit="1" customWidth="1"/>
    <col min="721" max="721" width="12.1640625" bestFit="1" customWidth="1"/>
    <col min="722" max="723" width="6.1640625" bestFit="1" customWidth="1"/>
    <col min="724" max="724" width="5.1640625" bestFit="1" customWidth="1"/>
    <col min="725" max="726" width="12.1640625" bestFit="1" customWidth="1"/>
    <col min="727" max="727" width="7.1640625" bestFit="1" customWidth="1"/>
    <col min="728" max="728" width="12.1640625" bestFit="1" customWidth="1"/>
    <col min="729" max="729" width="3.1640625" bestFit="1" customWidth="1"/>
    <col min="730" max="730" width="12.1640625" bestFit="1" customWidth="1"/>
    <col min="731" max="731" width="6.1640625" bestFit="1" customWidth="1"/>
    <col min="732" max="734" width="12.1640625" bestFit="1" customWidth="1"/>
    <col min="735" max="736" width="6.1640625" bestFit="1" customWidth="1"/>
    <col min="737" max="737" width="5.1640625" bestFit="1" customWidth="1"/>
    <col min="738" max="739" width="6.1640625" bestFit="1" customWidth="1"/>
    <col min="740" max="740" width="5.1640625" bestFit="1" customWidth="1"/>
    <col min="741" max="741" width="3.1640625" bestFit="1" customWidth="1"/>
    <col min="742" max="742" width="6.1640625" bestFit="1" customWidth="1"/>
    <col min="743" max="743" width="12.1640625" bestFit="1" customWidth="1"/>
    <col min="744" max="745" width="6.1640625" bestFit="1" customWidth="1"/>
    <col min="746" max="746" width="12.1640625" bestFit="1" customWidth="1"/>
    <col min="747" max="747" width="7.1640625" bestFit="1" customWidth="1"/>
    <col min="748" max="750" width="12.1640625" bestFit="1" customWidth="1"/>
    <col min="751" max="752" width="8.1640625" bestFit="1" customWidth="1"/>
    <col min="753" max="753" width="6.1640625" bestFit="1" customWidth="1"/>
    <col min="754" max="755" width="12.1640625" bestFit="1" customWidth="1"/>
    <col min="756" max="756" width="5.1640625" bestFit="1" customWidth="1"/>
    <col min="757" max="757" width="7.1640625" bestFit="1" customWidth="1"/>
    <col min="758" max="758" width="3.1640625" bestFit="1" customWidth="1"/>
    <col min="759" max="761" width="12.1640625" bestFit="1" customWidth="1"/>
    <col min="762" max="762" width="5.1640625" bestFit="1" customWidth="1"/>
    <col min="763" max="764" width="12.1640625" bestFit="1" customWidth="1"/>
    <col min="765" max="765" width="6.1640625" bestFit="1" customWidth="1"/>
    <col min="766" max="766" width="12.1640625" bestFit="1" customWidth="1"/>
    <col min="767" max="767" width="6.1640625" bestFit="1" customWidth="1"/>
    <col min="768" max="768" width="12.1640625" bestFit="1" customWidth="1"/>
    <col min="769" max="769" width="6.1640625" bestFit="1" customWidth="1"/>
    <col min="770" max="770" width="5.1640625" bestFit="1" customWidth="1"/>
    <col min="771" max="771" width="12.1640625" bestFit="1" customWidth="1"/>
    <col min="772" max="773" width="6.1640625" bestFit="1" customWidth="1"/>
    <col min="774" max="774" width="12.1640625" bestFit="1" customWidth="1"/>
    <col min="775" max="775" width="3.1640625" bestFit="1" customWidth="1"/>
    <col min="776" max="776" width="6.1640625" bestFit="1" customWidth="1"/>
    <col min="777" max="778" width="12.1640625" bestFit="1" customWidth="1"/>
    <col min="779" max="779" width="7.1640625" bestFit="1" customWidth="1"/>
    <col min="780" max="780" width="12.1640625" bestFit="1" customWidth="1"/>
    <col min="781" max="781" width="5.1640625" bestFit="1" customWidth="1"/>
    <col min="782" max="782" width="7.1640625" bestFit="1" customWidth="1"/>
    <col min="783" max="784" width="6.1640625" bestFit="1" customWidth="1"/>
    <col min="785" max="787" width="12.1640625" bestFit="1" customWidth="1"/>
    <col min="788" max="788" width="5.1640625" bestFit="1" customWidth="1"/>
    <col min="789" max="789" width="12.1640625" bestFit="1" customWidth="1"/>
    <col min="790" max="790" width="5.1640625" bestFit="1" customWidth="1"/>
    <col min="791" max="793" width="12.1640625" bestFit="1" customWidth="1"/>
    <col min="794" max="795" width="6.1640625" bestFit="1" customWidth="1"/>
    <col min="796" max="796" width="3.1640625" bestFit="1" customWidth="1"/>
    <col min="797" max="797" width="7.1640625" bestFit="1" customWidth="1"/>
    <col min="798" max="798" width="12.1640625" bestFit="1" customWidth="1"/>
    <col min="799" max="799" width="6.1640625" bestFit="1" customWidth="1"/>
    <col min="800" max="801" width="12.1640625" bestFit="1" customWidth="1"/>
    <col min="802" max="802" width="6.1640625" bestFit="1" customWidth="1"/>
    <col min="803" max="803" width="5.1640625" bestFit="1" customWidth="1"/>
    <col min="804" max="807" width="12.1640625" bestFit="1" customWidth="1"/>
    <col min="808" max="808" width="6.1640625" bestFit="1" customWidth="1"/>
    <col min="809" max="811" width="12.1640625" bestFit="1" customWidth="1"/>
    <col min="812" max="812" width="6.1640625" bestFit="1" customWidth="1"/>
    <col min="813" max="813" width="12.1640625" bestFit="1" customWidth="1"/>
    <col min="814" max="814" width="6.1640625" bestFit="1" customWidth="1"/>
    <col min="815" max="815" width="12.1640625" bestFit="1" customWidth="1"/>
    <col min="816" max="816" width="5.1640625" bestFit="1" customWidth="1"/>
    <col min="817" max="817" width="6.1640625" bestFit="1" customWidth="1"/>
    <col min="818" max="818" width="7.1640625" bestFit="1" customWidth="1"/>
    <col min="819" max="819" width="6.1640625" bestFit="1" customWidth="1"/>
    <col min="820" max="822" width="12.1640625" bestFit="1" customWidth="1"/>
    <col min="823" max="823" width="5.1640625" bestFit="1" customWidth="1"/>
    <col min="824" max="824" width="6.1640625" bestFit="1" customWidth="1"/>
    <col min="825" max="825" width="5.1640625" bestFit="1" customWidth="1"/>
    <col min="826" max="826" width="12.1640625" bestFit="1" customWidth="1"/>
    <col min="827" max="827" width="3.1640625" bestFit="1" customWidth="1"/>
    <col min="828" max="831" width="12.1640625" bestFit="1" customWidth="1"/>
    <col min="832" max="832" width="5.1640625" bestFit="1" customWidth="1"/>
    <col min="833" max="833" width="6.1640625" bestFit="1" customWidth="1"/>
    <col min="834" max="834" width="12.1640625" bestFit="1" customWidth="1"/>
    <col min="835" max="835" width="3.1640625" bestFit="1" customWidth="1"/>
    <col min="836" max="839" width="6.1640625" bestFit="1" customWidth="1"/>
    <col min="840" max="840" width="12.1640625" bestFit="1" customWidth="1"/>
    <col min="841" max="841" width="5.1640625" bestFit="1" customWidth="1"/>
    <col min="842" max="842" width="6.1640625" bestFit="1" customWidth="1"/>
    <col min="843" max="843" width="12.1640625" bestFit="1" customWidth="1"/>
    <col min="844" max="844" width="6.1640625" bestFit="1" customWidth="1"/>
    <col min="845" max="845" width="8.1640625" bestFit="1" customWidth="1"/>
    <col min="846" max="846" width="3.1640625" bestFit="1" customWidth="1"/>
    <col min="847" max="847" width="6.1640625" bestFit="1" customWidth="1"/>
    <col min="848" max="848" width="7.1640625" bestFit="1" customWidth="1"/>
    <col min="849" max="849" width="12.1640625" bestFit="1" customWidth="1"/>
    <col min="850" max="850" width="6.1640625" bestFit="1" customWidth="1"/>
    <col min="851" max="851" width="7.1640625" bestFit="1" customWidth="1"/>
    <col min="852" max="852" width="12.1640625" bestFit="1" customWidth="1"/>
    <col min="853" max="853" width="6.1640625" bestFit="1" customWidth="1"/>
    <col min="854" max="854" width="7.1640625" bestFit="1" customWidth="1"/>
    <col min="855" max="855" width="12.1640625" bestFit="1" customWidth="1"/>
    <col min="856" max="856" width="5.1640625" bestFit="1" customWidth="1"/>
    <col min="857" max="857" width="7.1640625" bestFit="1" customWidth="1"/>
    <col min="858" max="863" width="12.1640625" bestFit="1" customWidth="1"/>
    <col min="864" max="864" width="5.1640625" bestFit="1" customWidth="1"/>
    <col min="865" max="865" width="12.1640625" bestFit="1" customWidth="1"/>
    <col min="866" max="866" width="6.1640625" bestFit="1" customWidth="1"/>
    <col min="867" max="867" width="5.1640625" bestFit="1" customWidth="1"/>
    <col min="868" max="871" width="12.1640625" bestFit="1" customWidth="1"/>
    <col min="872" max="872" width="8.1640625" bestFit="1" customWidth="1"/>
    <col min="873" max="873" width="6.1640625" bestFit="1" customWidth="1"/>
    <col min="874" max="875" width="7.1640625" bestFit="1" customWidth="1"/>
    <col min="876" max="877" width="12.1640625" bestFit="1" customWidth="1"/>
    <col min="878" max="878" width="6.1640625" bestFit="1" customWidth="1"/>
    <col min="879" max="879" width="8.1640625" bestFit="1" customWidth="1"/>
    <col min="880" max="880" width="12.1640625" bestFit="1" customWidth="1"/>
    <col min="881" max="881" width="6.1640625" bestFit="1" customWidth="1"/>
    <col min="882" max="882" width="3.1640625" bestFit="1" customWidth="1"/>
    <col min="883" max="883" width="12.1640625" bestFit="1" customWidth="1"/>
    <col min="884" max="884" width="8.1640625" bestFit="1" customWidth="1"/>
    <col min="885" max="886" width="12.1640625" bestFit="1" customWidth="1"/>
    <col min="887" max="887" width="5.1640625" bestFit="1" customWidth="1"/>
    <col min="888" max="888" width="12.1640625" bestFit="1" customWidth="1"/>
    <col min="889" max="889" width="5.1640625" bestFit="1" customWidth="1"/>
    <col min="890" max="891" width="6.1640625" bestFit="1" customWidth="1"/>
    <col min="892" max="892" width="8.1640625" bestFit="1" customWidth="1"/>
    <col min="893" max="893" width="12.1640625" bestFit="1" customWidth="1"/>
    <col min="894" max="894" width="6.1640625" bestFit="1" customWidth="1"/>
    <col min="895" max="895" width="3.1640625" bestFit="1" customWidth="1"/>
    <col min="896" max="897" width="12.1640625" bestFit="1" customWidth="1"/>
    <col min="898" max="898" width="7.1640625" bestFit="1" customWidth="1"/>
    <col min="899" max="900" width="12.1640625" bestFit="1" customWidth="1"/>
    <col min="901" max="901" width="8.1640625" bestFit="1" customWidth="1"/>
    <col min="902" max="902" width="6.1640625" bestFit="1" customWidth="1"/>
    <col min="903" max="906" width="12.1640625" bestFit="1" customWidth="1"/>
    <col min="907" max="907" width="3.1640625" bestFit="1" customWidth="1"/>
    <col min="908" max="910" width="12.1640625" bestFit="1" customWidth="1"/>
    <col min="911" max="911" width="6.1640625" bestFit="1" customWidth="1"/>
    <col min="912" max="912" width="12.1640625" bestFit="1" customWidth="1"/>
    <col min="913" max="913" width="5.1640625" bestFit="1" customWidth="1"/>
    <col min="914" max="915" width="12.1640625" bestFit="1" customWidth="1"/>
    <col min="916" max="916" width="7.1640625" bestFit="1" customWidth="1"/>
    <col min="917" max="918" width="12.1640625" bestFit="1" customWidth="1"/>
    <col min="919" max="919" width="7.1640625" bestFit="1" customWidth="1"/>
    <col min="920" max="920" width="12.1640625" bestFit="1" customWidth="1"/>
    <col min="921" max="921" width="3.1640625" bestFit="1" customWidth="1"/>
    <col min="922" max="922" width="6.1640625" bestFit="1" customWidth="1"/>
    <col min="923" max="923" width="8.1640625" bestFit="1" customWidth="1"/>
    <col min="924" max="924" width="5.1640625" bestFit="1" customWidth="1"/>
    <col min="925" max="925" width="12.1640625" bestFit="1" customWidth="1"/>
    <col min="926" max="926" width="5.1640625" bestFit="1" customWidth="1"/>
    <col min="927" max="927" width="6.1640625" bestFit="1" customWidth="1"/>
    <col min="928" max="928" width="5.1640625" bestFit="1" customWidth="1"/>
    <col min="929" max="929" width="12.1640625" bestFit="1" customWidth="1"/>
    <col min="930" max="930" width="6.1640625" bestFit="1" customWidth="1"/>
    <col min="931" max="931" width="5.1640625" bestFit="1" customWidth="1"/>
    <col min="932" max="932" width="11.1640625" bestFit="1" customWidth="1"/>
    <col min="933" max="933" width="10.1640625" bestFit="1" customWidth="1"/>
    <col min="934" max="934" width="5.1640625" bestFit="1" customWidth="1"/>
    <col min="935" max="935" width="6.1640625" bestFit="1" customWidth="1"/>
    <col min="936" max="936" width="7.1640625" bestFit="1" customWidth="1"/>
    <col min="937" max="937" width="5.1640625" bestFit="1" customWidth="1"/>
    <col min="938" max="938" width="6.1640625" bestFit="1" customWidth="1"/>
    <col min="939" max="939" width="5.1640625" bestFit="1" customWidth="1"/>
    <col min="940" max="940" width="6.1640625" bestFit="1" customWidth="1"/>
    <col min="941" max="941" width="3.1640625" bestFit="1" customWidth="1"/>
    <col min="942" max="943" width="6.1640625" bestFit="1" customWidth="1"/>
    <col min="944" max="944" width="7.1640625" bestFit="1" customWidth="1"/>
    <col min="945" max="945" width="5.1640625" bestFit="1" customWidth="1"/>
    <col min="946" max="946" width="7.1640625" bestFit="1" customWidth="1"/>
    <col min="947" max="947" width="12.1640625" bestFit="1" customWidth="1"/>
    <col min="948" max="948" width="6.1640625" bestFit="1" customWidth="1"/>
    <col min="949" max="950" width="12.1640625" bestFit="1" customWidth="1"/>
    <col min="951" max="951" width="5.1640625" bestFit="1" customWidth="1"/>
    <col min="952" max="952" width="12.1640625" bestFit="1" customWidth="1"/>
    <col min="953" max="953" width="5.1640625" bestFit="1" customWidth="1"/>
    <col min="954" max="954" width="12.1640625" bestFit="1" customWidth="1"/>
    <col min="955" max="955" width="6.1640625" bestFit="1" customWidth="1"/>
    <col min="956" max="956" width="12.1640625" bestFit="1" customWidth="1"/>
    <col min="957" max="957" width="5.1640625" bestFit="1" customWidth="1"/>
    <col min="958" max="958" width="7.1640625" bestFit="1" customWidth="1"/>
    <col min="959" max="959" width="12.1640625" bestFit="1" customWidth="1"/>
    <col min="960" max="960" width="11.1640625" bestFit="1" customWidth="1"/>
    <col min="961" max="961" width="7.1640625" bestFit="1" customWidth="1"/>
    <col min="962" max="962" width="6.1640625" bestFit="1" customWidth="1"/>
    <col min="963" max="963" width="12.1640625" bestFit="1" customWidth="1"/>
    <col min="964" max="964" width="5.1640625" bestFit="1" customWidth="1"/>
    <col min="965" max="965" width="12.1640625" bestFit="1" customWidth="1"/>
    <col min="966" max="966" width="5.1640625" bestFit="1" customWidth="1"/>
    <col min="967" max="967" width="12.1640625" bestFit="1" customWidth="1"/>
    <col min="968" max="968" width="5.1640625" bestFit="1" customWidth="1"/>
    <col min="969" max="969" width="8.1640625" bestFit="1" customWidth="1"/>
    <col min="970" max="971" width="12.1640625" bestFit="1" customWidth="1"/>
    <col min="972" max="972" width="5.1640625" bestFit="1" customWidth="1"/>
    <col min="973" max="973" width="7.1640625" bestFit="1" customWidth="1"/>
    <col min="974" max="974" width="6.1640625" bestFit="1" customWidth="1"/>
    <col min="975" max="976" width="12.1640625" bestFit="1" customWidth="1"/>
    <col min="977" max="977" width="3.1640625" bestFit="1" customWidth="1"/>
    <col min="978" max="978" width="7.1640625" bestFit="1" customWidth="1"/>
    <col min="979" max="979" width="6.1640625" bestFit="1" customWidth="1"/>
    <col min="980" max="980" width="5.1640625" bestFit="1" customWidth="1"/>
    <col min="981" max="982" width="6.1640625" bestFit="1" customWidth="1"/>
    <col min="983" max="984" width="12.1640625" bestFit="1" customWidth="1"/>
    <col min="985" max="985" width="10.1640625" bestFit="1" customWidth="1"/>
    <col min="986" max="986" width="5.1640625" bestFit="1" customWidth="1"/>
    <col min="987" max="988" width="12.1640625" bestFit="1" customWidth="1"/>
    <col min="989" max="989" width="7.1640625" bestFit="1" customWidth="1"/>
    <col min="990" max="990" width="3.1640625" bestFit="1" customWidth="1"/>
    <col min="991" max="991" width="6.1640625" bestFit="1" customWidth="1"/>
    <col min="992" max="992" width="5.1640625" bestFit="1" customWidth="1"/>
    <col min="993" max="993" width="6.1640625" bestFit="1" customWidth="1"/>
    <col min="994" max="995" width="7.1640625" bestFit="1" customWidth="1"/>
    <col min="996" max="996" width="12.1640625" bestFit="1" customWidth="1"/>
    <col min="997" max="997" width="3.1640625" bestFit="1" customWidth="1"/>
    <col min="998" max="998" width="12.1640625" bestFit="1" customWidth="1"/>
    <col min="999" max="999" width="6.1640625" bestFit="1" customWidth="1"/>
    <col min="1000" max="1000" width="7.1640625" bestFit="1" customWidth="1"/>
    <col min="1001" max="1001" width="12.1640625" bestFit="1" customWidth="1"/>
    <col min="1002" max="1002" width="6.1640625" bestFit="1" customWidth="1"/>
    <col min="1003" max="1003" width="7.1640625" bestFit="1" customWidth="1"/>
    <col min="1004" max="1005" width="12.1640625" bestFit="1" customWidth="1"/>
    <col min="1006" max="1006" width="6.1640625" bestFit="1" customWidth="1"/>
    <col min="1007" max="1008" width="12.1640625" bestFit="1" customWidth="1"/>
    <col min="1009" max="1009" width="5.1640625" bestFit="1" customWidth="1"/>
    <col min="1010" max="1010" width="12.1640625" bestFit="1" customWidth="1"/>
    <col min="1011" max="1011" width="6.1640625" bestFit="1" customWidth="1"/>
    <col min="1012" max="1012" width="12.1640625" bestFit="1" customWidth="1"/>
    <col min="1013" max="1013" width="8.1640625" bestFit="1" customWidth="1"/>
    <col min="1014" max="1014" width="5.1640625" bestFit="1" customWidth="1"/>
    <col min="1015" max="1015" width="12.1640625" bestFit="1" customWidth="1"/>
    <col min="1016" max="1016" width="6.1640625" bestFit="1" customWidth="1"/>
    <col min="1017" max="1017" width="12.1640625" bestFit="1" customWidth="1"/>
    <col min="1018" max="1018" width="6.1640625" bestFit="1" customWidth="1"/>
    <col min="1019" max="1019" width="12.1640625" bestFit="1" customWidth="1"/>
    <col min="1020" max="1020" width="6.1640625" bestFit="1" customWidth="1"/>
    <col min="1021" max="1022" width="12.1640625" bestFit="1" customWidth="1"/>
    <col min="1023" max="1023" width="6.1640625" bestFit="1" customWidth="1"/>
    <col min="1024" max="1024" width="3.1640625" bestFit="1" customWidth="1"/>
    <col min="1025" max="1025" width="8.1640625" bestFit="1" customWidth="1"/>
    <col min="1026" max="1026" width="12.1640625" bestFit="1" customWidth="1"/>
    <col min="1027" max="1027" width="6.1640625" bestFit="1" customWidth="1"/>
    <col min="1028" max="1030" width="12.1640625" bestFit="1" customWidth="1"/>
    <col min="1031" max="1031" width="5.1640625" bestFit="1" customWidth="1"/>
    <col min="1032" max="1032" width="8.1640625" bestFit="1" customWidth="1"/>
    <col min="1033" max="1033" width="12.1640625" bestFit="1" customWidth="1"/>
    <col min="1034" max="1034" width="6.1640625" bestFit="1" customWidth="1"/>
    <col min="1035" max="1035" width="12.1640625" bestFit="1" customWidth="1"/>
    <col min="1036" max="1036" width="3.1640625" bestFit="1" customWidth="1"/>
    <col min="1037" max="1037" width="6.1640625" bestFit="1" customWidth="1"/>
    <col min="1038" max="1038" width="5.1640625" bestFit="1" customWidth="1"/>
    <col min="1039" max="1039" width="7.1640625" bestFit="1" customWidth="1"/>
    <col min="1040" max="1040" width="6.1640625" bestFit="1" customWidth="1"/>
    <col min="1041" max="1041" width="12.1640625" bestFit="1" customWidth="1"/>
    <col min="1042" max="1042" width="3.1640625" bestFit="1" customWidth="1"/>
    <col min="1043" max="1043" width="6.1640625" bestFit="1" customWidth="1"/>
    <col min="1044" max="1044" width="12.1640625" bestFit="1" customWidth="1"/>
    <col min="1045" max="1045" width="5.1640625" bestFit="1" customWidth="1"/>
    <col min="1046" max="1048" width="12.1640625" bestFit="1" customWidth="1"/>
    <col min="1049" max="1049" width="5.1640625" bestFit="1" customWidth="1"/>
    <col min="1050" max="1052" width="12.1640625" bestFit="1" customWidth="1"/>
    <col min="1053" max="1053" width="11.1640625" bestFit="1" customWidth="1"/>
    <col min="1054" max="1055" width="12.1640625" bestFit="1" customWidth="1"/>
    <col min="1056" max="1056" width="6.1640625" bestFit="1" customWidth="1"/>
    <col min="1057" max="1057" width="12.1640625" bestFit="1" customWidth="1"/>
    <col min="1058" max="1058" width="6.1640625" bestFit="1" customWidth="1"/>
    <col min="1059" max="1060" width="12.1640625" bestFit="1" customWidth="1"/>
    <col min="1061" max="1061" width="5.1640625" bestFit="1" customWidth="1"/>
    <col min="1062" max="1062" width="6.1640625" bestFit="1" customWidth="1"/>
    <col min="1063" max="1063" width="5.1640625" bestFit="1" customWidth="1"/>
    <col min="1064" max="1064" width="12.1640625" bestFit="1" customWidth="1"/>
    <col min="1065" max="1066" width="6.1640625" bestFit="1" customWidth="1"/>
    <col min="1067" max="1069" width="12.1640625" bestFit="1" customWidth="1"/>
    <col min="1070" max="1070" width="6.1640625" bestFit="1" customWidth="1"/>
    <col min="1071" max="1071" width="5.1640625" bestFit="1" customWidth="1"/>
    <col min="1072" max="1072" width="12.1640625" bestFit="1" customWidth="1"/>
    <col min="1073" max="1073" width="6.1640625" bestFit="1" customWidth="1"/>
    <col min="1074" max="1074" width="12.1640625" bestFit="1" customWidth="1"/>
    <col min="1075" max="1075" width="5.1640625" bestFit="1" customWidth="1"/>
    <col min="1076" max="1077" width="12.1640625" bestFit="1" customWidth="1"/>
    <col min="1078" max="1078" width="5.1640625" bestFit="1" customWidth="1"/>
    <col min="1079" max="1079" width="3.1640625" bestFit="1" customWidth="1"/>
    <col min="1080" max="1083" width="12.1640625" bestFit="1" customWidth="1"/>
    <col min="1084" max="1084" width="7.1640625" bestFit="1" customWidth="1"/>
    <col min="1085" max="1085" width="3.1640625" bestFit="1" customWidth="1"/>
    <col min="1086" max="1086" width="5.1640625" bestFit="1" customWidth="1"/>
    <col min="1087" max="1088" width="12.1640625" bestFit="1" customWidth="1"/>
    <col min="1089" max="1089" width="6.1640625" bestFit="1" customWidth="1"/>
    <col min="1090" max="1090" width="12.1640625" bestFit="1" customWidth="1"/>
    <col min="1091" max="1092" width="5.1640625" bestFit="1" customWidth="1"/>
    <col min="1093" max="1093" width="3.1640625" bestFit="1" customWidth="1"/>
    <col min="1094" max="1094" width="6.1640625" bestFit="1" customWidth="1"/>
    <col min="1095" max="1097" width="12.1640625" bestFit="1" customWidth="1"/>
    <col min="1098" max="1098" width="3.1640625" bestFit="1" customWidth="1"/>
    <col min="1099" max="1099" width="6.1640625" bestFit="1" customWidth="1"/>
    <col min="1100" max="1100" width="9.1640625" bestFit="1" customWidth="1"/>
    <col min="1101" max="1102" width="12.1640625" bestFit="1" customWidth="1"/>
    <col min="1103" max="1103" width="5.1640625" bestFit="1" customWidth="1"/>
    <col min="1104" max="1104" width="12.1640625" bestFit="1" customWidth="1"/>
    <col min="1105" max="1105" width="9.1640625" bestFit="1" customWidth="1"/>
    <col min="1106" max="1109" width="12.1640625" bestFit="1" customWidth="1"/>
    <col min="1110" max="1110" width="5.1640625" bestFit="1" customWidth="1"/>
    <col min="1111" max="1111" width="9.1640625" bestFit="1" customWidth="1"/>
    <col min="1112" max="1113" width="12.1640625" bestFit="1" customWidth="1"/>
    <col min="1114" max="1114" width="7.1640625" bestFit="1" customWidth="1"/>
    <col min="1115" max="1115" width="3.1640625" bestFit="1" customWidth="1"/>
    <col min="1116" max="1117" width="5.1640625" bestFit="1" customWidth="1"/>
    <col min="1118" max="1118" width="7.1640625" bestFit="1" customWidth="1"/>
    <col min="1119" max="1120" width="12.1640625" bestFit="1" customWidth="1"/>
    <col min="1121" max="1121" width="6.1640625" bestFit="1" customWidth="1"/>
    <col min="1122" max="1123" width="3.1640625" bestFit="1" customWidth="1"/>
    <col min="1124" max="1124" width="5.1640625" bestFit="1" customWidth="1"/>
    <col min="1125" max="1126" width="12.1640625" bestFit="1" customWidth="1"/>
    <col min="1127" max="1127" width="6.1640625" bestFit="1" customWidth="1"/>
    <col min="1128" max="1128" width="12.1640625" bestFit="1" customWidth="1"/>
    <col min="1129" max="1129" width="6.1640625" bestFit="1" customWidth="1"/>
    <col min="1130" max="1130" width="8.1640625" bestFit="1" customWidth="1"/>
    <col min="1131" max="1131" width="5.1640625" bestFit="1" customWidth="1"/>
    <col min="1132" max="1132" width="12.1640625" bestFit="1" customWidth="1"/>
    <col min="1133" max="1133" width="5.1640625" bestFit="1" customWidth="1"/>
    <col min="1134" max="1134" width="6.1640625" bestFit="1" customWidth="1"/>
    <col min="1135" max="1135" width="5.1640625" bestFit="1" customWidth="1"/>
    <col min="1136" max="1136" width="12.1640625" bestFit="1" customWidth="1"/>
    <col min="1137" max="1137" width="6.1640625" bestFit="1" customWidth="1"/>
    <col min="1138" max="1138" width="3.1640625" bestFit="1" customWidth="1"/>
    <col min="1139" max="1139" width="7.1640625" bestFit="1" customWidth="1"/>
    <col min="1140" max="1141" width="5.1640625" bestFit="1" customWidth="1"/>
    <col min="1142" max="1142" width="12.1640625" bestFit="1" customWidth="1"/>
    <col min="1143" max="1143" width="3.1640625" bestFit="1" customWidth="1"/>
    <col min="1144" max="1144" width="7.1640625" bestFit="1" customWidth="1"/>
    <col min="1145" max="1145" width="12.1640625" bestFit="1" customWidth="1"/>
    <col min="1146" max="1146" width="8.1640625" bestFit="1" customWidth="1"/>
    <col min="1147" max="1147" width="7.1640625" bestFit="1" customWidth="1"/>
    <col min="1148" max="1150" width="12.1640625" bestFit="1" customWidth="1"/>
    <col min="1151" max="1151" width="4.1640625" bestFit="1" customWidth="1"/>
    <col min="1152" max="1152" width="12.1640625" bestFit="1" customWidth="1"/>
    <col min="1153" max="1153" width="8.1640625" bestFit="1" customWidth="1"/>
    <col min="1154" max="1154" width="9.1640625" bestFit="1" customWidth="1"/>
    <col min="1155" max="1155" width="12.1640625" bestFit="1" customWidth="1"/>
    <col min="1156" max="1156" width="8.1640625" bestFit="1" customWidth="1"/>
    <col min="1157" max="1157" width="9.1640625" bestFit="1" customWidth="1"/>
    <col min="1158" max="1158" width="12.1640625" bestFit="1" customWidth="1"/>
    <col min="1159" max="1159" width="7.1640625" bestFit="1" customWidth="1"/>
    <col min="1160" max="1161" width="8.1640625" bestFit="1" customWidth="1"/>
    <col min="1162" max="1162" width="7.1640625" bestFit="1" customWidth="1"/>
    <col min="1163" max="1164" width="12.1640625" bestFit="1" customWidth="1"/>
    <col min="1165" max="1165" width="7.1640625" bestFit="1" customWidth="1"/>
    <col min="1166" max="1166" width="12.1640625" bestFit="1" customWidth="1"/>
    <col min="1167" max="1167" width="7.1640625" bestFit="1" customWidth="1"/>
    <col min="1168" max="1171" width="12.1640625" bestFit="1" customWidth="1"/>
    <col min="1172" max="1172" width="8.1640625" bestFit="1" customWidth="1"/>
    <col min="1173" max="1173" width="6.1640625" bestFit="1" customWidth="1"/>
    <col min="1174" max="1174" width="7.1640625" bestFit="1" customWidth="1"/>
    <col min="1175" max="1175" width="12.1640625" bestFit="1" customWidth="1"/>
    <col min="1176" max="1176" width="7.1640625" bestFit="1" customWidth="1"/>
    <col min="1177" max="1177" width="8.1640625" bestFit="1" customWidth="1"/>
    <col min="1178" max="1178" width="9.1640625" bestFit="1" customWidth="1"/>
    <col min="1179" max="1179" width="8.1640625" bestFit="1" customWidth="1"/>
    <col min="1180" max="1180" width="10.1640625" bestFit="1" customWidth="1"/>
    <col min="1181" max="1181" width="7.1640625" bestFit="1" customWidth="1"/>
    <col min="1182" max="1182" width="12.1640625" bestFit="1" customWidth="1"/>
    <col min="1183" max="1183" width="6.1640625" bestFit="1" customWidth="1"/>
    <col min="1184" max="1185" width="12.1640625" bestFit="1" customWidth="1"/>
    <col min="1186" max="1186" width="8.1640625" bestFit="1" customWidth="1"/>
    <col min="1187" max="1187" width="12.1640625" bestFit="1" customWidth="1"/>
    <col min="1188" max="1188" width="11.1640625" bestFit="1" customWidth="1"/>
    <col min="1189" max="1189" width="7.1640625" bestFit="1" customWidth="1"/>
    <col min="1190" max="1190" width="12.1640625" bestFit="1" customWidth="1"/>
    <col min="1191" max="1191" width="9.1640625" bestFit="1" customWidth="1"/>
    <col min="1192" max="1192" width="12.1640625" bestFit="1" customWidth="1"/>
    <col min="1193" max="1193" width="7.1640625" bestFit="1" customWidth="1"/>
    <col min="1194" max="1196" width="12.1640625" bestFit="1" customWidth="1"/>
    <col min="1197" max="1197" width="6.1640625" bestFit="1" customWidth="1"/>
    <col min="1198" max="1198" width="7.1640625" bestFit="1" customWidth="1"/>
    <col min="1199" max="1199" width="9.1640625" bestFit="1" customWidth="1"/>
    <col min="1200" max="1200" width="7.1640625" bestFit="1" customWidth="1"/>
    <col min="1201" max="1201" width="8.1640625" bestFit="1" customWidth="1"/>
    <col min="1202" max="1203" width="12.1640625" bestFit="1" customWidth="1"/>
    <col min="1204" max="1204" width="7.1640625" bestFit="1" customWidth="1"/>
    <col min="1205" max="1205" width="12.1640625" bestFit="1" customWidth="1"/>
    <col min="1206" max="1206" width="8.1640625" bestFit="1" customWidth="1"/>
    <col min="1207" max="1207" width="9.1640625" bestFit="1" customWidth="1"/>
    <col min="1208" max="1208" width="12.1640625" bestFit="1" customWidth="1"/>
    <col min="1209" max="1209" width="9.1640625" bestFit="1" customWidth="1"/>
    <col min="1210" max="1210" width="10.1640625" bestFit="1" customWidth="1"/>
    <col min="1211" max="1211" width="6.1640625" bestFit="1" customWidth="1"/>
    <col min="1212" max="1212" width="7.1640625" bestFit="1" customWidth="1"/>
    <col min="1213" max="1213" width="12.1640625" bestFit="1" customWidth="1"/>
    <col min="1214" max="1214" width="8.1640625" bestFit="1" customWidth="1"/>
    <col min="1215" max="1216" width="9.1640625" bestFit="1" customWidth="1"/>
    <col min="1217" max="1217" width="7.1640625" bestFit="1" customWidth="1"/>
    <col min="1218" max="1218" width="12.1640625" bestFit="1" customWidth="1"/>
    <col min="1219" max="1219" width="7.1640625" bestFit="1" customWidth="1"/>
    <col min="1220" max="1221" width="12.1640625" bestFit="1" customWidth="1"/>
    <col min="1222" max="1222" width="7.1640625" bestFit="1" customWidth="1"/>
    <col min="1223" max="1223" width="12.1640625" bestFit="1" customWidth="1"/>
    <col min="1224" max="1224" width="6.1640625" bestFit="1" customWidth="1"/>
    <col min="1225" max="1225" width="8.1640625" bestFit="1" customWidth="1"/>
    <col min="1226" max="1229" width="12.1640625" bestFit="1" customWidth="1"/>
    <col min="1230" max="1230" width="6.1640625" bestFit="1" customWidth="1"/>
    <col min="1231" max="1232" width="12.1640625" bestFit="1" customWidth="1"/>
    <col min="1233" max="1233" width="7.1640625" bestFit="1" customWidth="1"/>
    <col min="1234" max="1234" width="10.1640625" bestFit="1" customWidth="1"/>
    <col min="1235" max="1235" width="12.1640625" bestFit="1" customWidth="1"/>
    <col min="1236" max="1236" width="7.1640625" bestFit="1" customWidth="1"/>
    <col min="1237" max="1237" width="8.1640625" bestFit="1" customWidth="1"/>
    <col min="1238" max="1238" width="7.1640625" bestFit="1" customWidth="1"/>
    <col min="1239" max="1239" width="9.1640625" bestFit="1" customWidth="1"/>
    <col min="1240" max="1240" width="12.1640625" bestFit="1" customWidth="1"/>
    <col min="1241" max="1241" width="9.1640625" bestFit="1" customWidth="1"/>
    <col min="1242" max="1243" width="12.1640625" bestFit="1" customWidth="1"/>
    <col min="1244" max="1244" width="6.1640625" bestFit="1" customWidth="1"/>
    <col min="1245" max="1245" width="12.1640625" bestFit="1" customWidth="1"/>
    <col min="1246" max="1246" width="9.1640625" bestFit="1" customWidth="1"/>
    <col min="1247" max="1250" width="12.1640625" bestFit="1" customWidth="1"/>
    <col min="1251" max="1251" width="7.1640625" bestFit="1" customWidth="1"/>
    <col min="1252" max="1254" width="12.1640625" bestFit="1" customWidth="1"/>
    <col min="1255" max="1255" width="6.1640625" bestFit="1" customWidth="1"/>
    <col min="1256" max="1256" width="12.1640625" bestFit="1" customWidth="1"/>
    <col min="1257" max="1257" width="7.1640625" bestFit="1" customWidth="1"/>
    <col min="1258" max="1258" width="8.1640625" bestFit="1" customWidth="1"/>
    <col min="1259" max="1259" width="7.1640625" bestFit="1" customWidth="1"/>
    <col min="1260" max="1261" width="12.1640625" bestFit="1" customWidth="1"/>
    <col min="1262" max="1262" width="7.1640625" bestFit="1" customWidth="1"/>
    <col min="1263" max="1265" width="12.1640625" bestFit="1" customWidth="1"/>
    <col min="1266" max="1266" width="8.1640625" bestFit="1" customWidth="1"/>
    <col min="1267" max="1267" width="7.1640625" bestFit="1" customWidth="1"/>
    <col min="1268" max="1268" width="11.1640625" bestFit="1" customWidth="1"/>
    <col min="1269" max="1272" width="12.1640625" bestFit="1" customWidth="1"/>
    <col min="1273" max="1273" width="7.1640625" bestFit="1" customWidth="1"/>
    <col min="1274" max="1274" width="8.1640625" bestFit="1" customWidth="1"/>
    <col min="1275" max="1275" width="9.1640625" bestFit="1" customWidth="1"/>
    <col min="1276" max="1277" width="12.1640625" bestFit="1" customWidth="1"/>
    <col min="1278" max="1278" width="4.1640625" bestFit="1" customWidth="1"/>
    <col min="1279" max="1279" width="11.1640625" bestFit="1" customWidth="1"/>
    <col min="1280" max="1281" width="12.1640625" bestFit="1" customWidth="1"/>
    <col min="1282" max="1282" width="9.1640625" bestFit="1" customWidth="1"/>
    <col min="1283" max="1283" width="7.1640625" bestFit="1" customWidth="1"/>
    <col min="1284" max="1284" width="8.1640625" bestFit="1" customWidth="1"/>
    <col min="1285" max="1285" width="7.1640625" bestFit="1" customWidth="1"/>
    <col min="1286" max="1286" width="12.1640625" bestFit="1" customWidth="1"/>
    <col min="1287" max="1287" width="6.1640625" bestFit="1" customWidth="1"/>
    <col min="1288" max="1291" width="12.1640625" bestFit="1" customWidth="1"/>
    <col min="1292" max="1292" width="7.1640625" bestFit="1" customWidth="1"/>
    <col min="1293" max="1295" width="12.1640625" bestFit="1" customWidth="1"/>
    <col min="1296" max="1296" width="9.1640625" bestFit="1" customWidth="1"/>
    <col min="1297" max="1297" width="12.1640625" bestFit="1" customWidth="1"/>
    <col min="1298" max="1298" width="7.1640625" bestFit="1" customWidth="1"/>
    <col min="1299" max="1299" width="12.1640625" bestFit="1" customWidth="1"/>
    <col min="1300" max="1300" width="6.1640625" bestFit="1" customWidth="1"/>
    <col min="1301" max="1303" width="12.1640625" bestFit="1" customWidth="1"/>
    <col min="1304" max="1304" width="9.1640625" bestFit="1" customWidth="1"/>
    <col min="1305" max="1305" width="8.1640625" bestFit="1" customWidth="1"/>
    <col min="1306" max="1306" width="7.1640625" bestFit="1" customWidth="1"/>
    <col min="1307" max="1307" width="12.1640625" bestFit="1" customWidth="1"/>
    <col min="1308" max="1308" width="8.1640625" bestFit="1" customWidth="1"/>
    <col min="1309" max="1309" width="12.1640625" bestFit="1" customWidth="1"/>
    <col min="1310" max="1311" width="10.1640625" bestFit="1" customWidth="1"/>
    <col min="1312" max="1313" width="12.1640625" bestFit="1" customWidth="1"/>
    <col min="1314" max="1314" width="7.1640625" bestFit="1" customWidth="1"/>
    <col min="1315" max="1315" width="12.1640625" bestFit="1" customWidth="1"/>
    <col min="1316" max="1316" width="7.1640625" bestFit="1" customWidth="1"/>
    <col min="1317" max="1318" width="12.1640625" bestFit="1" customWidth="1"/>
    <col min="1319" max="1319" width="7.1640625" bestFit="1" customWidth="1"/>
    <col min="1320" max="1320" width="8.1640625" bestFit="1" customWidth="1"/>
    <col min="1321" max="1322" width="12.1640625" bestFit="1" customWidth="1"/>
    <col min="1323" max="1323" width="6.1640625" bestFit="1" customWidth="1"/>
    <col min="1324" max="1325" width="12.1640625" bestFit="1" customWidth="1"/>
    <col min="1326" max="1326" width="8.1640625" bestFit="1" customWidth="1"/>
    <col min="1327" max="1332" width="12.1640625" bestFit="1" customWidth="1"/>
    <col min="1333" max="1333" width="6.1640625" bestFit="1" customWidth="1"/>
    <col min="1334" max="1338" width="12.1640625" bestFit="1" customWidth="1"/>
    <col min="1339" max="1339" width="7.1640625" bestFit="1" customWidth="1"/>
    <col min="1340" max="1340" width="8.1640625" bestFit="1" customWidth="1"/>
    <col min="1341" max="1341" width="7.1640625" bestFit="1" customWidth="1"/>
    <col min="1342" max="1342" width="6.1640625" bestFit="1" customWidth="1"/>
    <col min="1343" max="1344" width="8.1640625" bestFit="1" customWidth="1"/>
    <col min="1345" max="1345" width="7.1640625" bestFit="1" customWidth="1"/>
    <col min="1346" max="1347" width="12.1640625" bestFit="1" customWidth="1"/>
    <col min="1348" max="1348" width="10.1640625" bestFit="1" customWidth="1"/>
    <col min="1349" max="1350" width="12.1640625" bestFit="1" customWidth="1"/>
    <col min="1351" max="1352" width="7.1640625" bestFit="1" customWidth="1"/>
    <col min="1353" max="1353" width="12.1640625" bestFit="1" customWidth="1"/>
    <col min="1354" max="1354" width="6.1640625" bestFit="1" customWidth="1"/>
    <col min="1355" max="1355" width="12.1640625" bestFit="1" customWidth="1"/>
    <col min="1356" max="1356" width="8.1640625" bestFit="1" customWidth="1"/>
    <col min="1357" max="1358" width="12.1640625" bestFit="1" customWidth="1"/>
    <col min="1359" max="1359" width="7.1640625" bestFit="1" customWidth="1"/>
    <col min="1360" max="1360" width="11.1640625" bestFit="1" customWidth="1"/>
    <col min="1361" max="1361" width="12.1640625" bestFit="1" customWidth="1"/>
    <col min="1362" max="1362" width="8.1640625" bestFit="1" customWidth="1"/>
    <col min="1363" max="1363" width="6.1640625" bestFit="1" customWidth="1"/>
    <col min="1364" max="1364" width="12.1640625" bestFit="1" customWidth="1"/>
    <col min="1365" max="1365" width="9.1640625" bestFit="1" customWidth="1"/>
    <col min="1366" max="1366" width="12.1640625" bestFit="1" customWidth="1"/>
    <col min="1367" max="1367" width="7.1640625" bestFit="1" customWidth="1"/>
    <col min="1368" max="1368" width="12.1640625" bestFit="1" customWidth="1"/>
    <col min="1369" max="1370" width="7.1640625" bestFit="1" customWidth="1"/>
    <col min="1371" max="1371" width="4.1640625" bestFit="1" customWidth="1"/>
    <col min="1372" max="1372" width="8.1640625" bestFit="1" customWidth="1"/>
    <col min="1373" max="1375" width="12.1640625" bestFit="1" customWidth="1"/>
    <col min="1376" max="1377" width="7.1640625" bestFit="1" customWidth="1"/>
    <col min="1378" max="1378" width="11.1640625" bestFit="1" customWidth="1"/>
    <col min="1379" max="1381" width="12.1640625" bestFit="1" customWidth="1"/>
    <col min="1382" max="1382" width="6.1640625" bestFit="1" customWidth="1"/>
    <col min="1383" max="1383" width="12.1640625" bestFit="1" customWidth="1"/>
    <col min="1384" max="1384" width="8.1640625" bestFit="1" customWidth="1"/>
    <col min="1385" max="1386" width="12.1640625" bestFit="1" customWidth="1"/>
    <col min="1387" max="1387" width="7.1640625" bestFit="1" customWidth="1"/>
    <col min="1388" max="1388" width="9.1640625" bestFit="1" customWidth="1"/>
    <col min="1389" max="1389" width="6.1640625" bestFit="1" customWidth="1"/>
    <col min="1390" max="1394" width="12.1640625" bestFit="1" customWidth="1"/>
    <col min="1395" max="1396" width="7.1640625" bestFit="1" customWidth="1"/>
    <col min="1397" max="1397" width="8.1640625" bestFit="1" customWidth="1"/>
    <col min="1398" max="1398" width="12.1640625" bestFit="1" customWidth="1"/>
    <col min="1399" max="1399" width="8.1640625" bestFit="1" customWidth="1"/>
    <col min="1400" max="1400" width="12.1640625" bestFit="1" customWidth="1"/>
    <col min="1401" max="1401" width="7.1640625" bestFit="1" customWidth="1"/>
    <col min="1402" max="1402" width="9.1640625" bestFit="1" customWidth="1"/>
    <col min="1403" max="1404" width="12.1640625" bestFit="1" customWidth="1"/>
    <col min="1405" max="1405" width="7.1640625" bestFit="1" customWidth="1"/>
    <col min="1406" max="1406" width="12.1640625" bestFit="1" customWidth="1"/>
    <col min="1407" max="1407" width="6.1640625" bestFit="1" customWidth="1"/>
    <col min="1408" max="1414" width="12.1640625" bestFit="1" customWidth="1"/>
    <col min="1415" max="1415" width="6.1640625" bestFit="1" customWidth="1"/>
    <col min="1416" max="1418" width="12.1640625" bestFit="1" customWidth="1"/>
    <col min="1419" max="1419" width="8.1640625" bestFit="1" customWidth="1"/>
    <col min="1420" max="1420" width="12.1640625" bestFit="1" customWidth="1"/>
    <col min="1421" max="1421" width="8.1640625" bestFit="1" customWidth="1"/>
    <col min="1422" max="1422" width="6.1640625" bestFit="1" customWidth="1"/>
    <col min="1423" max="1425" width="12.1640625" bestFit="1" customWidth="1"/>
    <col min="1426" max="1426" width="9.1640625" bestFit="1" customWidth="1"/>
    <col min="1427" max="1427" width="11.1640625" bestFit="1" customWidth="1"/>
    <col min="1428" max="1428" width="12.1640625" bestFit="1" customWidth="1"/>
    <col min="1429" max="1429" width="9.1640625" bestFit="1" customWidth="1"/>
    <col min="1430" max="1431" width="12.1640625" bestFit="1" customWidth="1"/>
    <col min="1432" max="1432" width="9.1640625" bestFit="1" customWidth="1"/>
    <col min="1433" max="1433" width="6.1640625" bestFit="1" customWidth="1"/>
    <col min="1434" max="1435" width="12.1640625" bestFit="1" customWidth="1"/>
    <col min="1436" max="1437" width="7.1640625" bestFit="1" customWidth="1"/>
    <col min="1438" max="1439" width="12.1640625" bestFit="1" customWidth="1"/>
    <col min="1440" max="1440" width="6.1640625" bestFit="1" customWidth="1"/>
    <col min="1441" max="1442" width="12.1640625" bestFit="1" customWidth="1"/>
    <col min="1443" max="1443" width="9.1640625" bestFit="1" customWidth="1"/>
    <col min="1444" max="1447" width="12.1640625" bestFit="1" customWidth="1"/>
    <col min="1448" max="1448" width="8.1640625" bestFit="1" customWidth="1"/>
    <col min="1449" max="1449" width="6.1640625" bestFit="1" customWidth="1"/>
    <col min="1450" max="1450" width="12.1640625" bestFit="1" customWidth="1"/>
    <col min="1451" max="1451" width="7.1640625" bestFit="1" customWidth="1"/>
    <col min="1452" max="1452" width="9.1640625" bestFit="1" customWidth="1"/>
    <col min="1453" max="1454" width="12.1640625" bestFit="1" customWidth="1"/>
    <col min="1455" max="1455" width="8.1640625" bestFit="1" customWidth="1"/>
    <col min="1456" max="1456" width="7.1640625" bestFit="1" customWidth="1"/>
    <col min="1457" max="1457" width="12.1640625" bestFit="1" customWidth="1"/>
    <col min="1458" max="1458" width="4.1640625" bestFit="1" customWidth="1"/>
    <col min="1459" max="1459" width="9.1640625" bestFit="1" customWidth="1"/>
    <col min="1460" max="1460" width="8.1640625" bestFit="1" customWidth="1"/>
    <col min="1461" max="1461" width="12.1640625" bestFit="1" customWidth="1"/>
    <col min="1462" max="1462" width="8.1640625" bestFit="1" customWidth="1"/>
    <col min="1463" max="1465" width="12.1640625" bestFit="1" customWidth="1"/>
    <col min="1466" max="1466" width="7.1640625" bestFit="1" customWidth="1"/>
    <col min="1467" max="1467" width="8.1640625" bestFit="1" customWidth="1"/>
    <col min="1468" max="1469" width="12.1640625" bestFit="1" customWidth="1"/>
    <col min="1470" max="1470" width="6.1640625" bestFit="1" customWidth="1"/>
    <col min="1471" max="1471" width="12.1640625" bestFit="1" customWidth="1"/>
    <col min="1472" max="1472" width="10.1640625" bestFit="1" customWidth="1"/>
    <col min="1473" max="1473" width="7.1640625" bestFit="1" customWidth="1"/>
    <col min="1474" max="1476" width="12.1640625" bestFit="1" customWidth="1"/>
    <col min="1477" max="1477" width="7.1640625" bestFit="1" customWidth="1"/>
    <col min="1478" max="1478" width="9.1640625" bestFit="1" customWidth="1"/>
    <col min="1479" max="1479" width="12.1640625" bestFit="1" customWidth="1"/>
    <col min="1480" max="1480" width="7.1640625" bestFit="1" customWidth="1"/>
    <col min="1481" max="1481" width="12.1640625" bestFit="1" customWidth="1"/>
    <col min="1482" max="1482" width="6.1640625" bestFit="1" customWidth="1"/>
    <col min="1483" max="1483" width="8.1640625" bestFit="1" customWidth="1"/>
    <col min="1484" max="1487" width="12.1640625" bestFit="1" customWidth="1"/>
    <col min="1488" max="1488" width="6.1640625" bestFit="1" customWidth="1"/>
    <col min="1489" max="1489" width="7.1640625" bestFit="1" customWidth="1"/>
    <col min="1490" max="1493" width="12.1640625" bestFit="1" customWidth="1"/>
    <col min="1494" max="1494" width="10.1640625" bestFit="1" customWidth="1"/>
    <col min="1495" max="1495" width="12.1640625" bestFit="1" customWidth="1"/>
    <col min="1496" max="1496" width="9.1640625" bestFit="1" customWidth="1"/>
    <col min="1497" max="1497" width="7.1640625" bestFit="1" customWidth="1"/>
    <col min="1498" max="1498" width="12.1640625" bestFit="1" customWidth="1"/>
    <col min="1499" max="1502" width="7.1640625" bestFit="1" customWidth="1"/>
    <col min="1503" max="1503" width="12.1640625" bestFit="1" customWidth="1"/>
    <col min="1504" max="1504" width="8.1640625" bestFit="1" customWidth="1"/>
    <col min="1505" max="1505" width="6.1640625" bestFit="1" customWidth="1"/>
    <col min="1506" max="1506" width="8.1640625" bestFit="1" customWidth="1"/>
    <col min="1507" max="1507" width="11.1640625" bestFit="1" customWidth="1"/>
    <col min="1508" max="1508" width="12.1640625" bestFit="1" customWidth="1"/>
    <col min="1509" max="1509" width="6.1640625" bestFit="1" customWidth="1"/>
    <col min="1510" max="1513" width="12.1640625" bestFit="1" customWidth="1"/>
    <col min="1514" max="1514" width="7.1640625" bestFit="1" customWidth="1"/>
    <col min="1515" max="1515" width="4.1640625" bestFit="1" customWidth="1"/>
    <col min="1516" max="1516" width="12.1640625" bestFit="1" customWidth="1"/>
    <col min="1517" max="1517" width="7.1640625" bestFit="1" customWidth="1"/>
    <col min="1518" max="1518" width="12.1640625" bestFit="1" customWidth="1"/>
    <col min="1519" max="1519" width="10.1640625" bestFit="1" customWidth="1"/>
    <col min="1520" max="1520" width="12.1640625" bestFit="1" customWidth="1"/>
    <col min="1521" max="1521" width="8.1640625" bestFit="1" customWidth="1"/>
    <col min="1522" max="1522" width="12.1640625" bestFit="1" customWidth="1"/>
    <col min="1523" max="1523" width="8.1640625" bestFit="1" customWidth="1"/>
    <col min="1524" max="1525" width="12.1640625" bestFit="1" customWidth="1"/>
    <col min="1526" max="1526" width="6.1640625" bestFit="1" customWidth="1"/>
    <col min="1527" max="1527" width="8.1640625" bestFit="1" customWidth="1"/>
    <col min="1528" max="1528" width="7.1640625" bestFit="1" customWidth="1"/>
    <col min="1529" max="1532" width="12.1640625" bestFit="1" customWidth="1"/>
    <col min="1533" max="1533" width="7.1640625" bestFit="1" customWidth="1"/>
    <col min="1534" max="1534" width="12.1640625" bestFit="1" customWidth="1"/>
    <col min="1535" max="1535" width="7.1640625" bestFit="1" customWidth="1"/>
    <col min="1536" max="1536" width="9.1640625" bestFit="1" customWidth="1"/>
    <col min="1537" max="1537" width="8.1640625" bestFit="1" customWidth="1"/>
    <col min="1538" max="1538" width="6.1640625" bestFit="1" customWidth="1"/>
    <col min="1539" max="1539" width="8.1640625" bestFit="1" customWidth="1"/>
    <col min="1540" max="1541" width="12.1640625" bestFit="1" customWidth="1"/>
    <col min="1542" max="1542" width="9.1640625" bestFit="1" customWidth="1"/>
    <col min="1543" max="1543" width="7.1640625" bestFit="1" customWidth="1"/>
    <col min="1544" max="1545" width="12.1640625" bestFit="1" customWidth="1"/>
    <col min="1546" max="1546" width="6.1640625" bestFit="1" customWidth="1"/>
    <col min="1547" max="1548" width="12.1640625" bestFit="1" customWidth="1"/>
    <col min="1549" max="1549" width="7.1640625" bestFit="1" customWidth="1"/>
    <col min="1550" max="1552" width="12.1640625" bestFit="1" customWidth="1"/>
    <col min="1553" max="1553" width="10.1640625" bestFit="1" customWidth="1"/>
    <col min="1554" max="1554" width="6.1640625" bestFit="1" customWidth="1"/>
    <col min="1555" max="1555" width="10.1640625" bestFit="1" customWidth="1"/>
    <col min="1556" max="1557" width="7.1640625" bestFit="1" customWidth="1"/>
    <col min="1558" max="1558" width="12.1640625" bestFit="1" customWidth="1"/>
    <col min="1559" max="1559" width="8.1640625" bestFit="1" customWidth="1"/>
    <col min="1560" max="1560" width="7.1640625" bestFit="1" customWidth="1"/>
    <col min="1561" max="1561" width="6.1640625" bestFit="1" customWidth="1"/>
    <col min="1562" max="1563" width="7.1640625" bestFit="1" customWidth="1"/>
    <col min="1564" max="1564" width="12.1640625" bestFit="1" customWidth="1"/>
    <col min="1565" max="1565" width="7.1640625" bestFit="1" customWidth="1"/>
    <col min="1566" max="1566" width="6.1640625" bestFit="1" customWidth="1"/>
    <col min="1567" max="1567" width="12.1640625" bestFit="1" customWidth="1"/>
    <col min="1568" max="1568" width="7.1640625" bestFit="1" customWidth="1"/>
    <col min="1569" max="1572" width="12.1640625" bestFit="1" customWidth="1"/>
    <col min="1573" max="1573" width="9.1640625" bestFit="1" customWidth="1"/>
    <col min="1574" max="1575" width="12.1640625" bestFit="1" customWidth="1"/>
    <col min="1576" max="1576" width="7.1640625" bestFit="1" customWidth="1"/>
    <col min="1577" max="1577" width="12.1640625" bestFit="1" customWidth="1"/>
    <col min="1578" max="1578" width="4.1640625" bestFit="1" customWidth="1"/>
    <col min="1579" max="1579" width="7.1640625" bestFit="1" customWidth="1"/>
    <col min="1580" max="1580" width="9.1640625" bestFit="1" customWidth="1"/>
    <col min="1581" max="1581" width="12.1640625" bestFit="1" customWidth="1"/>
    <col min="1582" max="1582" width="7.1640625" bestFit="1" customWidth="1"/>
    <col min="1583" max="1586" width="12.1640625" bestFit="1" customWidth="1"/>
    <col min="1587" max="1587" width="6.1640625" bestFit="1" customWidth="1"/>
    <col min="1588" max="1588" width="8.1640625" bestFit="1" customWidth="1"/>
    <col min="1589" max="1590" width="12.1640625" bestFit="1" customWidth="1"/>
    <col min="1591" max="1591" width="6.1640625" bestFit="1" customWidth="1"/>
    <col min="1592" max="1592" width="12.1640625" bestFit="1" customWidth="1"/>
    <col min="1593" max="1593" width="9.1640625" bestFit="1" customWidth="1"/>
    <col min="1594" max="1594" width="10.1640625" bestFit="1" customWidth="1"/>
    <col min="1595" max="1595" width="7.1640625" bestFit="1" customWidth="1"/>
    <col min="1596" max="1596" width="12.1640625" bestFit="1" customWidth="1"/>
    <col min="1597" max="1597" width="7.1640625" bestFit="1" customWidth="1"/>
    <col min="1598" max="1598" width="9.1640625" bestFit="1" customWidth="1"/>
    <col min="1599" max="1600" width="12.1640625" bestFit="1" customWidth="1"/>
    <col min="1601" max="1601" width="7.1640625" bestFit="1" customWidth="1"/>
    <col min="1602" max="1602" width="12.1640625" bestFit="1" customWidth="1"/>
    <col min="1603" max="1603" width="6.1640625" bestFit="1" customWidth="1"/>
    <col min="1604" max="1605" width="7.1640625" bestFit="1" customWidth="1"/>
    <col min="1606" max="1607" width="12.1640625" bestFit="1" customWidth="1"/>
    <col min="1608" max="1608" width="7.1640625" bestFit="1" customWidth="1"/>
    <col min="1609" max="1609" width="6.1640625" bestFit="1" customWidth="1"/>
    <col min="1610" max="1610" width="12.1640625" bestFit="1" customWidth="1"/>
    <col min="1611" max="1612" width="7.1640625" bestFit="1" customWidth="1"/>
    <col min="1613" max="1613" width="8.1640625" bestFit="1" customWidth="1"/>
    <col min="1614" max="1615" width="12.1640625" bestFit="1" customWidth="1"/>
    <col min="1616" max="1616" width="6.1640625" bestFit="1" customWidth="1"/>
    <col min="1617" max="1617" width="12.1640625" bestFit="1" customWidth="1"/>
    <col min="1618" max="1618" width="6.1640625" bestFit="1" customWidth="1"/>
    <col min="1619" max="1619" width="8.1640625" bestFit="1" customWidth="1"/>
    <col min="1620" max="1620" width="9.1640625" bestFit="1" customWidth="1"/>
    <col min="1621" max="1621" width="6.1640625" bestFit="1" customWidth="1"/>
    <col min="1622" max="1622" width="8.1640625" bestFit="1" customWidth="1"/>
    <col min="1623" max="1623" width="12.1640625" bestFit="1" customWidth="1"/>
    <col min="1624" max="1624" width="7.1640625" bestFit="1" customWidth="1"/>
    <col min="1625" max="1625" width="12.1640625" bestFit="1" customWidth="1"/>
    <col min="1626" max="1626" width="7.1640625" bestFit="1" customWidth="1"/>
    <col min="1627" max="1627" width="6.1640625" bestFit="1" customWidth="1"/>
    <col min="1628" max="1628" width="12.1640625" bestFit="1" customWidth="1"/>
    <col min="1629" max="1629" width="7.1640625" bestFit="1" customWidth="1"/>
    <col min="1630" max="1632" width="12.1640625" bestFit="1" customWidth="1"/>
    <col min="1633" max="1633" width="8.1640625" bestFit="1" customWidth="1"/>
    <col min="1634" max="1634" width="4.1640625" bestFit="1" customWidth="1"/>
    <col min="1635" max="1635" width="9.1640625" bestFit="1" customWidth="1"/>
    <col min="1636" max="1637" width="12.1640625" bestFit="1" customWidth="1"/>
    <col min="1638" max="1638" width="8.1640625" bestFit="1" customWidth="1"/>
    <col min="1639" max="1639" width="7.1640625" bestFit="1" customWidth="1"/>
    <col min="1640" max="1640" width="8.1640625" bestFit="1" customWidth="1"/>
    <col min="1641" max="1645" width="12.1640625" bestFit="1" customWidth="1"/>
    <col min="1646" max="1647" width="7.1640625" bestFit="1" customWidth="1"/>
    <col min="1648" max="1649" width="12.1640625" bestFit="1" customWidth="1"/>
    <col min="1650" max="1650" width="9.1640625" bestFit="1" customWidth="1"/>
    <col min="1651" max="1651" width="6.1640625" bestFit="1" customWidth="1"/>
    <col min="1652" max="1652" width="8.1640625" bestFit="1" customWidth="1"/>
    <col min="1653" max="1653" width="9.1640625" bestFit="1" customWidth="1"/>
    <col min="1654" max="1654" width="12.1640625" bestFit="1" customWidth="1"/>
    <col min="1655" max="1655" width="6.1640625" bestFit="1" customWidth="1"/>
    <col min="1656" max="1656" width="12.1640625" bestFit="1" customWidth="1"/>
    <col min="1657" max="1657" width="8.1640625" bestFit="1" customWidth="1"/>
    <col min="1658" max="1658" width="9.1640625" bestFit="1" customWidth="1"/>
    <col min="1659" max="1659" width="6.1640625" bestFit="1" customWidth="1"/>
    <col min="1660" max="1660" width="7.1640625" bestFit="1" customWidth="1"/>
    <col min="1661" max="1661" width="8.1640625" bestFit="1" customWidth="1"/>
    <col min="1662" max="1663" width="12.1640625" bestFit="1" customWidth="1"/>
    <col min="1664" max="1664" width="7.1640625" bestFit="1" customWidth="1"/>
    <col min="1665" max="1665" width="6.1640625" bestFit="1" customWidth="1"/>
    <col min="1666" max="1666" width="8.1640625" bestFit="1" customWidth="1"/>
    <col min="1667" max="1669" width="12.1640625" bestFit="1" customWidth="1"/>
    <col min="1670" max="1670" width="9.1640625" bestFit="1" customWidth="1"/>
    <col min="1671" max="1671" width="7.1640625" bestFit="1" customWidth="1"/>
    <col min="1672" max="1673" width="12.1640625" bestFit="1" customWidth="1"/>
    <col min="1674" max="1674" width="6.1640625" bestFit="1" customWidth="1"/>
    <col min="1675" max="1675" width="9.1640625" bestFit="1" customWidth="1"/>
    <col min="1676" max="1677" width="12.1640625" bestFit="1" customWidth="1"/>
    <col min="1678" max="1678" width="10.1640625" bestFit="1" customWidth="1"/>
    <col min="1679" max="1680" width="12.1640625" bestFit="1" customWidth="1"/>
    <col min="1681" max="1681" width="7.1640625" bestFit="1" customWidth="1"/>
    <col min="1682" max="1682" width="6.1640625" bestFit="1" customWidth="1"/>
    <col min="1683" max="1683" width="8.1640625" bestFit="1" customWidth="1"/>
    <col min="1684" max="1684" width="12.1640625" bestFit="1" customWidth="1"/>
    <col min="1685" max="1686" width="7.1640625" bestFit="1" customWidth="1"/>
    <col min="1687" max="1687" width="12.1640625" bestFit="1" customWidth="1"/>
    <col min="1688" max="1688" width="4.1640625" bestFit="1" customWidth="1"/>
    <col min="1689" max="1690" width="12.1640625" bestFit="1" customWidth="1"/>
    <col min="1691" max="1691" width="7.1640625" bestFit="1" customWidth="1"/>
    <col min="1692" max="1692" width="12.1640625" bestFit="1" customWidth="1"/>
    <col min="1693" max="1693" width="6.1640625" bestFit="1" customWidth="1"/>
    <col min="1694" max="1694" width="9.1640625" bestFit="1" customWidth="1"/>
    <col min="1695" max="1696" width="12.1640625" bestFit="1" customWidth="1"/>
    <col min="1697" max="1697" width="8.1640625" bestFit="1" customWidth="1"/>
    <col min="1698" max="1698" width="7.1640625" bestFit="1" customWidth="1"/>
    <col min="1699" max="1699" width="10.1640625" bestFit="1" customWidth="1"/>
    <col min="1700" max="1700" width="7.1640625" bestFit="1" customWidth="1"/>
    <col min="1701" max="1702" width="9.1640625" bestFit="1" customWidth="1"/>
    <col min="1703" max="1703" width="6.1640625" bestFit="1" customWidth="1"/>
    <col min="1704" max="1704" width="9.1640625" bestFit="1" customWidth="1"/>
    <col min="1705" max="1705" width="7.1640625" bestFit="1" customWidth="1"/>
    <col min="1706" max="1706" width="12.1640625" bestFit="1" customWidth="1"/>
    <col min="1707" max="1707" width="6.1640625" bestFit="1" customWidth="1"/>
    <col min="1708" max="1708" width="12.1640625" bestFit="1" customWidth="1"/>
    <col min="1709" max="1709" width="10.1640625" bestFit="1" customWidth="1"/>
    <col min="1710" max="1710" width="12.1640625" bestFit="1" customWidth="1"/>
    <col min="1711" max="1711" width="6.1640625" bestFit="1" customWidth="1"/>
    <col min="1712" max="1712" width="7.1640625" bestFit="1" customWidth="1"/>
    <col min="1713" max="1714" width="12.1640625" bestFit="1" customWidth="1"/>
    <col min="1715" max="1715" width="8.1640625" bestFit="1" customWidth="1"/>
    <col min="1716" max="1716" width="7.1640625" bestFit="1" customWidth="1"/>
    <col min="1717" max="1717" width="6.1640625" bestFit="1" customWidth="1"/>
    <col min="1718" max="1718" width="8.1640625" bestFit="1" customWidth="1"/>
    <col min="1719" max="1721" width="12.1640625" bestFit="1" customWidth="1"/>
    <col min="1722" max="1722" width="10.1640625" bestFit="1" customWidth="1"/>
    <col min="1723" max="1723" width="12.1640625" bestFit="1" customWidth="1"/>
    <col min="1724" max="1724" width="6.1640625" bestFit="1" customWidth="1"/>
    <col min="1725" max="1726" width="12.1640625" bestFit="1" customWidth="1"/>
    <col min="1727" max="1727" width="8.1640625" bestFit="1" customWidth="1"/>
    <col min="1728" max="1728" width="12.1640625" bestFit="1" customWidth="1"/>
    <col min="1729" max="1729" width="7.1640625" bestFit="1" customWidth="1"/>
    <col min="1730" max="1730" width="9.1640625" bestFit="1" customWidth="1"/>
    <col min="1731" max="1732" width="12.1640625" bestFit="1" customWidth="1"/>
    <col min="1733" max="1733" width="6.1640625" bestFit="1" customWidth="1"/>
    <col min="1734" max="1734" width="12.1640625" bestFit="1" customWidth="1"/>
    <col min="1735" max="1735" width="8.1640625" bestFit="1" customWidth="1"/>
    <col min="1736" max="1737" width="12.1640625" bestFit="1" customWidth="1"/>
    <col min="1738" max="1738" width="7.1640625" bestFit="1" customWidth="1"/>
    <col min="1739" max="1739" width="12.1640625" bestFit="1" customWidth="1"/>
    <col min="1740" max="1740" width="8.1640625" bestFit="1" customWidth="1"/>
    <col min="1741" max="1742" width="7.1640625" bestFit="1" customWidth="1"/>
    <col min="1743" max="1743" width="4.1640625" bestFit="1" customWidth="1"/>
    <col min="1744" max="1744" width="9.1640625" bestFit="1" customWidth="1"/>
    <col min="1745" max="1745" width="12.1640625" bestFit="1" customWidth="1"/>
    <col min="1746" max="1746" width="7.1640625" bestFit="1" customWidth="1"/>
    <col min="1747" max="1747" width="12.1640625" bestFit="1" customWidth="1"/>
    <col min="1748" max="1748" width="6.1640625" bestFit="1" customWidth="1"/>
    <col min="1749" max="1750" width="12.1640625" bestFit="1" customWidth="1"/>
    <col min="1751" max="1751" width="9.1640625" bestFit="1" customWidth="1"/>
    <col min="1752" max="1752" width="7.1640625" bestFit="1" customWidth="1"/>
    <col min="1753" max="1754" width="12.1640625" bestFit="1" customWidth="1"/>
    <col min="1755" max="1755" width="8.1640625" bestFit="1" customWidth="1"/>
    <col min="1756" max="1756" width="6.1640625" bestFit="1" customWidth="1"/>
    <col min="1757" max="1758" width="12.1640625" bestFit="1" customWidth="1"/>
    <col min="1759" max="1759" width="9.1640625" bestFit="1" customWidth="1"/>
    <col min="1760" max="1760" width="12.1640625" bestFit="1" customWidth="1"/>
    <col min="1761" max="1761" width="11.1640625" bestFit="1" customWidth="1"/>
    <col min="1762" max="1762" width="6.1640625" bestFit="1" customWidth="1"/>
    <col min="1763" max="1764" width="12.1640625" bestFit="1" customWidth="1"/>
    <col min="1765" max="1766" width="9.1640625" bestFit="1" customWidth="1"/>
    <col min="1767" max="1767" width="12.1640625" bestFit="1" customWidth="1"/>
    <col min="1768" max="1768" width="6.1640625" bestFit="1" customWidth="1"/>
    <col min="1769" max="1772" width="12.1640625" bestFit="1" customWidth="1"/>
    <col min="1773" max="1773" width="7.1640625" bestFit="1" customWidth="1"/>
    <col min="1774" max="1775" width="12.1640625" bestFit="1" customWidth="1"/>
    <col min="1776" max="1776" width="9.1640625" bestFit="1" customWidth="1"/>
    <col min="1777" max="1777" width="12.1640625" bestFit="1" customWidth="1"/>
    <col min="1778" max="1778" width="7.1640625" bestFit="1" customWidth="1"/>
    <col min="1779" max="1779" width="10.1640625" bestFit="1" customWidth="1"/>
    <col min="1780" max="1780" width="6.1640625" bestFit="1" customWidth="1"/>
    <col min="1781" max="1783" width="12.1640625" bestFit="1" customWidth="1"/>
    <col min="1784" max="1784" width="7.1640625" bestFit="1" customWidth="1"/>
    <col min="1785" max="1786" width="12.1640625" bestFit="1" customWidth="1"/>
    <col min="1787" max="1787" width="4.1640625" bestFit="1" customWidth="1"/>
    <col min="1788" max="1789" width="12.1640625" bestFit="1" customWidth="1"/>
    <col min="1790" max="1790" width="6.1640625" bestFit="1" customWidth="1"/>
    <col min="1791" max="1791" width="12.1640625" bestFit="1" customWidth="1"/>
    <col min="1792" max="1792" width="8.1640625" bestFit="1" customWidth="1"/>
    <col min="1793" max="1794" width="12.1640625" bestFit="1" customWidth="1"/>
    <col min="1795" max="1795" width="7.1640625" bestFit="1" customWidth="1"/>
    <col min="1796" max="1796" width="12.1640625" bestFit="1" customWidth="1"/>
    <col min="1797" max="1797" width="7.1640625" bestFit="1" customWidth="1"/>
    <col min="1798" max="1799" width="12.1640625" bestFit="1" customWidth="1"/>
    <col min="1800" max="1800" width="9.1640625" bestFit="1" customWidth="1"/>
    <col min="1801" max="1801" width="8.1640625" bestFit="1" customWidth="1"/>
    <col min="1802" max="1802" width="7.1640625" bestFit="1" customWidth="1"/>
    <col min="1803" max="1804" width="12.1640625" bestFit="1" customWidth="1"/>
    <col min="1805" max="1805" width="10.1640625" bestFit="1" customWidth="1"/>
    <col min="1806" max="1806" width="6.1640625" bestFit="1" customWidth="1"/>
    <col min="1807" max="1807" width="11.1640625" bestFit="1" customWidth="1"/>
    <col min="1808" max="1808" width="8.1640625" bestFit="1" customWidth="1"/>
    <col min="1809" max="1809" width="12.1640625" bestFit="1" customWidth="1"/>
    <col min="1810" max="1812" width="7.1640625" bestFit="1" customWidth="1"/>
    <col min="1813" max="1813" width="12.1640625" bestFit="1" customWidth="1"/>
    <col min="1814" max="1814" width="7.1640625" bestFit="1" customWidth="1"/>
    <col min="1815" max="1815" width="12.1640625" bestFit="1" customWidth="1"/>
    <col min="1816" max="1816" width="8.1640625" bestFit="1" customWidth="1"/>
    <col min="1817" max="1822" width="12.1640625" bestFit="1" customWidth="1"/>
    <col min="1823" max="1823" width="7.1640625" bestFit="1" customWidth="1"/>
    <col min="1824" max="1825" width="12.1640625" bestFit="1" customWidth="1"/>
    <col min="1826" max="1826" width="4.1640625" bestFit="1" customWidth="1"/>
    <col min="1827" max="1827" width="12.1640625" bestFit="1" customWidth="1"/>
    <col min="1828" max="1829" width="7.1640625" bestFit="1" customWidth="1"/>
    <col min="1830" max="1830" width="8.1640625" bestFit="1" customWidth="1"/>
    <col min="1831" max="1831" width="12.1640625" bestFit="1" customWidth="1"/>
    <col min="1832" max="1832" width="6.1640625" bestFit="1" customWidth="1"/>
    <col min="1833" max="1833" width="9.1640625" bestFit="1" customWidth="1"/>
    <col min="1834" max="1835" width="12.1640625" bestFit="1" customWidth="1"/>
    <col min="1836" max="1836" width="7.1640625" bestFit="1" customWidth="1"/>
    <col min="1837" max="1837" width="6.1640625" bestFit="1" customWidth="1"/>
    <col min="1838" max="1838" width="10.1640625" bestFit="1" customWidth="1"/>
    <col min="1839" max="1841" width="12.1640625" bestFit="1" customWidth="1"/>
    <col min="1842" max="1842" width="9.1640625" bestFit="1" customWidth="1"/>
    <col min="1843" max="1843" width="11.1640625" bestFit="1" customWidth="1"/>
    <col min="1844" max="1844" width="12.1640625" bestFit="1" customWidth="1"/>
    <col min="1845" max="1845" width="8.1640625" bestFit="1" customWidth="1"/>
    <col min="1846" max="1846" width="12.1640625" bestFit="1" customWidth="1"/>
    <col min="1847" max="1847" width="7.1640625" bestFit="1" customWidth="1"/>
    <col min="1848" max="1848" width="12.1640625" bestFit="1" customWidth="1"/>
    <col min="1849" max="1849" width="9.1640625" bestFit="1" customWidth="1"/>
    <col min="1850" max="1850" width="6.1640625" bestFit="1" customWidth="1"/>
    <col min="1851" max="1853" width="12.1640625" bestFit="1" customWidth="1"/>
    <col min="1854" max="1854" width="6.1640625" bestFit="1" customWidth="1"/>
    <col min="1855" max="1858" width="12.1640625" bestFit="1" customWidth="1"/>
    <col min="1859" max="1859" width="7.1640625" bestFit="1" customWidth="1"/>
    <col min="1860" max="1861" width="12.1640625" bestFit="1" customWidth="1"/>
    <col min="1862" max="1862" width="6.1640625" bestFit="1" customWidth="1"/>
    <col min="1863" max="1865" width="12.1640625" bestFit="1" customWidth="1"/>
    <col min="1866" max="1866" width="9.1640625" bestFit="1" customWidth="1"/>
    <col min="1867" max="1867" width="12.1640625" bestFit="1" customWidth="1"/>
    <col min="1868" max="1868" width="4.1640625" bestFit="1" customWidth="1"/>
    <col min="1869" max="1870" width="8.1640625" bestFit="1" customWidth="1"/>
    <col min="1871" max="1871" width="12.1640625" bestFit="1" customWidth="1"/>
    <col min="1872" max="1872" width="6.1640625" bestFit="1" customWidth="1"/>
    <col min="1873" max="1874" width="12.1640625" bestFit="1" customWidth="1"/>
    <col min="1875" max="1875" width="6.1640625" bestFit="1" customWidth="1"/>
    <col min="1876" max="1878" width="7.1640625" bestFit="1" customWidth="1"/>
    <col min="1879" max="1879" width="12.1640625" bestFit="1" customWidth="1"/>
    <col min="1880" max="1880" width="6.1640625" bestFit="1" customWidth="1"/>
    <col min="1881" max="1881" width="12.1640625" bestFit="1" customWidth="1"/>
    <col min="1882" max="1882" width="8.1640625" bestFit="1" customWidth="1"/>
    <col min="1883" max="1883" width="12.1640625" bestFit="1" customWidth="1"/>
    <col min="1884" max="1885" width="9.1640625" bestFit="1" customWidth="1"/>
    <col min="1886" max="1886" width="6.1640625" bestFit="1" customWidth="1"/>
    <col min="1887" max="1887" width="12.1640625" bestFit="1" customWidth="1"/>
    <col min="1888" max="1888" width="6.1640625" bestFit="1" customWidth="1"/>
    <col min="1889" max="1889" width="12.1640625" bestFit="1" customWidth="1"/>
    <col min="1890" max="1890" width="8.1640625" bestFit="1" customWidth="1"/>
    <col min="1891" max="1891" width="7.1640625" bestFit="1" customWidth="1"/>
    <col min="1892" max="1894" width="12.1640625" bestFit="1" customWidth="1"/>
    <col min="1895" max="1895" width="8.1640625" bestFit="1" customWidth="1"/>
    <col min="1896" max="1896" width="12.1640625" bestFit="1" customWidth="1"/>
    <col min="1897" max="1897" width="11.1640625" bestFit="1" customWidth="1"/>
    <col min="1898" max="1898" width="6.1640625" bestFit="1" customWidth="1"/>
    <col min="1899" max="1899" width="12.1640625" bestFit="1" customWidth="1"/>
    <col min="1900" max="1900" width="4.1640625" bestFit="1" customWidth="1"/>
    <col min="1901" max="1901" width="6.1640625" bestFit="1" customWidth="1"/>
    <col min="1902" max="1902" width="12.1640625" bestFit="1" customWidth="1"/>
    <col min="1903" max="1903" width="8.1640625" bestFit="1" customWidth="1"/>
    <col min="1904" max="1904" width="12.1640625" bestFit="1" customWidth="1"/>
    <col min="1905" max="1905" width="9.1640625" bestFit="1" customWidth="1"/>
    <col min="1906" max="1906" width="7.1640625" bestFit="1" customWidth="1"/>
    <col min="1907" max="1908" width="12.1640625" bestFit="1" customWidth="1"/>
    <col min="1909" max="1909" width="9.1640625" bestFit="1" customWidth="1"/>
    <col min="1910" max="1911" width="12.1640625" bestFit="1" customWidth="1"/>
    <col min="1912" max="1913" width="6.1640625" bestFit="1" customWidth="1"/>
    <col min="1914" max="1914" width="8.1640625" bestFit="1" customWidth="1"/>
    <col min="1915" max="1915" width="12.1640625" bestFit="1" customWidth="1"/>
    <col min="1916" max="1916" width="7.1640625" bestFit="1" customWidth="1"/>
    <col min="1917" max="1917" width="9.1640625" bestFit="1" customWidth="1"/>
    <col min="1918" max="1918" width="6.1640625" bestFit="1" customWidth="1"/>
    <col min="1919" max="1919" width="12.1640625" bestFit="1" customWidth="1"/>
    <col min="1920" max="1920" width="9.1640625" bestFit="1" customWidth="1"/>
    <col min="1921" max="1921" width="6.1640625" bestFit="1" customWidth="1"/>
    <col min="1922" max="1922" width="8.1640625" bestFit="1" customWidth="1"/>
    <col min="1923" max="1923" width="12.1640625" bestFit="1" customWidth="1"/>
    <col min="1924" max="1924" width="7.1640625" bestFit="1" customWidth="1"/>
    <col min="1925" max="1925" width="8.1640625" bestFit="1" customWidth="1"/>
    <col min="1926" max="1926" width="7.1640625" bestFit="1" customWidth="1"/>
    <col min="1927" max="1928" width="12.1640625" bestFit="1" customWidth="1"/>
    <col min="1929" max="1929" width="8.1640625" bestFit="1" customWidth="1"/>
    <col min="1930" max="1930" width="12.1640625" bestFit="1" customWidth="1"/>
    <col min="1931" max="1931" width="7.1640625" bestFit="1" customWidth="1"/>
    <col min="1932" max="1932" width="4.1640625" bestFit="1" customWidth="1"/>
    <col min="1933" max="1933" width="12.1640625" bestFit="1" customWidth="1"/>
    <col min="1934" max="1934" width="8.1640625" bestFit="1" customWidth="1"/>
    <col min="1935" max="1935" width="12.1640625" bestFit="1" customWidth="1"/>
    <col min="1936" max="1936" width="9.1640625" bestFit="1" customWidth="1"/>
    <col min="1937" max="1937" width="8.1640625" bestFit="1" customWidth="1"/>
    <col min="1938" max="1938" width="7.1640625" bestFit="1" customWidth="1"/>
    <col min="1939" max="1939" width="6.1640625" bestFit="1" customWidth="1"/>
    <col min="1940" max="1941" width="12.1640625" bestFit="1" customWidth="1"/>
    <col min="1942" max="1942" width="9.1640625" bestFit="1" customWidth="1"/>
    <col min="1943" max="1943" width="12.1640625" bestFit="1" customWidth="1"/>
    <col min="1944" max="1944" width="7.1640625" bestFit="1" customWidth="1"/>
    <col min="1945" max="1945" width="12.1640625" bestFit="1" customWidth="1"/>
    <col min="1946" max="1946" width="9.1640625" bestFit="1" customWidth="1"/>
    <col min="1947" max="1948" width="12.1640625" bestFit="1" customWidth="1"/>
    <col min="1949" max="1949" width="8.1640625" bestFit="1" customWidth="1"/>
    <col min="1950" max="1952" width="7.1640625" bestFit="1" customWidth="1"/>
    <col min="1953" max="1958" width="12.1640625" bestFit="1" customWidth="1"/>
    <col min="1959" max="1959" width="7.1640625" bestFit="1" customWidth="1"/>
    <col min="1960" max="1960" width="12.1640625" bestFit="1" customWidth="1"/>
    <col min="1961" max="1961" width="7.1640625" bestFit="1" customWidth="1"/>
    <col min="1962" max="1962" width="4.1640625" bestFit="1" customWidth="1"/>
    <col min="1963" max="1963" width="12.1640625" bestFit="1" customWidth="1"/>
    <col min="1964" max="1964" width="8.1640625" bestFit="1" customWidth="1"/>
    <col min="1965" max="1965" width="11.1640625" bestFit="1" customWidth="1"/>
    <col min="1966" max="1967" width="12.1640625" bestFit="1" customWidth="1"/>
    <col min="1968" max="1969" width="7.1640625" bestFit="1" customWidth="1"/>
    <col min="1970" max="1970" width="9.1640625" bestFit="1" customWidth="1"/>
    <col min="1971" max="1971" width="12.1640625" bestFit="1" customWidth="1"/>
    <col min="1972" max="1972" width="7.1640625" bestFit="1" customWidth="1"/>
    <col min="1973" max="1973" width="12.1640625" bestFit="1" customWidth="1"/>
    <col min="1974" max="1974" width="6.1640625" bestFit="1" customWidth="1"/>
    <col min="1975" max="1975" width="11.1640625" bestFit="1" customWidth="1"/>
    <col min="1976" max="1976" width="12.1640625" bestFit="1" customWidth="1"/>
    <col min="1977" max="1977" width="6.1640625" bestFit="1" customWidth="1"/>
    <col min="1978" max="1978" width="8.1640625" bestFit="1" customWidth="1"/>
    <col min="1979" max="1979" width="12.1640625" bestFit="1" customWidth="1"/>
    <col min="1980" max="1980" width="10.1640625" bestFit="1" customWidth="1"/>
    <col min="1981" max="1981" width="12.1640625" bestFit="1" customWidth="1"/>
    <col min="1982" max="1982" width="6.1640625" bestFit="1" customWidth="1"/>
    <col min="1983" max="1983" width="9.1640625" bestFit="1" customWidth="1"/>
    <col min="1984" max="1985" width="7.1640625" bestFit="1" customWidth="1"/>
    <col min="1986" max="1987" width="12.1640625" bestFit="1" customWidth="1"/>
    <col min="1988" max="1988" width="6.1640625" bestFit="1" customWidth="1"/>
    <col min="1989" max="1989" width="11.1640625" bestFit="1" customWidth="1"/>
    <col min="1990" max="1990" width="8.1640625" bestFit="1" customWidth="1"/>
    <col min="1991" max="1991" width="4.1640625" bestFit="1" customWidth="1"/>
    <col min="1992" max="1992" width="11.1640625" bestFit="1" customWidth="1"/>
    <col min="1993" max="1993" width="12.1640625" bestFit="1" customWidth="1"/>
    <col min="1994" max="1994" width="7.1640625" bestFit="1" customWidth="1"/>
    <col min="1995" max="1999" width="12.1640625" bestFit="1" customWidth="1"/>
    <col min="2000" max="2000" width="7.1640625" bestFit="1" customWidth="1"/>
    <col min="2001" max="2001" width="6.1640625" bestFit="1" customWidth="1"/>
    <col min="2002" max="2002" width="8.1640625" bestFit="1" customWidth="1"/>
    <col min="2003" max="2004" width="12.1640625" bestFit="1" customWidth="1"/>
    <col min="2005" max="2005" width="7.1640625" bestFit="1" customWidth="1"/>
    <col min="2006" max="2006" width="12.1640625" bestFit="1" customWidth="1"/>
    <col min="2007" max="2007" width="9.1640625" bestFit="1" customWidth="1"/>
    <col min="2008" max="2008" width="7.1640625" bestFit="1" customWidth="1"/>
    <col min="2009" max="2012" width="12.1640625" bestFit="1" customWidth="1"/>
    <col min="2013" max="2013" width="4.1640625" bestFit="1" customWidth="1"/>
    <col min="2014" max="2014" width="12.1640625" bestFit="1" customWidth="1"/>
    <col min="2015" max="2016" width="7.1640625" bestFit="1" customWidth="1"/>
    <col min="2017" max="2018" width="12.1640625" bestFit="1" customWidth="1"/>
    <col min="2019" max="2019" width="6.1640625" bestFit="1" customWidth="1"/>
    <col min="2020" max="2021" width="7.1640625" bestFit="1" customWidth="1"/>
    <col min="2022" max="2022" width="12.1640625" bestFit="1" customWidth="1"/>
    <col min="2023" max="2023" width="7.1640625" bestFit="1" customWidth="1"/>
    <col min="2024" max="2025" width="12.1640625" bestFit="1" customWidth="1"/>
    <col min="2026" max="2026" width="8.1640625" bestFit="1" customWidth="1"/>
    <col min="2027" max="2027" width="12.1640625" bestFit="1" customWidth="1"/>
    <col min="2028" max="2028" width="7.1640625" bestFit="1" customWidth="1"/>
    <col min="2029" max="2030" width="9.1640625" bestFit="1" customWidth="1"/>
    <col min="2031" max="2031" width="12.1640625" bestFit="1" customWidth="1"/>
    <col min="2032" max="2032" width="7.1640625" bestFit="1" customWidth="1"/>
    <col min="2033" max="2033" width="6.1640625" bestFit="1" customWidth="1"/>
    <col min="2034" max="2034" width="10.1640625" bestFit="1" customWidth="1"/>
    <col min="2035" max="2038" width="12.1640625" bestFit="1" customWidth="1"/>
    <col min="2039" max="2039" width="10.1640625" bestFit="1" customWidth="1"/>
    <col min="2040" max="2040" width="12.1640625" bestFit="1" customWidth="1"/>
    <col min="2041" max="2041" width="4.1640625" bestFit="1" customWidth="1"/>
    <col min="2042" max="2042" width="9.1640625" bestFit="1" customWidth="1"/>
    <col min="2043" max="2043" width="12.1640625" bestFit="1" customWidth="1"/>
    <col min="2044" max="2044" width="8.1640625" bestFit="1" customWidth="1"/>
    <col min="2045" max="2045" width="12.1640625" bestFit="1" customWidth="1"/>
    <col min="2046" max="2047" width="7.1640625" bestFit="1" customWidth="1"/>
    <col min="2048" max="2049" width="6.1640625" bestFit="1" customWidth="1"/>
    <col min="2050" max="2050" width="8.1640625" bestFit="1" customWidth="1"/>
    <col min="2051" max="2052" width="12.1640625" bestFit="1" customWidth="1"/>
    <col min="2053" max="2053" width="7.1640625" bestFit="1" customWidth="1"/>
    <col min="2054" max="2056" width="12.1640625" bestFit="1" customWidth="1"/>
    <col min="2057" max="2057" width="4.1640625" bestFit="1" customWidth="1"/>
    <col min="2058" max="2058" width="7.1640625" bestFit="1" customWidth="1"/>
    <col min="2059" max="2059" width="10.1640625" bestFit="1" customWidth="1"/>
    <col min="2060" max="2060" width="8.1640625" bestFit="1" customWidth="1"/>
    <col min="2061" max="2061" width="6.1640625" bestFit="1" customWidth="1"/>
    <col min="2062" max="2062" width="12.1640625" bestFit="1" customWidth="1"/>
    <col min="2063" max="2063" width="7.1640625" bestFit="1" customWidth="1"/>
    <col min="2064" max="2066" width="12.1640625" bestFit="1" customWidth="1"/>
    <col min="2067" max="2067" width="6.1640625" bestFit="1" customWidth="1"/>
    <col min="2068" max="2069" width="12.1640625" bestFit="1" customWidth="1"/>
    <col min="2070" max="2071" width="6.1640625" bestFit="1" customWidth="1"/>
    <col min="2072" max="2072" width="10.1640625" bestFit="1" customWidth="1"/>
    <col min="2073" max="2074" width="12.1640625" bestFit="1" customWidth="1"/>
    <col min="2075" max="2075" width="9.1640625" bestFit="1" customWidth="1"/>
    <col min="2076" max="2076" width="8.1640625" bestFit="1" customWidth="1"/>
    <col min="2077" max="2077" width="6.1640625" bestFit="1" customWidth="1"/>
    <col min="2078" max="2081" width="12.1640625" bestFit="1" customWidth="1"/>
    <col min="2082" max="2082" width="4.1640625" bestFit="1" customWidth="1"/>
    <col min="2083" max="2084" width="12.1640625" bestFit="1" customWidth="1"/>
    <col min="2085" max="2085" width="9.1640625" bestFit="1" customWidth="1"/>
    <col min="2086" max="2086" width="12.1640625" bestFit="1" customWidth="1"/>
    <col min="2087" max="2087" width="8.1640625" bestFit="1" customWidth="1"/>
    <col min="2088" max="2089" width="12.1640625" bestFit="1" customWidth="1"/>
    <col min="2090" max="2090" width="7.1640625" bestFit="1" customWidth="1"/>
    <col min="2091" max="2091" width="12.1640625" bestFit="1" customWidth="1"/>
    <col min="2092" max="2092" width="6.1640625" bestFit="1" customWidth="1"/>
    <col min="2093" max="2093" width="12.1640625" bestFit="1" customWidth="1"/>
    <col min="2094" max="2094" width="6.1640625" bestFit="1" customWidth="1"/>
    <col min="2095" max="2096" width="12.1640625" bestFit="1" customWidth="1"/>
    <col min="2097" max="2097" width="7.1640625" bestFit="1" customWidth="1"/>
    <col min="2098" max="2098" width="8.1640625" bestFit="1" customWidth="1"/>
    <col min="2099" max="2099" width="12.1640625" bestFit="1" customWidth="1"/>
    <col min="2100" max="2100" width="6.1640625" bestFit="1" customWidth="1"/>
    <col min="2101" max="2102" width="12.1640625" bestFit="1" customWidth="1"/>
    <col min="2103" max="2103" width="9.1640625" bestFit="1" customWidth="1"/>
    <col min="2104" max="2104" width="4.1640625" bestFit="1" customWidth="1"/>
    <col min="2105" max="2105" width="7.1640625" bestFit="1" customWidth="1"/>
    <col min="2106" max="2106" width="8.1640625" bestFit="1" customWidth="1"/>
    <col min="2107" max="2107" width="9.1640625" bestFit="1" customWidth="1"/>
    <col min="2108" max="2109" width="8.1640625" bestFit="1" customWidth="1"/>
    <col min="2110" max="2110" width="7.1640625" bestFit="1" customWidth="1"/>
    <col min="2111" max="2111" width="11.1640625" bestFit="1" customWidth="1"/>
    <col min="2112" max="2112" width="7.1640625" bestFit="1" customWidth="1"/>
    <col min="2113" max="2115" width="9.1640625" bestFit="1" customWidth="1"/>
    <col min="2116" max="2116" width="12.1640625" bestFit="1" customWidth="1"/>
    <col min="2117" max="2117" width="7.1640625" bestFit="1" customWidth="1"/>
    <col min="2118" max="2118" width="12.1640625" bestFit="1" customWidth="1"/>
    <col min="2119" max="2119" width="6.1640625" bestFit="1" customWidth="1"/>
    <col min="2120" max="2120" width="8.1640625" bestFit="1" customWidth="1"/>
    <col min="2121" max="2122" width="12.1640625" bestFit="1" customWidth="1"/>
    <col min="2123" max="2123" width="6.1640625" bestFit="1" customWidth="1"/>
    <col min="2124" max="2124" width="8.1640625" bestFit="1" customWidth="1"/>
    <col min="2125" max="2126" width="7.1640625" bestFit="1" customWidth="1"/>
    <col min="2127" max="2128" width="6.1640625" bestFit="1" customWidth="1"/>
    <col min="2129" max="2131" width="12.1640625" bestFit="1" customWidth="1"/>
    <col min="2132" max="2132" width="6.1640625" bestFit="1" customWidth="1"/>
    <col min="2133" max="2133" width="12.1640625" bestFit="1" customWidth="1"/>
    <col min="2134" max="2134" width="6.1640625" bestFit="1" customWidth="1"/>
    <col min="2135" max="2135" width="7.1640625" bestFit="1" customWidth="1"/>
    <col min="2136" max="2136" width="12.1640625" bestFit="1" customWidth="1"/>
    <col min="2137" max="2137" width="7.1640625" bestFit="1" customWidth="1"/>
    <col min="2138" max="2138" width="6.1640625" bestFit="1" customWidth="1"/>
    <col min="2139" max="2139" width="4.1640625" bestFit="1" customWidth="1"/>
    <col min="2140" max="2140" width="12.1640625" bestFit="1" customWidth="1"/>
    <col min="2141" max="2141" width="7.1640625" bestFit="1" customWidth="1"/>
    <col min="2142" max="2147" width="12.1640625" bestFit="1" customWidth="1"/>
    <col min="2148" max="2148" width="6.1640625" bestFit="1" customWidth="1"/>
    <col min="2149" max="2149" width="9.1640625" bestFit="1" customWidth="1"/>
    <col min="2150" max="2150" width="7.1640625" bestFit="1" customWidth="1"/>
    <col min="2151" max="2151" width="6.1640625" bestFit="1" customWidth="1"/>
    <col min="2152" max="2152" width="8.1640625" bestFit="1" customWidth="1"/>
    <col min="2153" max="2153" width="6.1640625" bestFit="1" customWidth="1"/>
    <col min="2154" max="2154" width="12.1640625" bestFit="1" customWidth="1"/>
    <col min="2155" max="2155" width="4.1640625" bestFit="1" customWidth="1"/>
    <col min="2156" max="2157" width="12.1640625" bestFit="1" customWidth="1"/>
    <col min="2158" max="2158" width="7.1640625" bestFit="1" customWidth="1"/>
    <col min="2159" max="2163" width="12.1640625" bestFit="1" customWidth="1"/>
    <col min="2164" max="2164" width="7.1640625" bestFit="1" customWidth="1"/>
    <col min="2165" max="2165" width="12.1640625" bestFit="1" customWidth="1"/>
    <col min="2166" max="2166" width="6.1640625" bestFit="1" customWidth="1"/>
    <col min="2167" max="2167" width="12.1640625" bestFit="1" customWidth="1"/>
    <col min="2168" max="2168" width="7.1640625" bestFit="1" customWidth="1"/>
    <col min="2169" max="2170" width="12.1640625" bestFit="1" customWidth="1"/>
    <col min="2171" max="2171" width="9.1640625" bestFit="1" customWidth="1"/>
    <col min="2172" max="2173" width="12.1640625" bestFit="1" customWidth="1"/>
    <col min="2174" max="2174" width="4.1640625" bestFit="1" customWidth="1"/>
    <col min="2175" max="2175" width="9.1640625" bestFit="1" customWidth="1"/>
    <col min="2176" max="2177" width="12.1640625" bestFit="1" customWidth="1"/>
    <col min="2178" max="2178" width="6.1640625" bestFit="1" customWidth="1"/>
    <col min="2179" max="2179" width="12.1640625" bestFit="1" customWidth="1"/>
    <col min="2180" max="2182" width="6.1640625" bestFit="1" customWidth="1"/>
    <col min="2183" max="2183" width="12.1640625" bestFit="1" customWidth="1"/>
    <col min="2184" max="2184" width="4.1640625" bestFit="1" customWidth="1"/>
    <col min="2185" max="2186" width="12.1640625" bestFit="1" customWidth="1"/>
    <col min="2187" max="2187" width="9.1640625" bestFit="1" customWidth="1"/>
    <col min="2188" max="2188" width="8.1640625" bestFit="1" customWidth="1"/>
    <col min="2189" max="2189" width="12.1640625" bestFit="1" customWidth="1"/>
    <col min="2190" max="2190" width="8.1640625" bestFit="1" customWidth="1"/>
    <col min="2191" max="2191" width="7.1640625" bestFit="1" customWidth="1"/>
    <col min="2192" max="2192" width="9.1640625" bestFit="1" customWidth="1"/>
    <col min="2193" max="2193" width="7.1640625" bestFit="1" customWidth="1"/>
    <col min="2194" max="2194" width="12.1640625" bestFit="1" customWidth="1"/>
    <col min="2195" max="2195" width="6.1640625" bestFit="1" customWidth="1"/>
    <col min="2196" max="2197" width="12.1640625" bestFit="1" customWidth="1"/>
    <col min="2198" max="2198" width="6.1640625" bestFit="1" customWidth="1"/>
    <col min="2199" max="2200" width="12.1640625" bestFit="1" customWidth="1"/>
    <col min="2201" max="2201" width="6.1640625" bestFit="1" customWidth="1"/>
    <col min="2202" max="2202" width="12.1640625" bestFit="1" customWidth="1"/>
    <col min="2203" max="2203" width="6.1640625" bestFit="1" customWidth="1"/>
    <col min="2204" max="2204" width="12.1640625" bestFit="1" customWidth="1"/>
    <col min="2205" max="2205" width="6.1640625" bestFit="1" customWidth="1"/>
    <col min="2206" max="2206" width="9.1640625" bestFit="1" customWidth="1"/>
    <col min="2207" max="2209" width="12.1640625" bestFit="1" customWidth="1"/>
    <col min="2210" max="2210" width="8.1640625" bestFit="1" customWidth="1"/>
    <col min="2211" max="2211" width="4.1640625" bestFit="1" customWidth="1"/>
    <col min="2212" max="2212" width="7.1640625" bestFit="1" customWidth="1"/>
    <col min="2213" max="2213" width="11.1640625" bestFit="1" customWidth="1"/>
    <col min="2214" max="2214" width="8.1640625" bestFit="1" customWidth="1"/>
    <col min="2215" max="2215" width="12.1640625" bestFit="1" customWidth="1"/>
    <col min="2216" max="2216" width="7.1640625" bestFit="1" customWidth="1"/>
    <col min="2217" max="2217" width="12.1640625" bestFit="1" customWidth="1"/>
    <col min="2218" max="2218" width="6.1640625" bestFit="1" customWidth="1"/>
    <col min="2219" max="2219" width="7.1640625" bestFit="1" customWidth="1"/>
    <col min="2220" max="2220" width="12.1640625" bestFit="1" customWidth="1"/>
    <col min="2221" max="2221" width="9.1640625" bestFit="1" customWidth="1"/>
    <col min="2222" max="2222" width="6.1640625" bestFit="1" customWidth="1"/>
    <col min="2223" max="2223" width="8.1640625" bestFit="1" customWidth="1"/>
    <col min="2224" max="2224" width="12.1640625" bestFit="1" customWidth="1"/>
    <col min="2225" max="2225" width="7.1640625" bestFit="1" customWidth="1"/>
    <col min="2226" max="2229" width="12.1640625" bestFit="1" customWidth="1"/>
    <col min="2230" max="2230" width="4.1640625" bestFit="1" customWidth="1"/>
    <col min="2231" max="2231" width="12.1640625" bestFit="1" customWidth="1"/>
    <col min="2232" max="2232" width="7.1640625" bestFit="1" customWidth="1"/>
    <col min="2233" max="2233" width="12.1640625" bestFit="1" customWidth="1"/>
    <col min="2234" max="2234" width="6.1640625" bestFit="1" customWidth="1"/>
    <col min="2235" max="2235" width="7.1640625" bestFit="1" customWidth="1"/>
    <col min="2236" max="2236" width="6.1640625" bestFit="1" customWidth="1"/>
    <col min="2237" max="2237" width="9.1640625" bestFit="1" customWidth="1"/>
    <col min="2238" max="2238" width="12.1640625" bestFit="1" customWidth="1"/>
    <col min="2239" max="2239" width="6.1640625" bestFit="1" customWidth="1"/>
    <col min="2240" max="2241" width="12.1640625" bestFit="1" customWidth="1"/>
    <col min="2242" max="2243" width="7.1640625" bestFit="1" customWidth="1"/>
    <col min="2244" max="2244" width="6.1640625" bestFit="1" customWidth="1"/>
    <col min="2245" max="2246" width="12.1640625" bestFit="1" customWidth="1"/>
    <col min="2247" max="2248" width="7.1640625" bestFit="1" customWidth="1"/>
    <col min="2249" max="2249" width="4.1640625" bestFit="1" customWidth="1"/>
    <col min="2250" max="2250" width="12.1640625" bestFit="1" customWidth="1"/>
    <col min="2251" max="2251" width="10.1640625" bestFit="1" customWidth="1"/>
    <col min="2252" max="2252" width="7.1640625" bestFit="1" customWidth="1"/>
    <col min="2253" max="2253" width="12.1640625" bestFit="1" customWidth="1"/>
    <col min="2254" max="2255" width="6.1640625" bestFit="1" customWidth="1"/>
    <col min="2256" max="2256" width="12.1640625" bestFit="1" customWidth="1"/>
    <col min="2257" max="2257" width="10.1640625" bestFit="1" customWidth="1"/>
    <col min="2258" max="2258" width="7.1640625" bestFit="1" customWidth="1"/>
    <col min="2259" max="2259" width="6.1640625" bestFit="1" customWidth="1"/>
    <col min="2260" max="2260" width="7.1640625" bestFit="1" customWidth="1"/>
    <col min="2261" max="2261" width="12.1640625" bestFit="1" customWidth="1"/>
    <col min="2262" max="2262" width="8.1640625" bestFit="1" customWidth="1"/>
    <col min="2263" max="2263" width="12.1640625" bestFit="1" customWidth="1"/>
    <col min="2264" max="2264" width="4.1640625" bestFit="1" customWidth="1"/>
    <col min="2265" max="2265" width="7.1640625" bestFit="1" customWidth="1"/>
    <col min="2266" max="2267" width="12.1640625" bestFit="1" customWidth="1"/>
    <col min="2268" max="2268" width="6.1640625" bestFit="1" customWidth="1"/>
    <col min="2269" max="2269" width="12.1640625" bestFit="1" customWidth="1"/>
    <col min="2270" max="2270" width="8.1640625" bestFit="1" customWidth="1"/>
    <col min="2271" max="2271" width="4.1640625" bestFit="1" customWidth="1"/>
    <col min="2272" max="2272" width="9.1640625" bestFit="1" customWidth="1"/>
    <col min="2273" max="2273" width="7.1640625" bestFit="1" customWidth="1"/>
    <col min="2274" max="2276" width="12.1640625" bestFit="1" customWidth="1"/>
    <col min="2277" max="2277" width="9.1640625" bestFit="1" customWidth="1"/>
    <col min="2278" max="2278" width="12.1640625" bestFit="1" customWidth="1"/>
    <col min="2279" max="2279" width="7.1640625" bestFit="1" customWidth="1"/>
    <col min="2280" max="2281" width="12.1640625" bestFit="1" customWidth="1"/>
    <col min="2282" max="2282" width="7.1640625" bestFit="1" customWidth="1"/>
    <col min="2283" max="2284" width="12.1640625" bestFit="1" customWidth="1"/>
    <col min="2285" max="2285" width="7.1640625" bestFit="1" customWidth="1"/>
    <col min="2286" max="2287" width="12.1640625" bestFit="1" customWidth="1"/>
    <col min="2288" max="2288" width="8.1640625" bestFit="1" customWidth="1"/>
    <col min="2289" max="2289" width="6.1640625" bestFit="1" customWidth="1"/>
    <col min="2290" max="2290" width="8.1640625" bestFit="1" customWidth="1"/>
    <col min="2291" max="2293" width="12.1640625" bestFit="1" customWidth="1"/>
    <col min="2294" max="2294" width="7.1640625" bestFit="1" customWidth="1"/>
    <col min="2295" max="2296" width="12.1640625" bestFit="1" customWidth="1"/>
    <col min="2297" max="2297" width="6.1640625" bestFit="1" customWidth="1"/>
    <col min="2298" max="2298" width="12.1640625" bestFit="1" customWidth="1"/>
    <col min="2299" max="2299" width="10.1640625" bestFit="1" customWidth="1"/>
    <col min="2300" max="2300" width="12.1640625" bestFit="1" customWidth="1"/>
    <col min="2301" max="2301" width="4.1640625" bestFit="1" customWidth="1"/>
    <col min="2302" max="2302" width="8.1640625" bestFit="1" customWidth="1"/>
    <col min="2303" max="2303" width="7.1640625" bestFit="1" customWidth="1"/>
    <col min="2304" max="2304" width="6.1640625" bestFit="1" customWidth="1"/>
    <col min="2305" max="2306" width="12.1640625" bestFit="1" customWidth="1"/>
    <col min="2307" max="2307" width="8.1640625" bestFit="1" customWidth="1"/>
    <col min="2308" max="2308" width="6.1640625" bestFit="1" customWidth="1"/>
    <col min="2309" max="2309" width="9.1640625" bestFit="1" customWidth="1"/>
    <col min="2310" max="2310" width="12.1640625" bestFit="1" customWidth="1"/>
    <col min="2311" max="2311" width="9.1640625" bestFit="1" customWidth="1"/>
    <col min="2312" max="2312" width="4.1640625" bestFit="1" customWidth="1"/>
    <col min="2313" max="2313" width="8.1640625" bestFit="1" customWidth="1"/>
    <col min="2314" max="2315" width="10.1640625" bestFit="1" customWidth="1"/>
    <col min="2316" max="2316" width="6.1640625" bestFit="1" customWidth="1"/>
    <col min="2317" max="2320" width="12.1640625" bestFit="1" customWidth="1"/>
    <col min="2321" max="2321" width="10.1640625" bestFit="1" customWidth="1"/>
    <col min="2322" max="2323" width="6.1640625" bestFit="1" customWidth="1"/>
    <col min="2324" max="2324" width="9.1640625" bestFit="1" customWidth="1"/>
    <col min="2325" max="2325" width="12.1640625" bestFit="1" customWidth="1"/>
    <col min="2326" max="2326" width="7.1640625" bestFit="1" customWidth="1"/>
    <col min="2327" max="2327" width="6.1640625" bestFit="1" customWidth="1"/>
    <col min="2328" max="2328" width="10.1640625" bestFit="1" customWidth="1"/>
    <col min="2329" max="2329" width="12.1640625" bestFit="1" customWidth="1"/>
    <col min="2330" max="2330" width="8.1640625" bestFit="1" customWidth="1"/>
    <col min="2331" max="2331" width="12.1640625" bestFit="1" customWidth="1"/>
    <col min="2332" max="2332" width="9.1640625" bestFit="1" customWidth="1"/>
    <col min="2333" max="2333" width="12.1640625" bestFit="1" customWidth="1"/>
    <col min="2334" max="2334" width="7.1640625" bestFit="1" customWidth="1"/>
    <col min="2335" max="2335" width="4.1640625" bestFit="1" customWidth="1"/>
    <col min="2336" max="2336" width="6.1640625" bestFit="1" customWidth="1"/>
    <col min="2337" max="2337" width="12.1640625" bestFit="1" customWidth="1"/>
    <col min="2338" max="2338" width="9.1640625" bestFit="1" customWidth="1"/>
    <col min="2339" max="2339" width="4.1640625" bestFit="1" customWidth="1"/>
    <col min="2340" max="2340" width="7.1640625" bestFit="1" customWidth="1"/>
    <col min="2341" max="2341" width="12.1640625" bestFit="1" customWidth="1"/>
    <col min="2342" max="2342" width="9.1640625" bestFit="1" customWidth="1"/>
    <col min="2343" max="2343" width="12.1640625" bestFit="1" customWidth="1"/>
    <col min="2344" max="2345" width="6.1640625" bestFit="1" customWidth="1"/>
    <col min="2346" max="2346" width="8.1640625" bestFit="1" customWidth="1"/>
    <col min="2347" max="2347" width="12.1640625" bestFit="1" customWidth="1"/>
    <col min="2348" max="2348" width="6.1640625" bestFit="1" customWidth="1"/>
    <col min="2349" max="2351" width="12.1640625" bestFit="1" customWidth="1"/>
    <col min="2352" max="2352" width="8.1640625" bestFit="1" customWidth="1"/>
    <col min="2353" max="2353" width="6.1640625" bestFit="1" customWidth="1"/>
    <col min="2354" max="2354" width="8.1640625" bestFit="1" customWidth="1"/>
    <col min="2355" max="2358" width="12.1640625" bestFit="1" customWidth="1"/>
    <col min="2359" max="2359" width="4.1640625" bestFit="1" customWidth="1"/>
    <col min="2360" max="2360" width="12.1640625" bestFit="1" customWidth="1"/>
    <col min="2361" max="2361" width="6.1640625" bestFit="1" customWidth="1"/>
    <col min="2362" max="2363" width="12.1640625" bestFit="1" customWidth="1"/>
    <col min="2364" max="2364" width="6.1640625" bestFit="1" customWidth="1"/>
    <col min="2365" max="2365" width="12.1640625" bestFit="1" customWidth="1"/>
    <col min="2366" max="2366" width="7.1640625" bestFit="1" customWidth="1"/>
    <col min="2367" max="2367" width="8.1640625" bestFit="1" customWidth="1"/>
    <col min="2368" max="2368" width="12.1640625" bestFit="1" customWidth="1"/>
    <col min="2369" max="2369" width="4.1640625" bestFit="1" customWidth="1"/>
    <col min="2370" max="2370" width="12.1640625" bestFit="1" customWidth="1"/>
    <col min="2371" max="2372" width="6.1640625" bestFit="1" customWidth="1"/>
    <col min="2373" max="2374" width="7.1640625" bestFit="1" customWidth="1"/>
    <col min="2375" max="2375" width="4.1640625" bestFit="1" customWidth="1"/>
    <col min="2376" max="2376" width="7.1640625" bestFit="1" customWidth="1"/>
    <col min="2377" max="2377" width="12.1640625" bestFit="1" customWidth="1"/>
    <col min="2378" max="2378" width="6.1640625" bestFit="1" customWidth="1"/>
    <col min="2379" max="2379" width="12.1640625" bestFit="1" customWidth="1"/>
    <col min="2380" max="2380" width="4.1640625" bestFit="1" customWidth="1"/>
    <col min="2381" max="2384" width="12.1640625" bestFit="1" customWidth="1"/>
    <col min="2385" max="2385" width="8.1640625" bestFit="1" customWidth="1"/>
    <col min="2386" max="2386" width="6.1640625" bestFit="1" customWidth="1"/>
    <col min="2387" max="2387" width="7.1640625" bestFit="1" customWidth="1"/>
    <col min="2388" max="2388" width="12.1640625" bestFit="1" customWidth="1"/>
    <col min="2389" max="2389" width="7.1640625" bestFit="1" customWidth="1"/>
    <col min="2390" max="2390" width="12.1640625" bestFit="1" customWidth="1"/>
    <col min="2391" max="2391" width="7.1640625" bestFit="1" customWidth="1"/>
    <col min="2392" max="2394" width="12.1640625" bestFit="1" customWidth="1"/>
    <col min="2395" max="2395" width="6.1640625" bestFit="1" customWidth="1"/>
    <col min="2396" max="2397" width="12.1640625" bestFit="1" customWidth="1"/>
    <col min="2398" max="2398" width="6.1640625" bestFit="1" customWidth="1"/>
    <col min="2399" max="2402" width="12.1640625" bestFit="1" customWidth="1"/>
    <col min="2403" max="2403" width="4.1640625" bestFit="1" customWidth="1"/>
    <col min="2404" max="2406" width="12.1640625" bestFit="1" customWidth="1"/>
    <col min="2407" max="2407" width="10.1640625" bestFit="1" customWidth="1"/>
    <col min="2408" max="2408" width="9.1640625" bestFit="1" customWidth="1"/>
    <col min="2409" max="2410" width="6.1640625" bestFit="1" customWidth="1"/>
    <col min="2411" max="2411" width="9.1640625" bestFit="1" customWidth="1"/>
    <col min="2412" max="2412" width="12.1640625" bestFit="1" customWidth="1"/>
    <col min="2413" max="2414" width="7.1640625" bestFit="1" customWidth="1"/>
    <col min="2415" max="2416" width="12.1640625" bestFit="1" customWidth="1"/>
    <col min="2417" max="2419" width="6.1640625" bestFit="1" customWidth="1"/>
    <col min="2420" max="2420" width="12.1640625" bestFit="1" customWidth="1"/>
    <col min="2421" max="2421" width="7.1640625" bestFit="1" customWidth="1"/>
    <col min="2422" max="2422" width="4.1640625" bestFit="1" customWidth="1"/>
    <col min="2423" max="2423" width="9.1640625" bestFit="1" customWidth="1"/>
    <col min="2424" max="2425" width="12.1640625" bestFit="1" customWidth="1"/>
    <col min="2426" max="2426" width="6.1640625" bestFit="1" customWidth="1"/>
    <col min="2427" max="2428" width="12.1640625" bestFit="1" customWidth="1"/>
    <col min="2429" max="2429" width="6.1640625" bestFit="1" customWidth="1"/>
    <col min="2430" max="2430" width="9.1640625" bestFit="1" customWidth="1"/>
    <col min="2431" max="2431" width="12.1640625" bestFit="1" customWidth="1"/>
    <col min="2432" max="2432" width="10.1640625" bestFit="1" customWidth="1"/>
    <col min="2433" max="2433" width="12.1640625" bestFit="1" customWidth="1"/>
    <col min="2434" max="2434" width="6.1640625" bestFit="1" customWidth="1"/>
    <col min="2435" max="2435" width="12.1640625" bestFit="1" customWidth="1"/>
    <col min="2436" max="2437" width="7.1640625" bestFit="1" customWidth="1"/>
    <col min="2438" max="2438" width="4.1640625" bestFit="1" customWidth="1"/>
    <col min="2439" max="2439" width="7.1640625" bestFit="1" customWidth="1"/>
    <col min="2440" max="2440" width="6.1640625" bestFit="1" customWidth="1"/>
    <col min="2441" max="2441" width="12.1640625" bestFit="1" customWidth="1"/>
    <col min="2442" max="2442" width="6.1640625" bestFit="1" customWidth="1"/>
    <col min="2443" max="2444" width="12.1640625" bestFit="1" customWidth="1"/>
    <col min="2445" max="2445" width="4.1640625" bestFit="1" customWidth="1"/>
    <col min="2446" max="2447" width="12.1640625" bestFit="1" customWidth="1"/>
    <col min="2448" max="2448" width="4.1640625" bestFit="1" customWidth="1"/>
    <col min="2449" max="2449" width="10.1640625" bestFit="1" customWidth="1"/>
    <col min="2450" max="2450" width="12.1640625" bestFit="1" customWidth="1"/>
    <col min="2451" max="2451" width="7.1640625" bestFit="1" customWidth="1"/>
    <col min="2452" max="2452" width="6.1640625" bestFit="1" customWidth="1"/>
    <col min="2453" max="2453" width="7.1640625" bestFit="1" customWidth="1"/>
    <col min="2454" max="2454" width="12.1640625" bestFit="1" customWidth="1"/>
    <col min="2455" max="2455" width="4.1640625" bestFit="1" customWidth="1"/>
    <col min="2456" max="2456" width="12.1640625" bestFit="1" customWidth="1"/>
    <col min="2457" max="2457" width="9.1640625" bestFit="1" customWidth="1"/>
    <col min="2458" max="2459" width="12.1640625" bestFit="1" customWidth="1"/>
    <col min="2460" max="2461" width="6.1640625" bestFit="1" customWidth="1"/>
    <col min="2462" max="2464" width="12.1640625" bestFit="1" customWidth="1"/>
    <col min="2465" max="2465" width="6.1640625" bestFit="1" customWidth="1"/>
    <col min="2466" max="2466" width="8.1640625" bestFit="1" customWidth="1"/>
    <col min="2467" max="2467" width="12.1640625" bestFit="1" customWidth="1"/>
    <col min="2468" max="2468" width="6.1640625" bestFit="1" customWidth="1"/>
    <col min="2469" max="2469" width="10.1640625" bestFit="1" customWidth="1"/>
    <col min="2470" max="2471" width="12.1640625" bestFit="1" customWidth="1"/>
    <col min="2472" max="2472" width="7.1640625" bestFit="1" customWidth="1"/>
    <col min="2473" max="2473" width="12.1640625" bestFit="1" customWidth="1"/>
    <col min="2474" max="2474" width="6.1640625" bestFit="1" customWidth="1"/>
    <col min="2475" max="2476" width="12.1640625" bestFit="1" customWidth="1"/>
    <col min="2477" max="2477" width="10.1640625" bestFit="1" customWidth="1"/>
    <col min="2478" max="2478" width="4.1640625" bestFit="1" customWidth="1"/>
    <col min="2479" max="2479" width="8.1640625" bestFit="1" customWidth="1"/>
    <col min="2480" max="2481" width="6.1640625" bestFit="1" customWidth="1"/>
    <col min="2482" max="2485" width="12.1640625" bestFit="1" customWidth="1"/>
    <col min="2486" max="2487" width="7.1640625" bestFit="1" customWidth="1"/>
    <col min="2488" max="2488" width="4.1640625" bestFit="1" customWidth="1"/>
    <col min="2489" max="2489" width="8.1640625" bestFit="1" customWidth="1"/>
    <col min="2490" max="2490" width="6.1640625" bestFit="1" customWidth="1"/>
    <col min="2491" max="2491" width="12.1640625" bestFit="1" customWidth="1"/>
    <col min="2492" max="2492" width="6.1640625" bestFit="1" customWidth="1"/>
    <col min="2493" max="2493" width="12.1640625" bestFit="1" customWidth="1"/>
    <col min="2494" max="2494" width="9.1640625" bestFit="1" customWidth="1"/>
    <col min="2495" max="2496" width="7.1640625" bestFit="1" customWidth="1"/>
    <col min="2497" max="2497" width="8.1640625" bestFit="1" customWidth="1"/>
    <col min="2498" max="2499" width="12.1640625" bestFit="1" customWidth="1"/>
    <col min="2500" max="2500" width="6.1640625" bestFit="1" customWidth="1"/>
    <col min="2501" max="2501" width="4.1640625" bestFit="1" customWidth="1"/>
    <col min="2502" max="2502" width="6.1640625" bestFit="1" customWidth="1"/>
    <col min="2503" max="2504" width="12.1640625" bestFit="1" customWidth="1"/>
    <col min="2505" max="2505" width="9.1640625" bestFit="1" customWidth="1"/>
    <col min="2506" max="2508" width="12.1640625" bestFit="1" customWidth="1"/>
    <col min="2509" max="2509" width="8.1640625" bestFit="1" customWidth="1"/>
    <col min="2510" max="2510" width="4.1640625" bestFit="1" customWidth="1"/>
    <col min="2511" max="2511" width="12.1640625" bestFit="1" customWidth="1"/>
    <col min="2512" max="2513" width="7.1640625" bestFit="1" customWidth="1"/>
    <col min="2514" max="2514" width="4.1640625" bestFit="1" customWidth="1"/>
    <col min="2515" max="2515" width="6.1640625" bestFit="1" customWidth="1"/>
    <col min="2516" max="2516" width="8.1640625" bestFit="1" customWidth="1"/>
    <col min="2517" max="2517" width="7.1640625" bestFit="1" customWidth="1"/>
    <col min="2518" max="2518" width="12.1640625" bestFit="1" customWidth="1"/>
    <col min="2519" max="2521" width="6.1640625" bestFit="1" customWidth="1"/>
    <col min="2522" max="2522" width="12.1640625" bestFit="1" customWidth="1"/>
    <col min="2523" max="2523" width="6.1640625" bestFit="1" customWidth="1"/>
    <col min="2524" max="2524" width="4.1640625" bestFit="1" customWidth="1"/>
    <col min="2525" max="2525" width="12.1640625" bestFit="1" customWidth="1"/>
    <col min="2526" max="2527" width="7.1640625" bestFit="1" customWidth="1"/>
    <col min="2528" max="2528" width="6.1640625" bestFit="1" customWidth="1"/>
    <col min="2529" max="2529" width="12.1640625" bestFit="1" customWidth="1"/>
    <col min="2530" max="2530" width="6.1640625" bestFit="1" customWidth="1"/>
    <col min="2531" max="2531" width="12.1640625" bestFit="1" customWidth="1"/>
    <col min="2532" max="2532" width="6.1640625" bestFit="1" customWidth="1"/>
    <col min="2533" max="2535" width="12.1640625" bestFit="1" customWidth="1"/>
    <col min="2536" max="2536" width="9.1640625" bestFit="1" customWidth="1"/>
    <col min="2537" max="2538" width="7.1640625" bestFit="1" customWidth="1"/>
    <col min="2539" max="2539" width="10.1640625" bestFit="1" customWidth="1"/>
    <col min="2540" max="2542" width="12.1640625" bestFit="1" customWidth="1"/>
    <col min="2543" max="2543" width="7.1640625" bestFit="1" customWidth="1"/>
    <col min="2544" max="2544" width="4.1640625" bestFit="1" customWidth="1"/>
    <col min="2545" max="2545" width="9.1640625" bestFit="1" customWidth="1"/>
    <col min="2546" max="2547" width="12.1640625" bestFit="1" customWidth="1"/>
    <col min="2548" max="2548" width="8.1640625" bestFit="1" customWidth="1"/>
    <col min="2549" max="2550" width="12.1640625" bestFit="1" customWidth="1"/>
    <col min="2551" max="2551" width="6.1640625" bestFit="1" customWidth="1"/>
    <col min="2552" max="2553" width="12.1640625" bestFit="1" customWidth="1"/>
    <col min="2554" max="2554" width="8.1640625" bestFit="1" customWidth="1"/>
    <col min="2555" max="2557" width="12.1640625" bestFit="1" customWidth="1"/>
    <col min="2558" max="2558" width="9.1640625" bestFit="1" customWidth="1"/>
    <col min="2559" max="2561" width="12.1640625" bestFit="1" customWidth="1"/>
    <col min="2562" max="2562" width="9.1640625" bestFit="1" customWidth="1"/>
    <col min="2563" max="2564" width="6.1640625" bestFit="1" customWidth="1"/>
    <col min="2565" max="2565" width="12.1640625" bestFit="1" customWidth="1"/>
    <col min="2566" max="2566" width="4.1640625" bestFit="1" customWidth="1"/>
    <col min="2567" max="2567" width="12.1640625" bestFit="1" customWidth="1"/>
    <col min="2568" max="2568" width="9.1640625" bestFit="1" customWidth="1"/>
    <col min="2569" max="2570" width="6.1640625" bestFit="1" customWidth="1"/>
    <col min="2571" max="2571" width="4.1640625" bestFit="1" customWidth="1"/>
    <col min="2572" max="2572" width="12.1640625" bestFit="1" customWidth="1"/>
    <col min="2573" max="2573" width="9.1640625" bestFit="1" customWidth="1"/>
    <col min="2574" max="2574" width="12.1640625" bestFit="1" customWidth="1"/>
    <col min="2575" max="2575" width="6.1640625" bestFit="1" customWidth="1"/>
    <col min="2576" max="2576" width="8.1640625" bestFit="1" customWidth="1"/>
    <col min="2577" max="2577" width="12.1640625" bestFit="1" customWidth="1"/>
    <col min="2578" max="2578" width="8.1640625" bestFit="1" customWidth="1"/>
    <col min="2579" max="2579" width="9.1640625" bestFit="1" customWidth="1"/>
    <col min="2580" max="2580" width="12.1640625" bestFit="1" customWidth="1"/>
    <col min="2581" max="2582" width="6.1640625" bestFit="1" customWidth="1"/>
    <col min="2583" max="2583" width="4.1640625" bestFit="1" customWidth="1"/>
    <col min="2584" max="2586" width="12.1640625" bestFit="1" customWidth="1"/>
    <col min="2587" max="2587" width="8.1640625" bestFit="1" customWidth="1"/>
    <col min="2588" max="2591" width="12.1640625" bestFit="1" customWidth="1"/>
    <col min="2592" max="2592" width="4.1640625" bestFit="1" customWidth="1"/>
    <col min="2593" max="2594" width="12.1640625" bestFit="1" customWidth="1"/>
    <col min="2595" max="2595" width="4.1640625" bestFit="1" customWidth="1"/>
    <col min="2596" max="2596" width="7.1640625" bestFit="1" customWidth="1"/>
    <col min="2597" max="2597" width="12.1640625" bestFit="1" customWidth="1"/>
    <col min="2598" max="2598" width="4.1640625" bestFit="1" customWidth="1"/>
    <col min="2599" max="2599" width="12.1640625" bestFit="1" customWidth="1"/>
    <col min="2600" max="2600" width="6.1640625" bestFit="1" customWidth="1"/>
    <col min="2601" max="2601" width="4.1640625" bestFit="1" customWidth="1"/>
    <col min="2602" max="2603" width="8.1640625" bestFit="1" customWidth="1"/>
    <col min="2604" max="2605" width="6.1640625" bestFit="1" customWidth="1"/>
    <col min="2606" max="2606" width="9.1640625" bestFit="1" customWidth="1"/>
    <col min="2607" max="2608" width="12.1640625" bestFit="1" customWidth="1"/>
    <col min="2609" max="2609" width="4.1640625" bestFit="1" customWidth="1"/>
    <col min="2610" max="2610" width="12.1640625" bestFit="1" customWidth="1"/>
    <col min="2611" max="2611" width="7.1640625" bestFit="1" customWidth="1"/>
    <col min="2612" max="2612" width="12.1640625" bestFit="1" customWidth="1"/>
    <col min="2613" max="2613" width="6.1640625" bestFit="1" customWidth="1"/>
    <col min="2614" max="2614" width="12.1640625" bestFit="1" customWidth="1"/>
    <col min="2615" max="2615" width="8.1640625" bestFit="1" customWidth="1"/>
    <col min="2616" max="2616" width="12.1640625" bestFit="1" customWidth="1"/>
    <col min="2617" max="2617" width="6.1640625" bestFit="1" customWidth="1"/>
    <col min="2618" max="2618" width="12.1640625" bestFit="1" customWidth="1"/>
    <col min="2619" max="2620" width="6.1640625" bestFit="1" customWidth="1"/>
    <col min="2621" max="2621" width="4.1640625" bestFit="1" customWidth="1"/>
    <col min="2622" max="2623" width="12.1640625" bestFit="1" customWidth="1"/>
    <col min="2624" max="2624" width="11.1640625" bestFit="1" customWidth="1"/>
    <col min="2625" max="2625" width="8.1640625" bestFit="1" customWidth="1"/>
    <col min="2626" max="2626" width="4.1640625" bestFit="1" customWidth="1"/>
    <col min="2627" max="2627" width="12.1640625" bestFit="1" customWidth="1"/>
    <col min="2628" max="2628" width="7.1640625" bestFit="1" customWidth="1"/>
    <col min="2629" max="2629" width="12.1640625" bestFit="1" customWidth="1"/>
    <col min="2630" max="2631" width="7.1640625" bestFit="1" customWidth="1"/>
    <col min="2632" max="2632" width="6.1640625" bestFit="1" customWidth="1"/>
    <col min="2633" max="2633" width="12.1640625" bestFit="1" customWidth="1"/>
    <col min="2634" max="2634" width="4.1640625" bestFit="1" customWidth="1"/>
    <col min="2635" max="2635" width="9.1640625" bestFit="1" customWidth="1"/>
    <col min="2636" max="2636" width="12.1640625" bestFit="1" customWidth="1"/>
    <col min="2637" max="2637" width="10.1640625" bestFit="1" customWidth="1"/>
    <col min="2638" max="2638" width="8.1640625" bestFit="1" customWidth="1"/>
    <col min="2639" max="2639" width="7.1640625" bestFit="1" customWidth="1"/>
    <col min="2640" max="2640" width="8.1640625" bestFit="1" customWidth="1"/>
    <col min="2641" max="2642" width="6.1640625" bestFit="1" customWidth="1"/>
    <col min="2643" max="2645" width="12.1640625" bestFit="1" customWidth="1"/>
    <col min="2646" max="2646" width="10.1640625" bestFit="1" customWidth="1"/>
    <col min="2647" max="2647" width="4.1640625" bestFit="1" customWidth="1"/>
    <col min="2648" max="2648" width="11.1640625" bestFit="1" customWidth="1"/>
    <col min="2649" max="2649" width="4.1640625" bestFit="1" customWidth="1"/>
    <col min="2650" max="2650" width="7.1640625" bestFit="1" customWidth="1"/>
    <col min="2651" max="2651" width="4.1640625" bestFit="1" customWidth="1"/>
    <col min="2652" max="2652" width="11.1640625" bestFit="1" customWidth="1"/>
    <col min="2653" max="2653" width="7.1640625" bestFit="1" customWidth="1"/>
    <col min="2654" max="2655" width="12.1640625" bestFit="1" customWidth="1"/>
    <col min="2656" max="2656" width="8.1640625" bestFit="1" customWidth="1"/>
    <col min="2657" max="2657" width="12.1640625" bestFit="1" customWidth="1"/>
    <col min="2658" max="2658" width="6.1640625" bestFit="1" customWidth="1"/>
    <col min="2659" max="2659" width="7.1640625" bestFit="1" customWidth="1"/>
    <col min="2660" max="2660" width="12.1640625" bestFit="1" customWidth="1"/>
    <col min="2661" max="2661" width="6.1640625" bestFit="1" customWidth="1"/>
    <col min="2662" max="2662" width="4.1640625" bestFit="1" customWidth="1"/>
    <col min="2663" max="2663" width="10.1640625" bestFit="1" customWidth="1"/>
    <col min="2664" max="2664" width="4.1640625" bestFit="1" customWidth="1"/>
    <col min="2665" max="2665" width="6.1640625" bestFit="1" customWidth="1"/>
    <col min="2666" max="2666" width="7.1640625" bestFit="1" customWidth="1"/>
    <col min="2667" max="2667" width="6.1640625" bestFit="1" customWidth="1"/>
    <col min="2668" max="2668" width="7.1640625" bestFit="1" customWidth="1"/>
    <col min="2669" max="2669" width="4.1640625" bestFit="1" customWidth="1"/>
    <col min="2670" max="2670" width="12.1640625" bestFit="1" customWidth="1"/>
    <col min="2671" max="2671" width="4.1640625" bestFit="1" customWidth="1"/>
    <col min="2672" max="2672" width="8.1640625" bestFit="1" customWidth="1"/>
    <col min="2673" max="2673" width="4.1640625" bestFit="1" customWidth="1"/>
    <col min="2674" max="2676" width="12.1640625" bestFit="1" customWidth="1"/>
    <col min="2677" max="2677" width="4.1640625" bestFit="1" customWidth="1"/>
    <col min="2678" max="2679" width="12.1640625" bestFit="1" customWidth="1"/>
    <col min="2680" max="2680" width="10.1640625" bestFit="1" customWidth="1"/>
    <col min="2681" max="2681" width="12.1640625" bestFit="1" customWidth="1"/>
    <col min="2682" max="2682" width="10.1640625" bestFit="1" customWidth="1"/>
    <col min="2683" max="2683" width="6.1640625" bestFit="1" customWidth="1"/>
    <col min="2684" max="2684" width="7.1640625" bestFit="1" customWidth="1"/>
    <col min="2685" max="2685" width="4.1640625" bestFit="1" customWidth="1"/>
    <col min="2686" max="2686" width="6.1640625" bestFit="1" customWidth="1"/>
    <col min="2687" max="2687" width="4.1640625" bestFit="1" customWidth="1"/>
    <col min="2688" max="2688" width="6.1640625" bestFit="1" customWidth="1"/>
    <col min="2689" max="2689" width="4.1640625" bestFit="1" customWidth="1"/>
    <col min="2690" max="2690" width="7.1640625" bestFit="1" customWidth="1"/>
    <col min="2691" max="2691" width="9.1640625" bestFit="1" customWidth="1"/>
    <col min="2692" max="2692" width="7.1640625" bestFit="1" customWidth="1"/>
    <col min="2693" max="2693" width="12.1640625" bestFit="1" customWidth="1"/>
    <col min="2694" max="2694" width="7.1640625" bestFit="1" customWidth="1"/>
    <col min="2695" max="2695" width="12.1640625" bestFit="1" customWidth="1"/>
    <col min="2696" max="2696" width="4.1640625" bestFit="1" customWidth="1"/>
    <col min="2697" max="2699" width="12.1640625" bestFit="1" customWidth="1"/>
    <col min="2700" max="2700" width="7.1640625" bestFit="1" customWidth="1"/>
    <col min="2701" max="2701" width="12.1640625" bestFit="1" customWidth="1"/>
    <col min="2702" max="2702" width="4.1640625" bestFit="1" customWidth="1"/>
    <col min="2703" max="2703" width="8.1640625" bestFit="1" customWidth="1"/>
    <col min="2704" max="2704" width="7.1640625" bestFit="1" customWidth="1"/>
    <col min="2705" max="2708" width="12.1640625" bestFit="1" customWidth="1"/>
    <col min="2709" max="2709" width="6.1640625" bestFit="1" customWidth="1"/>
    <col min="2710" max="2710" width="7.1640625" bestFit="1" customWidth="1"/>
    <col min="2711" max="2711" width="6.1640625" bestFit="1" customWidth="1"/>
    <col min="2712" max="2713" width="12.1640625" bestFit="1" customWidth="1"/>
    <col min="2714" max="2714" width="7.1640625" bestFit="1" customWidth="1"/>
    <col min="2715" max="2718" width="12.1640625" bestFit="1" customWidth="1"/>
    <col min="2719" max="2719" width="7.1640625" bestFit="1" customWidth="1"/>
    <col min="2720" max="2720" width="6.1640625" bestFit="1" customWidth="1"/>
    <col min="2721" max="2721" width="7.1640625" bestFit="1" customWidth="1"/>
    <col min="2722" max="2723" width="12.1640625" bestFit="1" customWidth="1"/>
    <col min="2724" max="2724" width="6.1640625" bestFit="1" customWidth="1"/>
    <col min="2725" max="2725" width="8.1640625" bestFit="1" customWidth="1"/>
    <col min="2726" max="2726" width="7.1640625" bestFit="1" customWidth="1"/>
    <col min="2727" max="2727" width="6.1640625" bestFit="1" customWidth="1"/>
    <col min="2728" max="2728" width="12.1640625" bestFit="1" customWidth="1"/>
    <col min="2729" max="2731" width="7.1640625" bestFit="1" customWidth="1"/>
    <col min="2732" max="2732" width="8.1640625" bestFit="1" customWidth="1"/>
    <col min="2733" max="2734" width="12.1640625" bestFit="1" customWidth="1"/>
    <col min="2735" max="2735" width="4.1640625" bestFit="1" customWidth="1"/>
    <col min="2736" max="2736" width="7.1640625" bestFit="1" customWidth="1"/>
    <col min="2737" max="2738" width="4.1640625" bestFit="1" customWidth="1"/>
    <col min="2739" max="2739" width="12.1640625" bestFit="1" customWidth="1"/>
    <col min="2740" max="2740" width="6.1640625" bestFit="1" customWidth="1"/>
    <col min="2741" max="2741" width="12.1640625" bestFit="1" customWidth="1"/>
    <col min="2742" max="2742" width="8.1640625" bestFit="1" customWidth="1"/>
    <col min="2743" max="2744" width="12.1640625" bestFit="1" customWidth="1"/>
    <col min="2745" max="2745" width="6.1640625" bestFit="1" customWidth="1"/>
    <col min="2746" max="2746" width="4.1640625" bestFit="1" customWidth="1"/>
    <col min="2747" max="2747" width="10.1640625" bestFit="1" customWidth="1"/>
    <col min="2748" max="2748" width="9.1640625" bestFit="1" customWidth="1"/>
    <col min="2749" max="2749" width="6.1640625" bestFit="1" customWidth="1"/>
    <col min="2750" max="2750" width="7.1640625" bestFit="1" customWidth="1"/>
    <col min="2751" max="2751" width="12.1640625" bestFit="1" customWidth="1"/>
    <col min="2752" max="2753" width="8.1640625" bestFit="1" customWidth="1"/>
    <col min="2754" max="2754" width="7.1640625" bestFit="1" customWidth="1"/>
    <col min="2755" max="2755" width="12.1640625" bestFit="1" customWidth="1"/>
    <col min="2756" max="2756" width="7.1640625" bestFit="1" customWidth="1"/>
    <col min="2757" max="2758" width="4.1640625" bestFit="1" customWidth="1"/>
    <col min="2759" max="2759" width="12.1640625" bestFit="1" customWidth="1"/>
    <col min="2760" max="2760" width="9.1640625" bestFit="1" customWidth="1"/>
    <col min="2761" max="2761" width="12.1640625" bestFit="1" customWidth="1"/>
    <col min="2762" max="2762" width="8.1640625" bestFit="1" customWidth="1"/>
    <col min="2763" max="2763" width="12.1640625" bestFit="1" customWidth="1"/>
    <col min="2764" max="2764" width="7.1640625" bestFit="1" customWidth="1"/>
    <col min="2765" max="2765" width="12.1640625" bestFit="1" customWidth="1"/>
    <col min="2766" max="2766" width="7.1640625" bestFit="1" customWidth="1"/>
    <col min="2767" max="2767" width="4.1640625" bestFit="1" customWidth="1"/>
    <col min="2768" max="2768" width="7.1640625" bestFit="1" customWidth="1"/>
    <col min="2769" max="2770" width="12.1640625" bestFit="1" customWidth="1"/>
    <col min="2771" max="2772" width="6.1640625" bestFit="1" customWidth="1"/>
    <col min="2773" max="2773" width="8.1640625" bestFit="1" customWidth="1"/>
    <col min="2774" max="2774" width="12.1640625" bestFit="1" customWidth="1"/>
    <col min="2775" max="2775" width="11.1640625" bestFit="1" customWidth="1"/>
    <col min="2776" max="2777" width="12.1640625" bestFit="1" customWidth="1"/>
    <col min="2778" max="2778" width="8.1640625" bestFit="1" customWidth="1"/>
    <col min="2779" max="2779" width="7.1640625" bestFit="1" customWidth="1"/>
    <col min="2780" max="2780" width="10.1640625" bestFit="1" customWidth="1"/>
    <col min="2781" max="2781" width="6.1640625" bestFit="1" customWidth="1"/>
    <col min="2782" max="2782" width="7.1640625" bestFit="1" customWidth="1"/>
    <col min="2783" max="2783" width="8.1640625" bestFit="1" customWidth="1"/>
    <col min="2784" max="2784" width="7.1640625" bestFit="1" customWidth="1"/>
    <col min="2785" max="2785" width="12.1640625" bestFit="1" customWidth="1"/>
    <col min="2786" max="2786" width="8.1640625" bestFit="1" customWidth="1"/>
    <col min="2787" max="2789" width="12.1640625" bestFit="1" customWidth="1"/>
    <col min="2790" max="2790" width="7.1640625" bestFit="1" customWidth="1"/>
    <col min="2791" max="2791" width="12.1640625" bestFit="1" customWidth="1"/>
    <col min="2792" max="2792" width="6.1640625" bestFit="1" customWidth="1"/>
    <col min="2793" max="2793" width="12.1640625" bestFit="1" customWidth="1"/>
    <col min="2794" max="2794" width="7.1640625" bestFit="1" customWidth="1"/>
    <col min="2795" max="2795" width="12.1640625" bestFit="1" customWidth="1"/>
    <col min="2796" max="2796" width="6.1640625" bestFit="1" customWidth="1"/>
    <col min="2797" max="2799" width="12.1640625" bestFit="1" customWidth="1"/>
    <col min="2800" max="2800" width="9.1640625" bestFit="1" customWidth="1"/>
    <col min="2801" max="2801" width="4.1640625" bestFit="1" customWidth="1"/>
    <col min="2802" max="2802" width="6.1640625" bestFit="1" customWidth="1"/>
    <col min="2803" max="2804" width="12.1640625" bestFit="1" customWidth="1"/>
    <col min="2805" max="2805" width="9.1640625" bestFit="1" customWidth="1"/>
    <col min="2806" max="2806" width="12.1640625" bestFit="1" customWidth="1"/>
    <col min="2807" max="2807" width="6.1640625" bestFit="1" customWidth="1"/>
    <col min="2808" max="2809" width="7.1640625" bestFit="1" customWidth="1"/>
    <col min="2810" max="2810" width="10.1640625" bestFit="1" customWidth="1"/>
    <col min="2811" max="2811" width="12.1640625" bestFit="1" customWidth="1"/>
    <col min="2812" max="2812" width="7.1640625" bestFit="1" customWidth="1"/>
    <col min="2813" max="2813" width="10.1640625" bestFit="1" customWidth="1"/>
    <col min="2814" max="2814" width="6.1640625" bestFit="1" customWidth="1"/>
    <col min="2815" max="2816" width="7.1640625" bestFit="1" customWidth="1"/>
    <col min="2817" max="2817" width="12.1640625" bestFit="1" customWidth="1"/>
    <col min="2818" max="2818" width="6.1640625" bestFit="1" customWidth="1"/>
    <col min="2819" max="2819" width="10.1640625" bestFit="1" customWidth="1"/>
    <col min="2820" max="2822" width="12.1640625" bestFit="1" customWidth="1"/>
    <col min="2823" max="2824" width="7.1640625" bestFit="1" customWidth="1"/>
    <col min="2825" max="2826" width="12.1640625" bestFit="1" customWidth="1"/>
    <col min="2827" max="2829" width="7.1640625" bestFit="1" customWidth="1"/>
    <col min="2830" max="2830" width="12.1640625" bestFit="1" customWidth="1"/>
    <col min="2831" max="2831" width="6.1640625" bestFit="1" customWidth="1"/>
    <col min="2832" max="2832" width="12.1640625" bestFit="1" customWidth="1"/>
    <col min="2833" max="2833" width="7.1640625" bestFit="1" customWidth="1"/>
    <col min="2834" max="2834" width="8.1640625" bestFit="1" customWidth="1"/>
    <col min="2835" max="2835" width="10.1640625" bestFit="1" customWidth="1"/>
    <col min="2836" max="2836" width="8.1640625" bestFit="1" customWidth="1"/>
    <col min="2837" max="2837" width="6.1640625" bestFit="1" customWidth="1"/>
    <col min="2838" max="2839" width="9.1640625" bestFit="1" customWidth="1"/>
    <col min="2840" max="2840" width="8.1640625" bestFit="1" customWidth="1"/>
    <col min="2841" max="2841" width="6.1640625" bestFit="1" customWidth="1"/>
    <col min="2842" max="2842" width="12.1640625" bestFit="1" customWidth="1"/>
    <col min="2843" max="2843" width="8.1640625" bestFit="1" customWidth="1"/>
    <col min="2844" max="2844" width="6.1640625" bestFit="1" customWidth="1"/>
    <col min="2845" max="2845" width="4.1640625" bestFit="1" customWidth="1"/>
    <col min="2846" max="2846" width="9.1640625" bestFit="1" customWidth="1"/>
    <col min="2847" max="2847" width="11.1640625" bestFit="1" customWidth="1"/>
    <col min="2848" max="2848" width="9.1640625" bestFit="1" customWidth="1"/>
    <col min="2849" max="2849" width="4.1640625" bestFit="1" customWidth="1"/>
    <col min="2850" max="2850" width="8.1640625" bestFit="1" customWidth="1"/>
    <col min="2851" max="2851" width="12.1640625" bestFit="1" customWidth="1"/>
    <col min="2852" max="2852" width="10.1640625" bestFit="1" customWidth="1"/>
    <col min="2853" max="2853" width="11.1640625" bestFit="1" customWidth="1"/>
    <col min="2854" max="2854" width="12.1640625" bestFit="1" customWidth="1"/>
    <col min="2855" max="2855" width="10.1640625" bestFit="1" customWidth="1"/>
    <col min="2856" max="2856" width="7.1640625" bestFit="1" customWidth="1"/>
    <col min="2857" max="2857" width="5.1640625" bestFit="1" customWidth="1"/>
    <col min="2858" max="2858" width="8.1640625" bestFit="1" customWidth="1"/>
    <col min="2859" max="2859" width="11.1640625" bestFit="1" customWidth="1"/>
    <col min="2860" max="2860" width="10.1640625" bestFit="1" customWidth="1"/>
    <col min="2861" max="2861" width="8.1640625" bestFit="1" customWidth="1"/>
    <col min="2862" max="2862" width="7.1640625" bestFit="1" customWidth="1"/>
    <col min="2863" max="2863" width="10.1640625" bestFit="1" customWidth="1"/>
    <col min="2864" max="2865" width="12.1640625" bestFit="1" customWidth="1"/>
    <col min="2866" max="2866" width="9.1640625" bestFit="1" customWidth="1"/>
    <col min="2867" max="2867" width="5.1640625" bestFit="1" customWidth="1"/>
    <col min="2868" max="2868" width="12.1640625" bestFit="1" customWidth="1"/>
    <col min="2869" max="2871" width="8.1640625" bestFit="1" customWidth="1"/>
    <col min="2872" max="2872" width="7.1640625" bestFit="1" customWidth="1"/>
    <col min="2873" max="2873" width="9.1640625" bestFit="1" customWidth="1"/>
    <col min="2874" max="2874" width="5.1640625" bestFit="1" customWidth="1"/>
    <col min="2875" max="2875" width="12.1640625" bestFit="1" customWidth="1"/>
    <col min="2876" max="2876" width="5.1640625" bestFit="1" customWidth="1"/>
    <col min="2877" max="2877" width="12.1640625" bestFit="1" customWidth="1"/>
    <col min="2878" max="2878" width="10.1640625" bestFit="1" customWidth="1"/>
    <col min="2879" max="2879" width="9.1640625" bestFit="1" customWidth="1"/>
    <col min="2880" max="2880" width="7.1640625" bestFit="1" customWidth="1"/>
    <col min="2881" max="2881" width="8.1640625" bestFit="1" customWidth="1"/>
    <col min="2882" max="2882" width="6.33203125" bestFit="1" customWidth="1"/>
    <col min="2883" max="2883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10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10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10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10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10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10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10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10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10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10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49DA-4C34-9546-B960-BAB6B9ACC663}">
  <dimension ref="A1:F47"/>
  <sheetViews>
    <sheetView workbookViewId="0">
      <selection activeCell="A4" activeCellId="1" sqref="A1:B2 A4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8364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80309-2E9F-1B4E-99DE-8898EF9790DE}">
  <dimension ref="A1:F10"/>
  <sheetViews>
    <sheetView workbookViewId="0">
      <selection activeCell="N28" sqref="N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8371</v>
      </c>
      <c r="B2" t="s">
        <v>8360</v>
      </c>
    </row>
    <row r="4" spans="1:6" x14ac:dyDescent="0.2">
      <c r="A4" s="8" t="s">
        <v>8364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8370</v>
      </c>
      <c r="B6" s="10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">
      <c r="A7" s="9" t="s">
        <v>8367</v>
      </c>
      <c r="B7" s="10">
        <v>80</v>
      </c>
      <c r="C7" s="7">
        <v>375</v>
      </c>
      <c r="D7" s="7"/>
      <c r="E7" s="7">
        <v>637</v>
      </c>
      <c r="F7" s="7">
        <v>1092</v>
      </c>
    </row>
    <row r="8" spans="1:6" x14ac:dyDescent="0.2">
      <c r="A8" s="9" t="s">
        <v>8368</v>
      </c>
      <c r="B8" s="10">
        <v>100</v>
      </c>
      <c r="C8" s="7">
        <v>411</v>
      </c>
      <c r="D8" s="7"/>
      <c r="E8" s="7">
        <v>507</v>
      </c>
      <c r="F8" s="7">
        <v>1018</v>
      </c>
    </row>
    <row r="9" spans="1:6" x14ac:dyDescent="0.2">
      <c r="A9" s="9" t="s">
        <v>8369</v>
      </c>
      <c r="B9" s="10">
        <v>80</v>
      </c>
      <c r="C9" s="7">
        <v>381</v>
      </c>
      <c r="D9" s="7"/>
      <c r="E9" s="7">
        <v>477</v>
      </c>
      <c r="F9" s="7">
        <v>938</v>
      </c>
    </row>
    <row r="10" spans="1:6" x14ac:dyDescent="0.2">
      <c r="A10" s="9" t="s">
        <v>8362</v>
      </c>
      <c r="B10" s="10">
        <v>349</v>
      </c>
      <c r="C10" s="7">
        <v>1530</v>
      </c>
      <c r="D10" s="7">
        <v>50</v>
      </c>
      <c r="E10" s="7">
        <v>2185</v>
      </c>
      <c r="F10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9A7A4-31CE-B245-8095-D3A7F5B57677}">
  <dimension ref="A1:H13"/>
  <sheetViews>
    <sheetView zoomScale="150" zoomScaleNormal="150" workbookViewId="0">
      <selection activeCell="A15" sqref="A15"/>
    </sheetView>
  </sheetViews>
  <sheetFormatPr baseColWidth="10" defaultRowHeight="15" x14ac:dyDescent="0.2"/>
  <cols>
    <col min="1" max="1" width="24.6640625" customWidth="1"/>
    <col min="2" max="2" width="23.6640625" customWidth="1"/>
    <col min="3" max="4" width="23.33203125" customWidth="1"/>
    <col min="5" max="5" width="13.33203125" customWidth="1"/>
    <col min="6" max="6" width="21.5" customWidth="1"/>
    <col min="7" max="7" width="16.83203125" customWidth="1"/>
    <col min="8" max="8" width="17.6640625" customWidth="1"/>
    <col min="9" max="9" width="16.33203125" customWidth="1"/>
  </cols>
  <sheetData>
    <row r="1" spans="1:8" x14ac:dyDescent="0.2">
      <c r="A1" s="1" t="s">
        <v>8372</v>
      </c>
      <c r="B1" s="1" t="s">
        <v>8373</v>
      </c>
      <c r="C1" s="1" t="s">
        <v>8374</v>
      </c>
      <c r="D1" s="1" t="s">
        <v>8375</v>
      </c>
      <c r="E1" s="1" t="s">
        <v>8376</v>
      </c>
      <c r="F1" s="1" t="s">
        <v>8377</v>
      </c>
      <c r="G1" s="1" t="s">
        <v>8378</v>
      </c>
      <c r="H1" s="1" t="s">
        <v>8379</v>
      </c>
    </row>
    <row r="2" spans="1:8" x14ac:dyDescent="0.2">
      <c r="A2" t="s">
        <v>8380</v>
      </c>
      <c r="B2">
        <f>COUNTIFS(Sheet1!F:F,"successful",Sheet1!D:D,"&gt;1000")</f>
        <v>1747</v>
      </c>
      <c r="C2">
        <f>COUNTIFS(Sheet1!F:F,"failed",Sheet1!D:D,"&gt;1000")</f>
        <v>1354</v>
      </c>
      <c r="D2">
        <f>COUNTIFS(Sheet1!F:F,"canceled",Sheet1!D:D,"&gt;1000")</f>
        <v>323</v>
      </c>
      <c r="E2">
        <f>SUM(B2+C2+D2)</f>
        <v>3424</v>
      </c>
      <c r="F2" s="12">
        <f>B2/E2</f>
        <v>0.5102219626168224</v>
      </c>
      <c r="G2" s="12">
        <f>C2/E2</f>
        <v>0.39544392523364486</v>
      </c>
      <c r="H2" s="12">
        <f>D2/E2</f>
        <v>9.4334112149532703E-2</v>
      </c>
    </row>
    <row r="3" spans="1:8" x14ac:dyDescent="0.2">
      <c r="A3" t="s">
        <v>8381</v>
      </c>
      <c r="B3">
        <f>COUNTIFS(Sheet1!F:F,"successful",Sheet1!D:D,"&gt;1000",Sheet1!D:D,"&lt;4999")</f>
        <v>815</v>
      </c>
      <c r="C3">
        <f>COUNTIFS(Sheet1!F:F,"failed",Sheet1!D:D,"&gt;1000",Sheet1!E:E,"&lt;4999")</f>
        <v>1245</v>
      </c>
      <c r="D3">
        <f>COUNTIFS(Sheet1!F:F,"canceled",Sheet1!D:D,"&gt;1000",Sheet1!D:D,"&lt;4999")</f>
        <v>52</v>
      </c>
      <c r="E3">
        <f t="shared" ref="E3:E13" si="0">SUM(B3+C3+D3)</f>
        <v>2112</v>
      </c>
      <c r="F3" s="12">
        <f t="shared" ref="F3:F13" si="1">B3/E3</f>
        <v>0.38589015151515149</v>
      </c>
      <c r="G3" s="12">
        <f t="shared" ref="G3:G12" si="2">C3/E3</f>
        <v>0.58948863636363635</v>
      </c>
      <c r="H3" s="12">
        <f>D3/E3</f>
        <v>2.462121212121212E-2</v>
      </c>
    </row>
    <row r="4" spans="1:8" x14ac:dyDescent="0.2">
      <c r="A4" t="s">
        <v>8382</v>
      </c>
      <c r="B4">
        <f>COUNTIFS(Sheet1!F:F,"successful",Sheet1!D:D,"&gt;4999",Sheet1!D:D,"&lt;10000")</f>
        <v>381</v>
      </c>
      <c r="C4">
        <f>COUNTIFS(Sheet1!F:F,"failed",Sheet1!D:D,"&gt;4999",Sheet1!D:D,"&lt;10000")</f>
        <v>283</v>
      </c>
      <c r="D4">
        <f>COUNTIFS(Sheet1!F:F,"canceled",Sheet1!D:D,"&gt;4999",Sheet1!D:D,"&lt;10000")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>D4/E4</f>
        <v>7.2625698324022353E-2</v>
      </c>
    </row>
    <row r="5" spans="1:8" x14ac:dyDescent="0.2">
      <c r="A5" t="s">
        <v>8383</v>
      </c>
      <c r="B5">
        <f>COUNTIFS(Sheet1!F:F,"successful",Sheet1!D:D,"&gt;9999",Sheet1!D:D,"&lt;15000")</f>
        <v>168</v>
      </c>
      <c r="C5">
        <f>COUNTIFS(Sheet1!F:F,"failed",Sheet1!D:D,"&gt;9999",Sheet1!D:D,"&lt;15000")</f>
        <v>144</v>
      </c>
      <c r="D5">
        <f>COUNTIFS(Sheet1!F:F,"canceled",Sheet1!D:D,"&gt;9999",Sheet1!D:D,"&lt;15000")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>D5/E5</f>
        <v>0.11363636363636363</v>
      </c>
    </row>
    <row r="6" spans="1:8" x14ac:dyDescent="0.2">
      <c r="A6" t="s">
        <v>8384</v>
      </c>
      <c r="B6">
        <f>COUNTIFS(Sheet1!F:F,"successful",Sheet1!D:D,"&gt;14999",Sheet1!D:D,"&lt;20000")</f>
        <v>94</v>
      </c>
      <c r="C6">
        <f>COUNTIFS(Sheet1!F:F,"failed",Sheet1!D:D,"&gt;14999",Sheet1!D:D,"&lt;20000")</f>
        <v>90</v>
      </c>
      <c r="D6">
        <f>COUNTIFS(Sheet1!F:F,"canceled",Sheet1!D:D,"&gt;14999",Sheet1!D:D,"&lt;20000")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>D6/E6</f>
        <v>8.45771144278607E-2</v>
      </c>
    </row>
    <row r="7" spans="1:8" x14ac:dyDescent="0.2">
      <c r="A7" t="s">
        <v>8385</v>
      </c>
      <c r="B7">
        <f>COUNTIFS(Sheet1!F:F,"successful",Sheet1!D:D,"&gt;20000",Sheet1!D:D,"&lt;25000")</f>
        <v>18</v>
      </c>
      <c r="C7">
        <f>COUNTIFS(Sheet1!F:F,"failed",Sheet1!D:D,"&gt;20000",Sheet1!D:D,"&lt;25000")</f>
        <v>16</v>
      </c>
      <c r="D7">
        <f>COUNTIFS(Sheet1!F:F,"canceled",Sheet1!D:D,"&gt;20000",Sheet1!D:D,"&lt;25000")</f>
        <v>1</v>
      </c>
      <c r="E7">
        <f t="shared" si="0"/>
        <v>35</v>
      </c>
      <c r="F7" s="12">
        <f t="shared" si="1"/>
        <v>0.51428571428571423</v>
      </c>
      <c r="G7" s="12">
        <f t="shared" si="2"/>
        <v>0.45714285714285713</v>
      </c>
      <c r="H7" s="12">
        <f>D7/E7</f>
        <v>2.8571428571428571E-2</v>
      </c>
    </row>
    <row r="8" spans="1:8" x14ac:dyDescent="0.2">
      <c r="A8" t="s">
        <v>8386</v>
      </c>
      <c r="B8">
        <f>COUNTIFS(Sheet1!F:F,"successful",Sheet1!D:D,"&gt;25000",Sheet1!D:D,"&lt;30000")</f>
        <v>8</v>
      </c>
      <c r="C8">
        <f>COUNTIFS(Sheet1!F:F,"failed",Sheet1!D:D,"&gt;25000",Sheet1!D:D,"&lt;30000")</f>
        <v>15</v>
      </c>
      <c r="D8">
        <f>COUNTIFS(Sheet1!F:F,"canceled",Sheet1!D:D,"&gt;25000",Sheet1!D:D,"&lt;30000")</f>
        <v>1</v>
      </c>
      <c r="E8">
        <f t="shared" si="0"/>
        <v>24</v>
      </c>
      <c r="F8" s="12">
        <f t="shared" si="1"/>
        <v>0.33333333333333331</v>
      </c>
      <c r="G8" s="12">
        <f t="shared" si="2"/>
        <v>0.625</v>
      </c>
      <c r="H8" s="12">
        <f>D8/E8</f>
        <v>4.1666666666666664E-2</v>
      </c>
    </row>
    <row r="9" spans="1:8" x14ac:dyDescent="0.2">
      <c r="A9" t="s">
        <v>8387</v>
      </c>
      <c r="B9">
        <f>COUNTIFS(Sheet1!F:F,"successful",Sheet1!D:D,"&gt;30000",Sheet1!D:D,"&lt;35000")</f>
        <v>6</v>
      </c>
      <c r="C9">
        <f>COUNTIFS(Sheet1!F:F,"failed",Sheet1!D:D,"&gt;30000",Sheet1!D:D,"&lt;35000")</f>
        <v>6</v>
      </c>
      <c r="D9">
        <f>COUNTIFS(Sheet1!F:F,"canceled",Sheet1!D:D,"&gt;30000",Sheet1!D:D,"&lt;35000")</f>
        <v>1</v>
      </c>
      <c r="E9">
        <f t="shared" si="0"/>
        <v>13</v>
      </c>
      <c r="F9" s="12">
        <f t="shared" si="1"/>
        <v>0.46153846153846156</v>
      </c>
      <c r="G9" s="12">
        <f t="shared" si="2"/>
        <v>0.46153846153846156</v>
      </c>
      <c r="H9" s="12">
        <f>D9/E9</f>
        <v>7.6923076923076927E-2</v>
      </c>
    </row>
    <row r="10" spans="1:8" x14ac:dyDescent="0.2">
      <c r="A10" t="s">
        <v>8388</v>
      </c>
      <c r="B10">
        <f>COUNTIFS(Sheet1!F:F,"successful",Sheet1!D:D,"&gt;35000",Sheet1!D:D,"&lt;40000")</f>
        <v>4</v>
      </c>
      <c r="C10">
        <f>COUNTIFS(Sheet1!F:F,"failed",Sheet1!D:D,"&gt;35000",Sheet1!D:D,"&lt;40000")</f>
        <v>8</v>
      </c>
      <c r="D10">
        <f>COUNTIFS(Sheet1!F:F,"canceled",Sheet1!D:D,"&gt;35000",Sheet1!D:D,"&lt;40000")</f>
        <v>2</v>
      </c>
      <c r="E10">
        <f t="shared" si="0"/>
        <v>14</v>
      </c>
      <c r="F10" s="12">
        <f t="shared" si="1"/>
        <v>0.2857142857142857</v>
      </c>
      <c r="G10" s="12">
        <f t="shared" si="2"/>
        <v>0.5714285714285714</v>
      </c>
      <c r="H10" s="12">
        <f>D10/E10</f>
        <v>0.14285714285714285</v>
      </c>
    </row>
    <row r="11" spans="1:8" x14ac:dyDescent="0.2">
      <c r="A11" t="s">
        <v>8389</v>
      </c>
      <c r="B11">
        <f>COUNTIFS(Sheet1!F:F,"successful",Sheet1!D:D,"40000",Sheet1!D:D,"&lt;45000")</f>
        <v>16</v>
      </c>
      <c r="C11">
        <f>COUNTIFS(Sheet1!F:F,"failed",Sheet1!D:D,"40000",Sheet1!D:D,"&lt;45000")</f>
        <v>13</v>
      </c>
      <c r="D11">
        <f>COUNTIFS(Sheet1!F:F,"canceled",Sheet1!D:D,"40000",Sheet1!D:D,"&lt;45000")</f>
        <v>6</v>
      </c>
      <c r="E11">
        <f t="shared" si="0"/>
        <v>35</v>
      </c>
      <c r="F11" s="12">
        <f t="shared" si="1"/>
        <v>0.45714285714285713</v>
      </c>
      <c r="G11" s="12">
        <f t="shared" si="2"/>
        <v>0.37142857142857144</v>
      </c>
      <c r="H11" s="12">
        <f>D11/E11</f>
        <v>0.17142857142857143</v>
      </c>
    </row>
    <row r="12" spans="1:8" x14ac:dyDescent="0.2">
      <c r="A12" t="s">
        <v>8390</v>
      </c>
      <c r="B12">
        <f>COUNTIFS(Sheet1!F:F,"successful",Sheet1!D:D,"45000",Sheet1!D:D,"&lt;50000")</f>
        <v>3</v>
      </c>
      <c r="C12">
        <f>COUNTIFS(Sheet1!F:F,"failed",Sheet1!D:D,"45000",Sheet1!D:D,"&lt;50000")</f>
        <v>6</v>
      </c>
      <c r="D12">
        <f>COUNTIFS(Sheet1!F:F,"canceled",Sheet1!D:D,"45000",Sheet1!D:D,"&lt;50000")</f>
        <v>2</v>
      </c>
      <c r="E12">
        <f t="shared" si="0"/>
        <v>11</v>
      </c>
      <c r="F12" s="12">
        <f t="shared" si="1"/>
        <v>0.27272727272727271</v>
      </c>
      <c r="G12" s="12">
        <f t="shared" si="2"/>
        <v>0.54545454545454541</v>
      </c>
      <c r="H12" s="12">
        <f>D12/E12</f>
        <v>0.18181818181818182</v>
      </c>
    </row>
    <row r="13" spans="1:8" x14ac:dyDescent="0.2">
      <c r="A13" t="s">
        <v>8391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2">
        <f t="shared" si="1"/>
        <v>0.19369369369369369</v>
      </c>
      <c r="G13" s="12">
        <f>C13/E13</f>
        <v>0.58108108108108103</v>
      </c>
      <c r="H13" s="12">
        <f>D13/E13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84A60-6201-CB4E-AAF7-2613C72B0DC1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4E5F0-2C10-F14D-995B-BC27151BF3C0}">
  <dimension ref="A1:H2186"/>
  <sheetViews>
    <sheetView tabSelected="1" zoomScale="130" zoomScaleNormal="130" workbookViewId="0">
      <selection activeCell="G10" sqref="G10"/>
    </sheetView>
  </sheetViews>
  <sheetFormatPr baseColWidth="10" defaultRowHeight="15" x14ac:dyDescent="0.2"/>
  <cols>
    <col min="1" max="1" width="17.83203125" customWidth="1"/>
    <col min="2" max="2" width="19.83203125" customWidth="1"/>
    <col min="3" max="3" width="17.1640625" customWidth="1"/>
    <col min="4" max="4" width="21.1640625" customWidth="1"/>
    <col min="7" max="7" width="20.1640625" customWidth="1"/>
  </cols>
  <sheetData>
    <row r="1" spans="1:8" x14ac:dyDescent="0.2">
      <c r="A1" s="5" t="s">
        <v>8392</v>
      </c>
      <c r="B1" s="5" t="s">
        <v>8262</v>
      </c>
      <c r="C1" s="5" t="s">
        <v>8392</v>
      </c>
      <c r="D1" s="5" t="s">
        <v>8262</v>
      </c>
      <c r="G1" s="1" t="s">
        <v>8393</v>
      </c>
      <c r="H1" s="1" t="s">
        <v>8394</v>
      </c>
    </row>
    <row r="2" spans="1:8" x14ac:dyDescent="0.2">
      <c r="A2" t="s">
        <v>8219</v>
      </c>
      <c r="B2">
        <v>182</v>
      </c>
      <c r="C2" t="s">
        <v>8221</v>
      </c>
      <c r="D2">
        <v>0</v>
      </c>
      <c r="G2" s="13">
        <f>AVERAGE(B2:B2186)+D2:D1431</f>
        <v>194.42517162471395</v>
      </c>
      <c r="H2">
        <f>MEDIAN(B3:B2187,D3:D1432)</f>
        <v>30</v>
      </c>
    </row>
    <row r="3" spans="1:8" x14ac:dyDescent="0.2">
      <c r="A3" t="s">
        <v>8219</v>
      </c>
      <c r="B3">
        <v>79</v>
      </c>
      <c r="C3" t="s">
        <v>8221</v>
      </c>
      <c r="D3">
        <v>1</v>
      </c>
    </row>
    <row r="4" spans="1:8" x14ac:dyDescent="0.2">
      <c r="A4" t="s">
        <v>8219</v>
      </c>
      <c r="B4">
        <v>35</v>
      </c>
      <c r="C4" t="s">
        <v>8221</v>
      </c>
      <c r="D4">
        <v>10</v>
      </c>
      <c r="G4" s="1" t="s">
        <v>8395</v>
      </c>
      <c r="H4" s="1" t="s">
        <v>8396</v>
      </c>
    </row>
    <row r="5" spans="1:8" x14ac:dyDescent="0.2">
      <c r="A5" t="s">
        <v>8219</v>
      </c>
      <c r="B5">
        <v>150</v>
      </c>
      <c r="C5" t="s">
        <v>8221</v>
      </c>
      <c r="D5">
        <v>0</v>
      </c>
      <c r="G5">
        <v>0</v>
      </c>
      <c r="H5">
        <f>MAX(B2:B2186)+D2:D1431</f>
        <v>26457</v>
      </c>
    </row>
    <row r="6" spans="1:8" x14ac:dyDescent="0.2">
      <c r="A6" t="s">
        <v>8219</v>
      </c>
      <c r="B6">
        <v>284</v>
      </c>
      <c r="C6" t="s">
        <v>8221</v>
      </c>
      <c r="D6">
        <v>7</v>
      </c>
    </row>
    <row r="7" spans="1:8" x14ac:dyDescent="0.2">
      <c r="A7" t="s">
        <v>8219</v>
      </c>
      <c r="B7">
        <v>47</v>
      </c>
      <c r="C7" t="s">
        <v>8221</v>
      </c>
      <c r="D7">
        <v>0</v>
      </c>
      <c r="G7" s="1" t="s">
        <v>8397</v>
      </c>
      <c r="H7" s="1" t="s">
        <v>8398</v>
      </c>
    </row>
    <row r="8" spans="1:8" x14ac:dyDescent="0.2">
      <c r="A8" t="s">
        <v>8219</v>
      </c>
      <c r="B8">
        <v>58</v>
      </c>
      <c r="C8" t="s">
        <v>8221</v>
      </c>
      <c r="D8">
        <v>1</v>
      </c>
      <c r="G8" s="13">
        <f>VAR(B2:B2186)+D2:D1431</f>
        <v>713168.37912800396</v>
      </c>
      <c r="H8" s="13">
        <f>STDEV(B2:B2186)+D2:D1431</f>
        <v>845.49237955591047</v>
      </c>
    </row>
    <row r="9" spans="1:8" x14ac:dyDescent="0.2">
      <c r="A9" t="s">
        <v>8219</v>
      </c>
      <c r="B9">
        <v>57</v>
      </c>
      <c r="C9" t="s">
        <v>8221</v>
      </c>
      <c r="D9">
        <v>2</v>
      </c>
    </row>
    <row r="10" spans="1:8" x14ac:dyDescent="0.2">
      <c r="A10" t="s">
        <v>8219</v>
      </c>
      <c r="B10">
        <v>12</v>
      </c>
      <c r="C10" t="s">
        <v>8221</v>
      </c>
      <c r="D10">
        <v>3</v>
      </c>
    </row>
    <row r="11" spans="1:8" x14ac:dyDescent="0.2">
      <c r="A11" t="s">
        <v>8219</v>
      </c>
      <c r="B11">
        <v>20</v>
      </c>
      <c r="C11" t="s">
        <v>8221</v>
      </c>
      <c r="D11">
        <v>10</v>
      </c>
    </row>
    <row r="12" spans="1:8" x14ac:dyDescent="0.2">
      <c r="A12" t="s">
        <v>8219</v>
      </c>
      <c r="B12">
        <v>19</v>
      </c>
      <c r="C12" t="s">
        <v>8221</v>
      </c>
      <c r="D12">
        <v>10</v>
      </c>
    </row>
    <row r="13" spans="1:8" x14ac:dyDescent="0.2">
      <c r="A13" t="s">
        <v>8219</v>
      </c>
      <c r="B13">
        <v>75</v>
      </c>
      <c r="C13" t="s">
        <v>8221</v>
      </c>
      <c r="D13">
        <v>1</v>
      </c>
    </row>
    <row r="14" spans="1:8" x14ac:dyDescent="0.2">
      <c r="A14" t="s">
        <v>8219</v>
      </c>
      <c r="B14">
        <v>827</v>
      </c>
      <c r="C14" t="s">
        <v>8221</v>
      </c>
      <c r="D14">
        <v>0</v>
      </c>
    </row>
    <row r="15" spans="1:8" x14ac:dyDescent="0.2">
      <c r="A15" t="s">
        <v>8219</v>
      </c>
      <c r="B15">
        <v>51</v>
      </c>
      <c r="C15" t="s">
        <v>8221</v>
      </c>
      <c r="D15">
        <v>0</v>
      </c>
    </row>
    <row r="16" spans="1:8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5</v>
      </c>
    </row>
    <row r="483" spans="1:4" x14ac:dyDescent="0.2">
      <c r="A483" t="s">
        <v>8219</v>
      </c>
      <c r="B483">
        <v>111</v>
      </c>
      <c r="C483" t="s">
        <v>8221</v>
      </c>
      <c r="D483">
        <v>17</v>
      </c>
    </row>
    <row r="484" spans="1:4" x14ac:dyDescent="0.2">
      <c r="A484" t="s">
        <v>8219</v>
      </c>
      <c r="B484">
        <v>123</v>
      </c>
      <c r="C484" t="s">
        <v>8221</v>
      </c>
      <c r="D484">
        <v>3</v>
      </c>
    </row>
    <row r="485" spans="1:4" x14ac:dyDescent="0.2">
      <c r="A485" t="s">
        <v>8219</v>
      </c>
      <c r="B485">
        <v>70</v>
      </c>
      <c r="C485" t="s">
        <v>8221</v>
      </c>
      <c r="D485">
        <v>2</v>
      </c>
    </row>
    <row r="486" spans="1:4" x14ac:dyDescent="0.2">
      <c r="A486" t="s">
        <v>8219</v>
      </c>
      <c r="B486">
        <v>85</v>
      </c>
      <c r="C486" t="s">
        <v>8221</v>
      </c>
      <c r="D486">
        <v>6</v>
      </c>
    </row>
    <row r="487" spans="1:4" x14ac:dyDescent="0.2">
      <c r="A487" t="s">
        <v>8219</v>
      </c>
      <c r="B487">
        <v>86</v>
      </c>
      <c r="C487" t="s">
        <v>8221</v>
      </c>
      <c r="D487">
        <v>0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3</v>
      </c>
    </row>
    <row r="490" spans="1:4" x14ac:dyDescent="0.2">
      <c r="A490" t="s">
        <v>8219</v>
      </c>
      <c r="B490">
        <v>15</v>
      </c>
      <c r="C490" t="s">
        <v>8221</v>
      </c>
      <c r="D490">
        <v>13</v>
      </c>
    </row>
    <row r="491" spans="1:4" x14ac:dyDescent="0.2">
      <c r="A491" t="s">
        <v>8219</v>
      </c>
      <c r="B491">
        <v>273</v>
      </c>
      <c r="C491" t="s">
        <v>8221</v>
      </c>
      <c r="D491">
        <v>1</v>
      </c>
    </row>
    <row r="492" spans="1:4" x14ac:dyDescent="0.2">
      <c r="A492" t="s">
        <v>8219</v>
      </c>
      <c r="B492">
        <v>714</v>
      </c>
      <c r="C492" t="s">
        <v>8221</v>
      </c>
      <c r="D492">
        <v>1</v>
      </c>
    </row>
    <row r="493" spans="1:4" x14ac:dyDescent="0.2">
      <c r="A493" t="s">
        <v>8219</v>
      </c>
      <c r="B493">
        <v>170</v>
      </c>
      <c r="C493" t="s">
        <v>8221</v>
      </c>
      <c r="D493">
        <v>9</v>
      </c>
    </row>
    <row r="494" spans="1:4" x14ac:dyDescent="0.2">
      <c r="A494" t="s">
        <v>8219</v>
      </c>
      <c r="B494">
        <v>512</v>
      </c>
      <c r="C494" t="s">
        <v>8221</v>
      </c>
      <c r="D494">
        <v>0</v>
      </c>
    </row>
    <row r="495" spans="1:4" x14ac:dyDescent="0.2">
      <c r="A495" t="s">
        <v>8219</v>
      </c>
      <c r="B495">
        <v>314</v>
      </c>
      <c r="C495" t="s">
        <v>8221</v>
      </c>
      <c r="D495">
        <v>2</v>
      </c>
    </row>
    <row r="496" spans="1:4" x14ac:dyDescent="0.2">
      <c r="A496" t="s">
        <v>8219</v>
      </c>
      <c r="B496">
        <v>167</v>
      </c>
      <c r="C496" t="s">
        <v>8221</v>
      </c>
      <c r="D496">
        <v>1</v>
      </c>
    </row>
    <row r="497" spans="1:4" x14ac:dyDescent="0.2">
      <c r="A497" t="s">
        <v>8219</v>
      </c>
      <c r="B497">
        <v>9</v>
      </c>
      <c r="C497" t="s">
        <v>8221</v>
      </c>
      <c r="D497">
        <v>10</v>
      </c>
    </row>
    <row r="498" spans="1:4" x14ac:dyDescent="0.2">
      <c r="A498" t="s">
        <v>8219</v>
      </c>
      <c r="B498">
        <v>103</v>
      </c>
      <c r="C498" t="s">
        <v>8221</v>
      </c>
      <c r="D498">
        <v>3</v>
      </c>
    </row>
    <row r="499" spans="1:4" x14ac:dyDescent="0.2">
      <c r="A499" t="s">
        <v>8219</v>
      </c>
      <c r="B499">
        <v>111</v>
      </c>
      <c r="C499" t="s">
        <v>8221</v>
      </c>
      <c r="D499">
        <v>2</v>
      </c>
    </row>
    <row r="500" spans="1:4" x14ac:dyDescent="0.2">
      <c r="A500" t="s">
        <v>8219</v>
      </c>
      <c r="B500">
        <v>271</v>
      </c>
      <c r="C500" t="s">
        <v>8221</v>
      </c>
      <c r="D500">
        <v>2</v>
      </c>
    </row>
    <row r="501" spans="1:4" x14ac:dyDescent="0.2">
      <c r="A501" t="s">
        <v>8219</v>
      </c>
      <c r="B501">
        <v>101</v>
      </c>
      <c r="C501" t="s">
        <v>8221</v>
      </c>
      <c r="D501">
        <v>1</v>
      </c>
    </row>
    <row r="502" spans="1:4" x14ac:dyDescent="0.2">
      <c r="A502" t="s">
        <v>8219</v>
      </c>
      <c r="B502">
        <v>57</v>
      </c>
      <c r="C502" t="s">
        <v>8221</v>
      </c>
      <c r="D502">
        <v>14</v>
      </c>
    </row>
    <row r="503" spans="1:4" x14ac:dyDescent="0.2">
      <c r="A503" t="s">
        <v>8219</v>
      </c>
      <c r="B503">
        <v>62</v>
      </c>
      <c r="C503" t="s">
        <v>8221</v>
      </c>
      <c r="D503">
        <v>0</v>
      </c>
    </row>
    <row r="504" spans="1:4" x14ac:dyDescent="0.2">
      <c r="A504" t="s">
        <v>8219</v>
      </c>
      <c r="B504">
        <v>32</v>
      </c>
      <c r="C504" t="s">
        <v>8221</v>
      </c>
      <c r="D504">
        <v>0</v>
      </c>
    </row>
    <row r="505" spans="1:4" x14ac:dyDescent="0.2">
      <c r="A505" t="s">
        <v>8219</v>
      </c>
      <c r="B505">
        <v>141</v>
      </c>
      <c r="C505" t="s">
        <v>8221</v>
      </c>
      <c r="D505">
        <v>4</v>
      </c>
    </row>
    <row r="506" spans="1:4" x14ac:dyDescent="0.2">
      <c r="A506" t="s">
        <v>8219</v>
      </c>
      <c r="B506">
        <v>75</v>
      </c>
      <c r="C506" t="s">
        <v>8221</v>
      </c>
      <c r="D506">
        <v>3</v>
      </c>
    </row>
    <row r="507" spans="1:4" x14ac:dyDescent="0.2">
      <c r="A507" t="s">
        <v>8219</v>
      </c>
      <c r="B507">
        <v>46</v>
      </c>
      <c r="C507" t="s">
        <v>8221</v>
      </c>
      <c r="D507">
        <v>0</v>
      </c>
    </row>
    <row r="508" spans="1:4" x14ac:dyDescent="0.2">
      <c r="A508" t="s">
        <v>8219</v>
      </c>
      <c r="B508">
        <v>103</v>
      </c>
      <c r="C508" t="s">
        <v>8221</v>
      </c>
      <c r="D508">
        <v>5</v>
      </c>
    </row>
    <row r="509" spans="1:4" x14ac:dyDescent="0.2">
      <c r="A509" t="s">
        <v>8219</v>
      </c>
      <c r="B509">
        <v>6</v>
      </c>
      <c r="C509" t="s">
        <v>8221</v>
      </c>
      <c r="D509">
        <v>47</v>
      </c>
    </row>
    <row r="510" spans="1:4" x14ac:dyDescent="0.2">
      <c r="A510" t="s">
        <v>8219</v>
      </c>
      <c r="B510">
        <v>83</v>
      </c>
      <c r="C510" t="s">
        <v>8221</v>
      </c>
      <c r="D510">
        <v>0</v>
      </c>
    </row>
    <row r="511" spans="1:4" x14ac:dyDescent="0.2">
      <c r="A511" t="s">
        <v>8219</v>
      </c>
      <c r="B511">
        <v>108</v>
      </c>
      <c r="C511" t="s">
        <v>8221</v>
      </c>
      <c r="D511">
        <v>10</v>
      </c>
    </row>
    <row r="512" spans="1:4" x14ac:dyDescent="0.2">
      <c r="A512" t="s">
        <v>8219</v>
      </c>
      <c r="B512">
        <v>25</v>
      </c>
      <c r="C512" t="s">
        <v>8221</v>
      </c>
      <c r="D512">
        <v>11</v>
      </c>
    </row>
    <row r="513" spans="1:4" x14ac:dyDescent="0.2">
      <c r="A513" t="s">
        <v>8219</v>
      </c>
      <c r="B513">
        <v>549</v>
      </c>
      <c r="C513" t="s">
        <v>8221</v>
      </c>
      <c r="D513">
        <v>2</v>
      </c>
    </row>
    <row r="514" spans="1:4" x14ac:dyDescent="0.2">
      <c r="A514" t="s">
        <v>8219</v>
      </c>
      <c r="B514">
        <v>222</v>
      </c>
      <c r="C514" t="s">
        <v>8221</v>
      </c>
      <c r="D514">
        <v>2</v>
      </c>
    </row>
    <row r="515" spans="1:4" x14ac:dyDescent="0.2">
      <c r="A515" t="s">
        <v>8219</v>
      </c>
      <c r="B515">
        <v>183</v>
      </c>
      <c r="C515" t="s">
        <v>8221</v>
      </c>
      <c r="D515">
        <v>22</v>
      </c>
    </row>
    <row r="516" spans="1:4" x14ac:dyDescent="0.2">
      <c r="A516" t="s">
        <v>8219</v>
      </c>
      <c r="B516">
        <v>89</v>
      </c>
      <c r="C516" t="s">
        <v>8221</v>
      </c>
      <c r="D516">
        <v>8</v>
      </c>
    </row>
    <row r="517" spans="1:4" x14ac:dyDescent="0.2">
      <c r="A517" t="s">
        <v>8219</v>
      </c>
      <c r="B517">
        <v>253</v>
      </c>
      <c r="C517" t="s">
        <v>8221</v>
      </c>
      <c r="D517">
        <v>6</v>
      </c>
    </row>
    <row r="518" spans="1:4" x14ac:dyDescent="0.2">
      <c r="A518" t="s">
        <v>8219</v>
      </c>
      <c r="B518">
        <v>140</v>
      </c>
      <c r="C518" t="s">
        <v>8221</v>
      </c>
      <c r="D518">
        <v>1</v>
      </c>
    </row>
    <row r="519" spans="1:4" x14ac:dyDescent="0.2">
      <c r="A519" t="s">
        <v>8219</v>
      </c>
      <c r="B519">
        <v>103</v>
      </c>
      <c r="C519" t="s">
        <v>8221</v>
      </c>
      <c r="D519">
        <v>3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0</v>
      </c>
    </row>
    <row r="522" spans="1:4" x14ac:dyDescent="0.2">
      <c r="A522" t="s">
        <v>8219</v>
      </c>
      <c r="B522">
        <v>45</v>
      </c>
      <c r="C522" t="s">
        <v>8221</v>
      </c>
      <c r="D522">
        <v>0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0</v>
      </c>
    </row>
    <row r="525" spans="1:4" x14ac:dyDescent="0.2">
      <c r="A525" t="s">
        <v>8219</v>
      </c>
      <c r="B525">
        <v>50</v>
      </c>
      <c r="C525" t="s">
        <v>8221</v>
      </c>
      <c r="D525">
        <v>3</v>
      </c>
    </row>
    <row r="526" spans="1:4" x14ac:dyDescent="0.2">
      <c r="A526" t="s">
        <v>8219</v>
      </c>
      <c r="B526">
        <v>59</v>
      </c>
      <c r="C526" t="s">
        <v>8221</v>
      </c>
      <c r="D526">
        <v>0</v>
      </c>
    </row>
    <row r="527" spans="1:4" x14ac:dyDescent="0.2">
      <c r="A527" t="s">
        <v>8219</v>
      </c>
      <c r="B527">
        <v>81</v>
      </c>
      <c r="C527" t="s">
        <v>8221</v>
      </c>
      <c r="D527">
        <v>0</v>
      </c>
    </row>
    <row r="528" spans="1:4" x14ac:dyDescent="0.2">
      <c r="A528" t="s">
        <v>8219</v>
      </c>
      <c r="B528">
        <v>508</v>
      </c>
      <c r="C528" t="s">
        <v>8221</v>
      </c>
      <c r="D528">
        <v>1</v>
      </c>
    </row>
    <row r="529" spans="1:4" x14ac:dyDescent="0.2">
      <c r="A529" t="s">
        <v>8219</v>
      </c>
      <c r="B529">
        <v>74</v>
      </c>
      <c r="C529" t="s">
        <v>8221</v>
      </c>
      <c r="D529">
        <v>6</v>
      </c>
    </row>
    <row r="530" spans="1:4" x14ac:dyDescent="0.2">
      <c r="A530" t="s">
        <v>8219</v>
      </c>
      <c r="B530">
        <v>141</v>
      </c>
      <c r="C530" t="s">
        <v>8221</v>
      </c>
      <c r="D530">
        <v>1</v>
      </c>
    </row>
    <row r="531" spans="1:4" x14ac:dyDescent="0.2">
      <c r="A531" t="s">
        <v>8219</v>
      </c>
      <c r="B531">
        <v>711</v>
      </c>
      <c r="C531" t="s">
        <v>8221</v>
      </c>
      <c r="D531">
        <v>2</v>
      </c>
    </row>
    <row r="532" spans="1:4" x14ac:dyDescent="0.2">
      <c r="A532" t="s">
        <v>8219</v>
      </c>
      <c r="B532">
        <v>141</v>
      </c>
      <c r="C532" t="s">
        <v>8221</v>
      </c>
      <c r="D532">
        <v>0</v>
      </c>
    </row>
    <row r="533" spans="1:4" x14ac:dyDescent="0.2">
      <c r="A533" t="s">
        <v>8219</v>
      </c>
      <c r="B533">
        <v>109</v>
      </c>
      <c r="C533" t="s">
        <v>8221</v>
      </c>
      <c r="D533">
        <v>3</v>
      </c>
    </row>
    <row r="534" spans="1:4" x14ac:dyDescent="0.2">
      <c r="A534" t="s">
        <v>8219</v>
      </c>
      <c r="B534">
        <v>361</v>
      </c>
      <c r="C534" t="s">
        <v>8221</v>
      </c>
      <c r="D534">
        <v>3</v>
      </c>
    </row>
    <row r="535" spans="1:4" x14ac:dyDescent="0.2">
      <c r="A535" t="s">
        <v>8219</v>
      </c>
      <c r="B535">
        <v>176</v>
      </c>
      <c r="C535" t="s">
        <v>8221</v>
      </c>
      <c r="D535">
        <v>0</v>
      </c>
    </row>
    <row r="536" spans="1:4" x14ac:dyDescent="0.2">
      <c r="A536" t="s">
        <v>8219</v>
      </c>
      <c r="B536">
        <v>670</v>
      </c>
      <c r="C536" t="s">
        <v>8221</v>
      </c>
      <c r="D536">
        <v>6</v>
      </c>
    </row>
    <row r="537" spans="1:4" x14ac:dyDescent="0.2">
      <c r="A537" t="s">
        <v>8219</v>
      </c>
      <c r="B537">
        <v>96</v>
      </c>
      <c r="C537" t="s">
        <v>8221</v>
      </c>
      <c r="D537">
        <v>0</v>
      </c>
    </row>
    <row r="538" spans="1:4" x14ac:dyDescent="0.2">
      <c r="A538" t="s">
        <v>8219</v>
      </c>
      <c r="B538">
        <v>74</v>
      </c>
      <c r="C538" t="s">
        <v>8221</v>
      </c>
      <c r="D538">
        <v>19</v>
      </c>
    </row>
    <row r="539" spans="1:4" x14ac:dyDescent="0.2">
      <c r="A539" t="s">
        <v>8219</v>
      </c>
      <c r="B539">
        <v>52</v>
      </c>
      <c r="C539" t="s">
        <v>8221</v>
      </c>
      <c r="D539">
        <v>1</v>
      </c>
    </row>
    <row r="540" spans="1:4" x14ac:dyDescent="0.2">
      <c r="A540" t="s">
        <v>8219</v>
      </c>
      <c r="B540">
        <v>105</v>
      </c>
      <c r="C540" t="s">
        <v>8221</v>
      </c>
      <c r="D540">
        <v>2</v>
      </c>
    </row>
    <row r="541" spans="1:4" x14ac:dyDescent="0.2">
      <c r="A541" t="s">
        <v>8219</v>
      </c>
      <c r="B541">
        <v>41</v>
      </c>
      <c r="C541" t="s">
        <v>8221</v>
      </c>
      <c r="D541">
        <v>0</v>
      </c>
    </row>
    <row r="542" spans="1:4" x14ac:dyDescent="0.2">
      <c r="A542" t="s">
        <v>8219</v>
      </c>
      <c r="B542">
        <v>34</v>
      </c>
      <c r="C542" t="s">
        <v>8221</v>
      </c>
      <c r="D542">
        <v>11</v>
      </c>
    </row>
    <row r="543" spans="1:4" x14ac:dyDescent="0.2">
      <c r="A543" t="s">
        <v>8219</v>
      </c>
      <c r="B543">
        <v>66</v>
      </c>
      <c r="C543" t="s">
        <v>8221</v>
      </c>
      <c r="D543">
        <v>0</v>
      </c>
    </row>
    <row r="544" spans="1:4" x14ac:dyDescent="0.2">
      <c r="A544" t="s">
        <v>8219</v>
      </c>
      <c r="B544">
        <v>50</v>
      </c>
      <c r="C544" t="s">
        <v>8221</v>
      </c>
      <c r="D544">
        <v>0</v>
      </c>
    </row>
    <row r="545" spans="1:4" x14ac:dyDescent="0.2">
      <c r="A545" t="s">
        <v>8219</v>
      </c>
      <c r="B545">
        <v>159</v>
      </c>
      <c r="C545" t="s">
        <v>8221</v>
      </c>
      <c r="D545">
        <v>1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1</v>
      </c>
    </row>
    <row r="548" spans="1:4" x14ac:dyDescent="0.2">
      <c r="A548" t="s">
        <v>8219</v>
      </c>
      <c r="B548">
        <v>169</v>
      </c>
      <c r="C548" t="s">
        <v>8221</v>
      </c>
      <c r="D548">
        <v>15</v>
      </c>
    </row>
    <row r="549" spans="1:4" x14ac:dyDescent="0.2">
      <c r="A549" t="s">
        <v>8219</v>
      </c>
      <c r="B549">
        <v>31</v>
      </c>
      <c r="C549" t="s">
        <v>8221</v>
      </c>
      <c r="D549">
        <v>2</v>
      </c>
    </row>
    <row r="550" spans="1:4" x14ac:dyDescent="0.2">
      <c r="A550" t="s">
        <v>8219</v>
      </c>
      <c r="B550">
        <v>28</v>
      </c>
      <c r="C550" t="s">
        <v>8221</v>
      </c>
      <c r="D550">
        <v>1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0</v>
      </c>
    </row>
    <row r="553" spans="1:4" x14ac:dyDescent="0.2">
      <c r="A553" t="s">
        <v>8219</v>
      </c>
      <c r="B553">
        <v>389</v>
      </c>
      <c r="C553" t="s">
        <v>8221</v>
      </c>
      <c r="D553">
        <v>1</v>
      </c>
    </row>
    <row r="554" spans="1:4" x14ac:dyDescent="0.2">
      <c r="A554" t="s">
        <v>8219</v>
      </c>
      <c r="B554">
        <v>68</v>
      </c>
      <c r="C554" t="s">
        <v>8221</v>
      </c>
      <c r="D554">
        <v>11</v>
      </c>
    </row>
    <row r="555" spans="1:4" x14ac:dyDescent="0.2">
      <c r="A555" t="s">
        <v>8219</v>
      </c>
      <c r="B555">
        <v>413</v>
      </c>
      <c r="C555" t="s">
        <v>8221</v>
      </c>
      <c r="D555">
        <v>0</v>
      </c>
    </row>
    <row r="556" spans="1:4" x14ac:dyDescent="0.2">
      <c r="A556" t="s">
        <v>8219</v>
      </c>
      <c r="B556">
        <v>190</v>
      </c>
      <c r="C556" t="s">
        <v>8221</v>
      </c>
      <c r="D556">
        <v>1</v>
      </c>
    </row>
    <row r="557" spans="1:4" x14ac:dyDescent="0.2">
      <c r="A557" t="s">
        <v>8219</v>
      </c>
      <c r="B557">
        <v>189</v>
      </c>
      <c r="C557" t="s">
        <v>8221</v>
      </c>
      <c r="D557">
        <v>6</v>
      </c>
    </row>
    <row r="558" spans="1:4" x14ac:dyDescent="0.2">
      <c r="A558" t="s">
        <v>8219</v>
      </c>
      <c r="B558">
        <v>130</v>
      </c>
      <c r="C558" t="s">
        <v>8221</v>
      </c>
      <c r="D558">
        <v>7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16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0</v>
      </c>
    </row>
    <row r="564" spans="1:4" x14ac:dyDescent="0.2">
      <c r="A564" t="s">
        <v>8219</v>
      </c>
      <c r="B564">
        <v>20</v>
      </c>
      <c r="C564" t="s">
        <v>8221</v>
      </c>
      <c r="D564">
        <v>12</v>
      </c>
    </row>
    <row r="565" spans="1:4" x14ac:dyDescent="0.2">
      <c r="A565" t="s">
        <v>8219</v>
      </c>
      <c r="B565">
        <v>25</v>
      </c>
      <c r="C565" t="s">
        <v>8221</v>
      </c>
      <c r="D565">
        <v>1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1</v>
      </c>
    </row>
    <row r="568" spans="1:4" x14ac:dyDescent="0.2">
      <c r="A568" t="s">
        <v>8219</v>
      </c>
      <c r="B568">
        <v>86</v>
      </c>
      <c r="C568" t="s">
        <v>8221</v>
      </c>
      <c r="D568">
        <v>4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3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0</v>
      </c>
    </row>
    <row r="573" spans="1:4" x14ac:dyDescent="0.2">
      <c r="A573" t="s">
        <v>8219</v>
      </c>
      <c r="B573">
        <v>64</v>
      </c>
      <c r="C573" t="s">
        <v>8221</v>
      </c>
      <c r="D573">
        <v>12</v>
      </c>
    </row>
    <row r="574" spans="1:4" x14ac:dyDescent="0.2">
      <c r="A574" t="s">
        <v>8219</v>
      </c>
      <c r="B574">
        <v>23</v>
      </c>
      <c r="C574" t="s">
        <v>8221</v>
      </c>
      <c r="D574">
        <v>0</v>
      </c>
    </row>
    <row r="575" spans="1:4" x14ac:dyDescent="0.2">
      <c r="A575" t="s">
        <v>8219</v>
      </c>
      <c r="B575">
        <v>238</v>
      </c>
      <c r="C575" t="s">
        <v>8221</v>
      </c>
      <c r="D575">
        <v>1</v>
      </c>
    </row>
    <row r="576" spans="1:4" x14ac:dyDescent="0.2">
      <c r="A576" t="s">
        <v>8219</v>
      </c>
      <c r="B576">
        <v>33</v>
      </c>
      <c r="C576" t="s">
        <v>8221</v>
      </c>
      <c r="D576">
        <v>0</v>
      </c>
    </row>
    <row r="577" spans="1:4" x14ac:dyDescent="0.2">
      <c r="A577" t="s">
        <v>8219</v>
      </c>
      <c r="B577">
        <v>32</v>
      </c>
      <c r="C577" t="s">
        <v>8221</v>
      </c>
      <c r="D577">
        <v>0</v>
      </c>
    </row>
    <row r="578" spans="1:4" x14ac:dyDescent="0.2">
      <c r="A578" t="s">
        <v>8219</v>
      </c>
      <c r="B578">
        <v>24</v>
      </c>
      <c r="C578" t="s">
        <v>8221</v>
      </c>
      <c r="D578">
        <v>2</v>
      </c>
    </row>
    <row r="579" spans="1:4" x14ac:dyDescent="0.2">
      <c r="A579" t="s">
        <v>8219</v>
      </c>
      <c r="B579">
        <v>29</v>
      </c>
      <c r="C579" t="s">
        <v>8221</v>
      </c>
      <c r="D579">
        <v>92</v>
      </c>
    </row>
    <row r="580" spans="1:4" x14ac:dyDescent="0.2">
      <c r="A580" t="s">
        <v>8219</v>
      </c>
      <c r="B580">
        <v>50</v>
      </c>
      <c r="C580" t="s">
        <v>8221</v>
      </c>
      <c r="D580">
        <v>0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10</v>
      </c>
    </row>
    <row r="583" spans="1:4" x14ac:dyDescent="0.2">
      <c r="A583" t="s">
        <v>8219</v>
      </c>
      <c r="B583">
        <v>7</v>
      </c>
      <c r="C583" t="s">
        <v>8221</v>
      </c>
      <c r="D583">
        <v>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0</v>
      </c>
    </row>
    <row r="586" spans="1:4" x14ac:dyDescent="0.2">
      <c r="A586" t="s">
        <v>8219</v>
      </c>
      <c r="B586">
        <v>26</v>
      </c>
      <c r="C586" t="s">
        <v>8221</v>
      </c>
      <c r="D586">
        <v>1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9</v>
      </c>
    </row>
    <row r="589" spans="1:4" x14ac:dyDescent="0.2">
      <c r="A589" t="s">
        <v>8219</v>
      </c>
      <c r="B589">
        <v>120</v>
      </c>
      <c r="C589" t="s">
        <v>8221</v>
      </c>
      <c r="D589">
        <v>2</v>
      </c>
    </row>
    <row r="590" spans="1:4" x14ac:dyDescent="0.2">
      <c r="A590" t="s">
        <v>8219</v>
      </c>
      <c r="B590">
        <v>227</v>
      </c>
      <c r="C590" t="s">
        <v>8221</v>
      </c>
      <c r="D590">
        <v>1</v>
      </c>
    </row>
    <row r="591" spans="1:4" x14ac:dyDescent="0.2">
      <c r="A591" t="s">
        <v>8219</v>
      </c>
      <c r="B591">
        <v>42</v>
      </c>
      <c r="C591" t="s">
        <v>8221</v>
      </c>
      <c r="D591">
        <v>2</v>
      </c>
    </row>
    <row r="592" spans="1:4" x14ac:dyDescent="0.2">
      <c r="A592" t="s">
        <v>8219</v>
      </c>
      <c r="B592">
        <v>64</v>
      </c>
      <c r="C592" t="s">
        <v>8221</v>
      </c>
      <c r="D592">
        <v>11</v>
      </c>
    </row>
    <row r="593" spans="1:4" x14ac:dyDescent="0.2">
      <c r="A593" t="s">
        <v>8219</v>
      </c>
      <c r="B593">
        <v>121</v>
      </c>
      <c r="C593" t="s">
        <v>8221</v>
      </c>
      <c r="D593">
        <v>0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9</v>
      </c>
    </row>
    <row r="596" spans="1:4" x14ac:dyDescent="0.2">
      <c r="A596" t="s">
        <v>8219</v>
      </c>
      <c r="B596">
        <v>49</v>
      </c>
      <c r="C596" t="s">
        <v>8221</v>
      </c>
      <c r="D596">
        <v>0</v>
      </c>
    </row>
    <row r="597" spans="1:4" x14ac:dyDescent="0.2">
      <c r="A597" t="s">
        <v>8219</v>
      </c>
      <c r="B597">
        <v>19</v>
      </c>
      <c r="C597" t="s">
        <v>8221</v>
      </c>
      <c r="D597">
        <v>4</v>
      </c>
    </row>
    <row r="598" spans="1:4" x14ac:dyDescent="0.2">
      <c r="A598" t="s">
        <v>8219</v>
      </c>
      <c r="B598">
        <v>81</v>
      </c>
      <c r="C598" t="s">
        <v>8221</v>
      </c>
      <c r="D598">
        <v>1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0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17</v>
      </c>
    </row>
    <row r="603" spans="1:4" x14ac:dyDescent="0.2">
      <c r="A603" t="s">
        <v>8219</v>
      </c>
      <c r="B603">
        <v>92</v>
      </c>
      <c r="C603" t="s">
        <v>8221</v>
      </c>
      <c r="D603">
        <v>2</v>
      </c>
    </row>
    <row r="604" spans="1:4" x14ac:dyDescent="0.2">
      <c r="A604" t="s">
        <v>8219</v>
      </c>
      <c r="B604">
        <v>147</v>
      </c>
      <c r="C604" t="s">
        <v>8221</v>
      </c>
      <c r="D604">
        <v>3</v>
      </c>
    </row>
    <row r="605" spans="1:4" x14ac:dyDescent="0.2">
      <c r="A605" t="s">
        <v>8219</v>
      </c>
      <c r="B605">
        <v>90</v>
      </c>
      <c r="C605" t="s">
        <v>8221</v>
      </c>
      <c r="D605">
        <v>41</v>
      </c>
    </row>
    <row r="606" spans="1:4" x14ac:dyDescent="0.2">
      <c r="A606" t="s">
        <v>8219</v>
      </c>
      <c r="B606">
        <v>87</v>
      </c>
      <c r="C606" t="s">
        <v>8221</v>
      </c>
      <c r="D606">
        <v>2</v>
      </c>
    </row>
    <row r="607" spans="1:4" x14ac:dyDescent="0.2">
      <c r="A607" t="s">
        <v>8219</v>
      </c>
      <c r="B607">
        <v>406</v>
      </c>
      <c r="C607" t="s">
        <v>8221</v>
      </c>
      <c r="D607">
        <v>3</v>
      </c>
    </row>
    <row r="608" spans="1:4" x14ac:dyDescent="0.2">
      <c r="A608" t="s">
        <v>8219</v>
      </c>
      <c r="B608">
        <v>20</v>
      </c>
      <c r="C608" t="s">
        <v>8221</v>
      </c>
      <c r="D608">
        <v>8</v>
      </c>
    </row>
    <row r="609" spans="1:4" x14ac:dyDescent="0.2">
      <c r="A609" t="s">
        <v>8219</v>
      </c>
      <c r="B609">
        <v>70</v>
      </c>
      <c r="C609" t="s">
        <v>8221</v>
      </c>
      <c r="D609">
        <v>0</v>
      </c>
    </row>
    <row r="610" spans="1:4" x14ac:dyDescent="0.2">
      <c r="A610" t="s">
        <v>8219</v>
      </c>
      <c r="B610">
        <v>16</v>
      </c>
      <c r="C610" t="s">
        <v>8221</v>
      </c>
      <c r="D610">
        <v>1</v>
      </c>
    </row>
    <row r="611" spans="1:4" x14ac:dyDescent="0.2">
      <c r="A611" t="s">
        <v>8219</v>
      </c>
      <c r="B611">
        <v>52</v>
      </c>
      <c r="C611" t="s">
        <v>8221</v>
      </c>
      <c r="D611">
        <v>3</v>
      </c>
    </row>
    <row r="612" spans="1:4" x14ac:dyDescent="0.2">
      <c r="A612" t="s">
        <v>8219</v>
      </c>
      <c r="B612">
        <v>66</v>
      </c>
      <c r="C612" t="s">
        <v>8221</v>
      </c>
      <c r="D612">
        <v>4</v>
      </c>
    </row>
    <row r="613" spans="1:4" x14ac:dyDescent="0.2">
      <c r="A613" t="s">
        <v>8219</v>
      </c>
      <c r="B613">
        <v>109</v>
      </c>
      <c r="C613" t="s">
        <v>8221</v>
      </c>
      <c r="D613">
        <v>9</v>
      </c>
    </row>
    <row r="614" spans="1:4" x14ac:dyDescent="0.2">
      <c r="A614" t="s">
        <v>8219</v>
      </c>
      <c r="B614">
        <v>168</v>
      </c>
      <c r="C614" t="s">
        <v>8221</v>
      </c>
      <c r="D614">
        <v>16</v>
      </c>
    </row>
    <row r="615" spans="1:4" x14ac:dyDescent="0.2">
      <c r="A615" t="s">
        <v>8219</v>
      </c>
      <c r="B615">
        <v>31</v>
      </c>
      <c r="C615" t="s">
        <v>8221</v>
      </c>
      <c r="D615">
        <v>1</v>
      </c>
    </row>
    <row r="616" spans="1:4" x14ac:dyDescent="0.2">
      <c r="A616" t="s">
        <v>8219</v>
      </c>
      <c r="B616">
        <v>133</v>
      </c>
      <c r="C616" t="s">
        <v>8221</v>
      </c>
      <c r="D616">
        <v>7</v>
      </c>
    </row>
    <row r="617" spans="1:4" x14ac:dyDescent="0.2">
      <c r="A617" t="s">
        <v>8219</v>
      </c>
      <c r="B617">
        <v>151</v>
      </c>
      <c r="C617" t="s">
        <v>8221</v>
      </c>
      <c r="D617">
        <v>0</v>
      </c>
    </row>
    <row r="618" spans="1:4" x14ac:dyDescent="0.2">
      <c r="A618" t="s">
        <v>8219</v>
      </c>
      <c r="B618">
        <v>5</v>
      </c>
      <c r="C618" t="s">
        <v>8221</v>
      </c>
      <c r="D618">
        <v>0</v>
      </c>
    </row>
    <row r="619" spans="1:4" x14ac:dyDescent="0.2">
      <c r="A619" t="s">
        <v>8219</v>
      </c>
      <c r="B619">
        <v>73</v>
      </c>
      <c r="C619" t="s">
        <v>8221</v>
      </c>
      <c r="D619">
        <v>0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1</v>
      </c>
    </row>
    <row r="623" spans="1:4" x14ac:dyDescent="0.2">
      <c r="A623" t="s">
        <v>8219</v>
      </c>
      <c r="B623">
        <v>134</v>
      </c>
      <c r="C623" t="s">
        <v>8221</v>
      </c>
      <c r="D623">
        <v>2</v>
      </c>
    </row>
    <row r="624" spans="1:4" x14ac:dyDescent="0.2">
      <c r="A624" t="s">
        <v>8219</v>
      </c>
      <c r="B624">
        <v>14</v>
      </c>
      <c r="C624" t="s">
        <v>8221</v>
      </c>
      <c r="D624">
        <v>1</v>
      </c>
    </row>
    <row r="625" spans="1:4" x14ac:dyDescent="0.2">
      <c r="A625" t="s">
        <v>8219</v>
      </c>
      <c r="B625">
        <v>78</v>
      </c>
      <c r="C625" t="s">
        <v>8221</v>
      </c>
      <c r="D625">
        <v>15</v>
      </c>
    </row>
    <row r="626" spans="1:4" x14ac:dyDescent="0.2">
      <c r="A626" t="s">
        <v>8219</v>
      </c>
      <c r="B626">
        <v>112</v>
      </c>
      <c r="C626" t="s">
        <v>8221</v>
      </c>
      <c r="D626">
        <v>1</v>
      </c>
    </row>
    <row r="627" spans="1:4" x14ac:dyDescent="0.2">
      <c r="A627" t="s">
        <v>8219</v>
      </c>
      <c r="B627">
        <v>34</v>
      </c>
      <c r="C627" t="s">
        <v>8221</v>
      </c>
      <c r="D627">
        <v>1</v>
      </c>
    </row>
    <row r="628" spans="1:4" x14ac:dyDescent="0.2">
      <c r="A628" t="s">
        <v>8219</v>
      </c>
      <c r="B628">
        <v>19</v>
      </c>
      <c r="C628" t="s">
        <v>8221</v>
      </c>
      <c r="D628">
        <v>0</v>
      </c>
    </row>
    <row r="629" spans="1:4" x14ac:dyDescent="0.2">
      <c r="A629" t="s">
        <v>8219</v>
      </c>
      <c r="B629">
        <v>13</v>
      </c>
      <c r="C629" t="s">
        <v>8221</v>
      </c>
      <c r="D629">
        <v>39</v>
      </c>
    </row>
    <row r="630" spans="1:4" x14ac:dyDescent="0.2">
      <c r="A630" t="s">
        <v>8219</v>
      </c>
      <c r="B630">
        <v>104</v>
      </c>
      <c r="C630" t="s">
        <v>8221</v>
      </c>
      <c r="D630">
        <v>103</v>
      </c>
    </row>
    <row r="631" spans="1:4" x14ac:dyDescent="0.2">
      <c r="A631" t="s">
        <v>8219</v>
      </c>
      <c r="B631">
        <v>52</v>
      </c>
      <c r="C631" t="s">
        <v>8221</v>
      </c>
      <c r="D631">
        <v>0</v>
      </c>
    </row>
    <row r="632" spans="1:4" x14ac:dyDescent="0.2">
      <c r="A632" t="s">
        <v>8219</v>
      </c>
      <c r="B632">
        <v>17</v>
      </c>
      <c r="C632" t="s">
        <v>8221</v>
      </c>
      <c r="D632">
        <v>39</v>
      </c>
    </row>
    <row r="633" spans="1:4" x14ac:dyDescent="0.2">
      <c r="A633" t="s">
        <v>8219</v>
      </c>
      <c r="B633">
        <v>82</v>
      </c>
      <c r="C633" t="s">
        <v>8221</v>
      </c>
      <c r="D633">
        <v>15</v>
      </c>
    </row>
    <row r="634" spans="1:4" x14ac:dyDescent="0.2">
      <c r="A634" t="s">
        <v>8219</v>
      </c>
      <c r="B634">
        <v>73</v>
      </c>
      <c r="C634" t="s">
        <v>8221</v>
      </c>
      <c r="D634">
        <v>22</v>
      </c>
    </row>
    <row r="635" spans="1:4" x14ac:dyDescent="0.2">
      <c r="A635" t="s">
        <v>8219</v>
      </c>
      <c r="B635">
        <v>158</v>
      </c>
      <c r="C635" t="s">
        <v>8221</v>
      </c>
      <c r="D635">
        <v>92</v>
      </c>
    </row>
    <row r="636" spans="1:4" x14ac:dyDescent="0.2">
      <c r="A636" t="s">
        <v>8219</v>
      </c>
      <c r="B636">
        <v>65</v>
      </c>
      <c r="C636" t="s">
        <v>8221</v>
      </c>
      <c r="D636">
        <v>25</v>
      </c>
    </row>
    <row r="637" spans="1:4" x14ac:dyDescent="0.2">
      <c r="A637" t="s">
        <v>8219</v>
      </c>
      <c r="B637">
        <v>184</v>
      </c>
      <c r="C637" t="s">
        <v>8221</v>
      </c>
      <c r="D637">
        <v>19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13</v>
      </c>
    </row>
    <row r="640" spans="1:4" x14ac:dyDescent="0.2">
      <c r="A640" t="s">
        <v>8219</v>
      </c>
      <c r="B640">
        <v>113</v>
      </c>
      <c r="C640" t="s">
        <v>8221</v>
      </c>
      <c r="D640">
        <v>124</v>
      </c>
    </row>
    <row r="641" spans="1:4" x14ac:dyDescent="0.2">
      <c r="A641" t="s">
        <v>8219</v>
      </c>
      <c r="B641">
        <v>66</v>
      </c>
      <c r="C641" t="s">
        <v>8221</v>
      </c>
      <c r="D641">
        <v>4</v>
      </c>
    </row>
    <row r="642" spans="1:4" x14ac:dyDescent="0.2">
      <c r="A642" t="s">
        <v>8219</v>
      </c>
      <c r="B642">
        <v>340</v>
      </c>
      <c r="C642" t="s">
        <v>8221</v>
      </c>
      <c r="D642">
        <v>10</v>
      </c>
    </row>
    <row r="643" spans="1:4" x14ac:dyDescent="0.2">
      <c r="A643" t="s">
        <v>8219</v>
      </c>
      <c r="B643">
        <v>150</v>
      </c>
      <c r="C643" t="s">
        <v>8221</v>
      </c>
      <c r="D643">
        <v>15</v>
      </c>
    </row>
    <row r="644" spans="1:4" x14ac:dyDescent="0.2">
      <c r="A644" t="s">
        <v>8219</v>
      </c>
      <c r="B644">
        <v>25</v>
      </c>
      <c r="C644" t="s">
        <v>8221</v>
      </c>
      <c r="D644">
        <v>38</v>
      </c>
    </row>
    <row r="645" spans="1:4" x14ac:dyDescent="0.2">
      <c r="A645" t="s">
        <v>8219</v>
      </c>
      <c r="B645">
        <v>234</v>
      </c>
      <c r="C645" t="s">
        <v>8221</v>
      </c>
      <c r="D645">
        <v>152</v>
      </c>
    </row>
    <row r="646" spans="1:4" x14ac:dyDescent="0.2">
      <c r="A646" t="s">
        <v>8219</v>
      </c>
      <c r="B646">
        <v>2602</v>
      </c>
      <c r="C646" t="s">
        <v>8221</v>
      </c>
      <c r="D646">
        <v>24</v>
      </c>
    </row>
    <row r="647" spans="1:4" x14ac:dyDescent="0.2">
      <c r="A647" t="s">
        <v>8219</v>
      </c>
      <c r="B647">
        <v>248</v>
      </c>
      <c r="C647" t="s">
        <v>8221</v>
      </c>
      <c r="D647">
        <v>76</v>
      </c>
    </row>
    <row r="648" spans="1:4" x14ac:dyDescent="0.2">
      <c r="A648" t="s">
        <v>8219</v>
      </c>
      <c r="B648">
        <v>600</v>
      </c>
      <c r="C648" t="s">
        <v>8221</v>
      </c>
      <c r="D648">
        <v>185</v>
      </c>
    </row>
    <row r="649" spans="1:4" x14ac:dyDescent="0.2">
      <c r="A649" t="s">
        <v>8219</v>
      </c>
      <c r="B649">
        <v>293</v>
      </c>
      <c r="C649" t="s">
        <v>8221</v>
      </c>
      <c r="D649">
        <v>33</v>
      </c>
    </row>
    <row r="650" spans="1:4" x14ac:dyDescent="0.2">
      <c r="A650" t="s">
        <v>8219</v>
      </c>
      <c r="B650">
        <v>321</v>
      </c>
      <c r="C650" t="s">
        <v>8221</v>
      </c>
      <c r="D650">
        <v>108</v>
      </c>
    </row>
    <row r="651" spans="1:4" x14ac:dyDescent="0.2">
      <c r="A651" t="s">
        <v>8219</v>
      </c>
      <c r="B651">
        <v>81</v>
      </c>
      <c r="C651" t="s">
        <v>8221</v>
      </c>
      <c r="D651">
        <v>29</v>
      </c>
    </row>
    <row r="652" spans="1:4" x14ac:dyDescent="0.2">
      <c r="A652" t="s">
        <v>8219</v>
      </c>
      <c r="B652">
        <v>343</v>
      </c>
      <c r="C652" t="s">
        <v>8221</v>
      </c>
      <c r="D652">
        <v>24</v>
      </c>
    </row>
    <row r="653" spans="1:4" x14ac:dyDescent="0.2">
      <c r="A653" t="s">
        <v>8219</v>
      </c>
      <c r="B653">
        <v>336</v>
      </c>
      <c r="C653" t="s">
        <v>8221</v>
      </c>
      <c r="D653">
        <v>4</v>
      </c>
    </row>
    <row r="654" spans="1:4" x14ac:dyDescent="0.2">
      <c r="A654" t="s">
        <v>8219</v>
      </c>
      <c r="B654">
        <v>47</v>
      </c>
      <c r="C654" t="s">
        <v>8221</v>
      </c>
      <c r="D654">
        <v>4</v>
      </c>
    </row>
    <row r="655" spans="1:4" x14ac:dyDescent="0.2">
      <c r="A655" t="s">
        <v>8219</v>
      </c>
      <c r="B655">
        <v>76</v>
      </c>
      <c r="C655" t="s">
        <v>8221</v>
      </c>
      <c r="D655">
        <v>15</v>
      </c>
    </row>
    <row r="656" spans="1:4" x14ac:dyDescent="0.2">
      <c r="A656" t="s">
        <v>8219</v>
      </c>
      <c r="B656">
        <v>441</v>
      </c>
      <c r="C656" t="s">
        <v>8221</v>
      </c>
      <c r="D656">
        <v>4</v>
      </c>
    </row>
    <row r="657" spans="1:4" x14ac:dyDescent="0.2">
      <c r="A657" t="s">
        <v>8219</v>
      </c>
      <c r="B657">
        <v>916</v>
      </c>
      <c r="C657" t="s">
        <v>8221</v>
      </c>
      <c r="D657">
        <v>139</v>
      </c>
    </row>
    <row r="658" spans="1:4" x14ac:dyDescent="0.2">
      <c r="A658" t="s">
        <v>8219</v>
      </c>
      <c r="B658">
        <v>369</v>
      </c>
      <c r="C658" t="s">
        <v>8221</v>
      </c>
      <c r="D658">
        <v>2</v>
      </c>
    </row>
    <row r="659" spans="1:4" x14ac:dyDescent="0.2">
      <c r="A659" t="s">
        <v>8219</v>
      </c>
      <c r="B659">
        <v>20242</v>
      </c>
      <c r="C659" t="s">
        <v>8221</v>
      </c>
      <c r="D659">
        <v>18</v>
      </c>
    </row>
    <row r="660" spans="1:4" x14ac:dyDescent="0.2">
      <c r="A660" t="s">
        <v>8219</v>
      </c>
      <c r="B660">
        <v>71</v>
      </c>
      <c r="C660" t="s">
        <v>8221</v>
      </c>
      <c r="D660">
        <v>81</v>
      </c>
    </row>
    <row r="661" spans="1:4" x14ac:dyDescent="0.2">
      <c r="A661" t="s">
        <v>8219</v>
      </c>
      <c r="B661">
        <v>635</v>
      </c>
      <c r="C661" t="s">
        <v>8221</v>
      </c>
      <c r="D661">
        <v>86</v>
      </c>
    </row>
    <row r="662" spans="1:4" x14ac:dyDescent="0.2">
      <c r="A662" t="s">
        <v>8219</v>
      </c>
      <c r="B662">
        <v>885</v>
      </c>
      <c r="C662" t="s">
        <v>8221</v>
      </c>
      <c r="D662">
        <v>140</v>
      </c>
    </row>
    <row r="663" spans="1:4" x14ac:dyDescent="0.2">
      <c r="A663" t="s">
        <v>8219</v>
      </c>
      <c r="B663">
        <v>329</v>
      </c>
      <c r="C663" t="s">
        <v>8221</v>
      </c>
      <c r="D663">
        <v>37</v>
      </c>
    </row>
    <row r="664" spans="1:4" x14ac:dyDescent="0.2">
      <c r="A664" t="s">
        <v>8219</v>
      </c>
      <c r="B664">
        <v>71</v>
      </c>
      <c r="C664" t="s">
        <v>8221</v>
      </c>
      <c r="D664">
        <v>6</v>
      </c>
    </row>
    <row r="665" spans="1:4" x14ac:dyDescent="0.2">
      <c r="A665" t="s">
        <v>8219</v>
      </c>
      <c r="B665">
        <v>269</v>
      </c>
      <c r="C665" t="s">
        <v>8221</v>
      </c>
      <c r="D665">
        <v>113</v>
      </c>
    </row>
    <row r="666" spans="1:4" x14ac:dyDescent="0.2">
      <c r="A666" t="s">
        <v>8219</v>
      </c>
      <c r="B666">
        <v>345</v>
      </c>
      <c r="C666" t="s">
        <v>8221</v>
      </c>
      <c r="D666">
        <v>37</v>
      </c>
    </row>
    <row r="667" spans="1:4" x14ac:dyDescent="0.2">
      <c r="A667" t="s">
        <v>8219</v>
      </c>
      <c r="B667">
        <v>43</v>
      </c>
      <c r="C667" t="s">
        <v>8221</v>
      </c>
      <c r="D667">
        <v>18</v>
      </c>
    </row>
    <row r="668" spans="1:4" x14ac:dyDescent="0.2">
      <c r="A668" t="s">
        <v>8219</v>
      </c>
      <c r="B668">
        <v>33</v>
      </c>
      <c r="C668" t="s">
        <v>8221</v>
      </c>
      <c r="D668">
        <v>75</v>
      </c>
    </row>
    <row r="669" spans="1:4" x14ac:dyDescent="0.2">
      <c r="A669" t="s">
        <v>8219</v>
      </c>
      <c r="B669">
        <v>211</v>
      </c>
      <c r="C669" t="s">
        <v>8221</v>
      </c>
      <c r="D669">
        <v>52</v>
      </c>
    </row>
    <row r="670" spans="1:4" x14ac:dyDescent="0.2">
      <c r="A670" t="s">
        <v>8219</v>
      </c>
      <c r="B670">
        <v>196</v>
      </c>
      <c r="C670" t="s">
        <v>8221</v>
      </c>
      <c r="D670">
        <v>122</v>
      </c>
    </row>
    <row r="671" spans="1:4" x14ac:dyDescent="0.2">
      <c r="A671" t="s">
        <v>8219</v>
      </c>
      <c r="B671">
        <v>405</v>
      </c>
      <c r="C671" t="s">
        <v>8221</v>
      </c>
      <c r="D671">
        <v>8</v>
      </c>
    </row>
    <row r="672" spans="1:4" x14ac:dyDescent="0.2">
      <c r="A672" t="s">
        <v>8219</v>
      </c>
      <c r="B672">
        <v>206</v>
      </c>
      <c r="C672" t="s">
        <v>8221</v>
      </c>
      <c r="D672">
        <v>8</v>
      </c>
    </row>
    <row r="673" spans="1:4" x14ac:dyDescent="0.2">
      <c r="A673" t="s">
        <v>8219</v>
      </c>
      <c r="B673">
        <v>335</v>
      </c>
      <c r="C673" t="s">
        <v>8221</v>
      </c>
      <c r="D673">
        <v>96</v>
      </c>
    </row>
    <row r="674" spans="1:4" x14ac:dyDescent="0.2">
      <c r="A674" t="s">
        <v>8219</v>
      </c>
      <c r="B674">
        <v>215</v>
      </c>
      <c r="C674" t="s">
        <v>8221</v>
      </c>
      <c r="D674">
        <v>9</v>
      </c>
    </row>
    <row r="675" spans="1:4" x14ac:dyDescent="0.2">
      <c r="A675" t="s">
        <v>8219</v>
      </c>
      <c r="B675">
        <v>176</v>
      </c>
      <c r="C675" t="s">
        <v>8221</v>
      </c>
      <c r="D675">
        <v>2</v>
      </c>
    </row>
    <row r="676" spans="1:4" x14ac:dyDescent="0.2">
      <c r="A676" t="s">
        <v>8219</v>
      </c>
      <c r="B676">
        <v>555</v>
      </c>
      <c r="C676" t="s">
        <v>8221</v>
      </c>
      <c r="D676">
        <v>26</v>
      </c>
    </row>
    <row r="677" spans="1:4" x14ac:dyDescent="0.2">
      <c r="A677" t="s">
        <v>8219</v>
      </c>
      <c r="B677">
        <v>116</v>
      </c>
      <c r="C677" t="s">
        <v>8221</v>
      </c>
      <c r="D677">
        <v>23</v>
      </c>
    </row>
    <row r="678" spans="1:4" x14ac:dyDescent="0.2">
      <c r="A678" t="s">
        <v>8219</v>
      </c>
      <c r="B678">
        <v>615</v>
      </c>
      <c r="C678" t="s">
        <v>8221</v>
      </c>
      <c r="D678">
        <v>0</v>
      </c>
    </row>
    <row r="679" spans="1:4" x14ac:dyDescent="0.2">
      <c r="A679" t="s">
        <v>8219</v>
      </c>
      <c r="B679">
        <v>236</v>
      </c>
      <c r="C679" t="s">
        <v>8221</v>
      </c>
      <c r="D679">
        <v>140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6</v>
      </c>
    </row>
    <row r="682" spans="1:4" x14ac:dyDescent="0.2">
      <c r="A682" t="s">
        <v>8219</v>
      </c>
      <c r="B682">
        <v>235</v>
      </c>
      <c r="C682" t="s">
        <v>8221</v>
      </c>
      <c r="D682">
        <v>100</v>
      </c>
    </row>
    <row r="683" spans="1:4" x14ac:dyDescent="0.2">
      <c r="A683" t="s">
        <v>8219</v>
      </c>
      <c r="B683">
        <v>452</v>
      </c>
      <c r="C683" t="s">
        <v>8221</v>
      </c>
      <c r="D683">
        <v>0</v>
      </c>
    </row>
    <row r="684" spans="1:4" x14ac:dyDescent="0.2">
      <c r="A684" t="s">
        <v>8219</v>
      </c>
      <c r="B684">
        <v>241</v>
      </c>
      <c r="C684" t="s">
        <v>8221</v>
      </c>
      <c r="D684">
        <v>4</v>
      </c>
    </row>
    <row r="685" spans="1:4" x14ac:dyDescent="0.2">
      <c r="A685" t="s">
        <v>8219</v>
      </c>
      <c r="B685">
        <v>28</v>
      </c>
      <c r="C685" t="s">
        <v>8221</v>
      </c>
      <c r="D685">
        <v>8</v>
      </c>
    </row>
    <row r="686" spans="1:4" x14ac:dyDescent="0.2">
      <c r="A686" t="s">
        <v>8219</v>
      </c>
      <c r="B686">
        <v>140</v>
      </c>
      <c r="C686" t="s">
        <v>8221</v>
      </c>
      <c r="D686">
        <v>0</v>
      </c>
    </row>
    <row r="687" spans="1:4" x14ac:dyDescent="0.2">
      <c r="A687" t="s">
        <v>8219</v>
      </c>
      <c r="B687">
        <v>280</v>
      </c>
      <c r="C687" t="s">
        <v>8221</v>
      </c>
      <c r="D687">
        <v>16</v>
      </c>
    </row>
    <row r="688" spans="1:4" x14ac:dyDescent="0.2">
      <c r="A688" t="s">
        <v>8219</v>
      </c>
      <c r="B688">
        <v>70</v>
      </c>
      <c r="C688" t="s">
        <v>8221</v>
      </c>
      <c r="D688">
        <v>2</v>
      </c>
    </row>
    <row r="689" spans="1:4" x14ac:dyDescent="0.2">
      <c r="A689" t="s">
        <v>8219</v>
      </c>
      <c r="B689">
        <v>160</v>
      </c>
      <c r="C689" t="s">
        <v>8221</v>
      </c>
      <c r="D689">
        <v>48</v>
      </c>
    </row>
    <row r="690" spans="1:4" x14ac:dyDescent="0.2">
      <c r="A690" t="s">
        <v>8219</v>
      </c>
      <c r="B690">
        <v>141</v>
      </c>
      <c r="C690" t="s">
        <v>8221</v>
      </c>
      <c r="D690">
        <v>2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</v>
      </c>
    </row>
    <row r="693" spans="1:4" x14ac:dyDescent="0.2">
      <c r="A693" t="s">
        <v>8219</v>
      </c>
      <c r="B693">
        <v>294</v>
      </c>
      <c r="C693" t="s">
        <v>8221</v>
      </c>
      <c r="D693">
        <v>17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11</v>
      </c>
    </row>
    <row r="696" spans="1:4" x14ac:dyDescent="0.2">
      <c r="A696" t="s">
        <v>8219</v>
      </c>
      <c r="B696">
        <v>110</v>
      </c>
      <c r="C696" t="s">
        <v>8221</v>
      </c>
      <c r="D696">
        <v>95</v>
      </c>
    </row>
    <row r="697" spans="1:4" x14ac:dyDescent="0.2">
      <c r="A697" t="s">
        <v>8219</v>
      </c>
      <c r="B697">
        <v>455</v>
      </c>
      <c r="C697" t="s">
        <v>8221</v>
      </c>
      <c r="D697">
        <v>13</v>
      </c>
    </row>
    <row r="698" spans="1:4" x14ac:dyDescent="0.2">
      <c r="A698" t="s">
        <v>8219</v>
      </c>
      <c r="B698">
        <v>224</v>
      </c>
      <c r="C698" t="s">
        <v>8221</v>
      </c>
      <c r="D698">
        <v>2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3</v>
      </c>
    </row>
    <row r="701" spans="1:4" x14ac:dyDescent="0.2">
      <c r="A701" t="s">
        <v>8219</v>
      </c>
      <c r="B701">
        <v>98</v>
      </c>
      <c r="C701" t="s">
        <v>8221</v>
      </c>
      <c r="D701">
        <v>0</v>
      </c>
    </row>
    <row r="702" spans="1:4" x14ac:dyDescent="0.2">
      <c r="A702" t="s">
        <v>8219</v>
      </c>
      <c r="B702">
        <v>56</v>
      </c>
      <c r="C702" t="s">
        <v>8221</v>
      </c>
      <c r="D702">
        <v>0</v>
      </c>
    </row>
    <row r="703" spans="1:4" x14ac:dyDescent="0.2">
      <c r="A703" t="s">
        <v>8219</v>
      </c>
      <c r="B703">
        <v>32</v>
      </c>
      <c r="C703" t="s">
        <v>8221</v>
      </c>
      <c r="D703">
        <v>0</v>
      </c>
    </row>
    <row r="704" spans="1:4" x14ac:dyDescent="0.2">
      <c r="A704" t="s">
        <v>8219</v>
      </c>
      <c r="B704">
        <v>30</v>
      </c>
      <c r="C704" t="s">
        <v>8221</v>
      </c>
      <c r="D704">
        <v>2</v>
      </c>
    </row>
    <row r="705" spans="1:4" x14ac:dyDescent="0.2">
      <c r="A705" t="s">
        <v>8219</v>
      </c>
      <c r="B705">
        <v>70</v>
      </c>
      <c r="C705" t="s">
        <v>8221</v>
      </c>
      <c r="D705">
        <v>24</v>
      </c>
    </row>
    <row r="706" spans="1:4" x14ac:dyDescent="0.2">
      <c r="A706" t="s">
        <v>8219</v>
      </c>
      <c r="B706">
        <v>44</v>
      </c>
      <c r="C706" t="s">
        <v>8221</v>
      </c>
      <c r="D706">
        <v>25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41</v>
      </c>
    </row>
    <row r="709" spans="1:4" x14ac:dyDescent="0.2">
      <c r="A709" t="s">
        <v>8219</v>
      </c>
      <c r="B709">
        <v>23</v>
      </c>
      <c r="C709" t="s">
        <v>8221</v>
      </c>
      <c r="D709">
        <v>2</v>
      </c>
    </row>
    <row r="710" spans="1:4" x14ac:dyDescent="0.2">
      <c r="A710" t="s">
        <v>8219</v>
      </c>
      <c r="B710">
        <v>4</v>
      </c>
      <c r="C710" t="s">
        <v>8221</v>
      </c>
      <c r="D710">
        <v>4</v>
      </c>
    </row>
    <row r="711" spans="1:4" x14ac:dyDescent="0.2">
      <c r="A711" t="s">
        <v>8219</v>
      </c>
      <c r="B711">
        <v>112</v>
      </c>
      <c r="C711" t="s">
        <v>8221</v>
      </c>
      <c r="D711">
        <v>99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4</v>
      </c>
    </row>
    <row r="714" spans="1:4" x14ac:dyDescent="0.2">
      <c r="A714" t="s">
        <v>8219</v>
      </c>
      <c r="B714">
        <v>26</v>
      </c>
      <c r="C714" t="s">
        <v>8221</v>
      </c>
      <c r="D714">
        <v>38</v>
      </c>
    </row>
    <row r="715" spans="1:4" x14ac:dyDescent="0.2">
      <c r="A715" t="s">
        <v>8219</v>
      </c>
      <c r="B715">
        <v>77</v>
      </c>
      <c r="C715" t="s">
        <v>8221</v>
      </c>
      <c r="D715">
        <v>285</v>
      </c>
    </row>
    <row r="716" spans="1:4" x14ac:dyDescent="0.2">
      <c r="A716" t="s">
        <v>8219</v>
      </c>
      <c r="B716">
        <v>136</v>
      </c>
      <c r="C716" t="s">
        <v>8221</v>
      </c>
      <c r="D716">
        <v>1</v>
      </c>
    </row>
    <row r="717" spans="1:4" x14ac:dyDescent="0.2">
      <c r="A717" t="s">
        <v>8219</v>
      </c>
      <c r="B717">
        <v>157</v>
      </c>
      <c r="C717" t="s">
        <v>8221</v>
      </c>
      <c r="D717">
        <v>42</v>
      </c>
    </row>
    <row r="718" spans="1:4" x14ac:dyDescent="0.2">
      <c r="A718" t="s">
        <v>8219</v>
      </c>
      <c r="B718">
        <v>158</v>
      </c>
      <c r="C718" t="s">
        <v>8221</v>
      </c>
      <c r="D718">
        <v>26</v>
      </c>
    </row>
    <row r="719" spans="1:4" x14ac:dyDescent="0.2">
      <c r="A719" t="s">
        <v>8219</v>
      </c>
      <c r="B719">
        <v>27</v>
      </c>
      <c r="C719" t="s">
        <v>8221</v>
      </c>
      <c r="D719">
        <v>2</v>
      </c>
    </row>
    <row r="720" spans="1:4" x14ac:dyDescent="0.2">
      <c r="A720" t="s">
        <v>8219</v>
      </c>
      <c r="B720">
        <v>23</v>
      </c>
      <c r="C720" t="s">
        <v>8221</v>
      </c>
      <c r="D720">
        <v>4</v>
      </c>
    </row>
    <row r="721" spans="1:4" x14ac:dyDescent="0.2">
      <c r="A721" t="s">
        <v>8219</v>
      </c>
      <c r="B721">
        <v>17</v>
      </c>
      <c r="C721" t="s">
        <v>8221</v>
      </c>
      <c r="D721">
        <v>6</v>
      </c>
    </row>
    <row r="722" spans="1:4" x14ac:dyDescent="0.2">
      <c r="A722" t="s">
        <v>8219</v>
      </c>
      <c r="B722">
        <v>37</v>
      </c>
      <c r="C722" t="s">
        <v>8221</v>
      </c>
      <c r="D722">
        <v>70</v>
      </c>
    </row>
    <row r="723" spans="1:4" x14ac:dyDescent="0.2">
      <c r="A723" t="s">
        <v>8219</v>
      </c>
      <c r="B723">
        <v>65</v>
      </c>
      <c r="C723" t="s">
        <v>8221</v>
      </c>
      <c r="D723">
        <v>9</v>
      </c>
    </row>
    <row r="724" spans="1:4" x14ac:dyDescent="0.2">
      <c r="A724" t="s">
        <v>8219</v>
      </c>
      <c r="B724">
        <v>18</v>
      </c>
      <c r="C724" t="s">
        <v>8221</v>
      </c>
      <c r="D724">
        <v>8</v>
      </c>
    </row>
    <row r="725" spans="1:4" x14ac:dyDescent="0.2">
      <c r="A725" t="s">
        <v>8219</v>
      </c>
      <c r="B725">
        <v>25</v>
      </c>
      <c r="C725" t="s">
        <v>8221</v>
      </c>
      <c r="D725">
        <v>105</v>
      </c>
    </row>
    <row r="726" spans="1:4" x14ac:dyDescent="0.2">
      <c r="A726" t="s">
        <v>8219</v>
      </c>
      <c r="B726">
        <v>104</v>
      </c>
      <c r="C726" t="s">
        <v>8221</v>
      </c>
      <c r="D726">
        <v>12</v>
      </c>
    </row>
    <row r="727" spans="1:4" x14ac:dyDescent="0.2">
      <c r="A727" t="s">
        <v>8219</v>
      </c>
      <c r="B727">
        <v>108</v>
      </c>
      <c r="C727" t="s">
        <v>8221</v>
      </c>
      <c r="D727">
        <v>0</v>
      </c>
    </row>
    <row r="728" spans="1:4" x14ac:dyDescent="0.2">
      <c r="A728" t="s">
        <v>8219</v>
      </c>
      <c r="B728">
        <v>38</v>
      </c>
      <c r="C728" t="s">
        <v>8221</v>
      </c>
      <c r="D728">
        <v>16</v>
      </c>
    </row>
    <row r="729" spans="1:4" x14ac:dyDescent="0.2">
      <c r="A729" t="s">
        <v>8219</v>
      </c>
      <c r="B729">
        <v>88</v>
      </c>
      <c r="C729" t="s">
        <v>8221</v>
      </c>
      <c r="D729">
        <v>7</v>
      </c>
    </row>
    <row r="730" spans="1:4" x14ac:dyDescent="0.2">
      <c r="A730" t="s">
        <v>8219</v>
      </c>
      <c r="B730">
        <v>82</v>
      </c>
      <c r="C730" t="s">
        <v>8221</v>
      </c>
      <c r="D730">
        <v>4</v>
      </c>
    </row>
    <row r="731" spans="1:4" x14ac:dyDescent="0.2">
      <c r="A731" t="s">
        <v>8219</v>
      </c>
      <c r="B731">
        <v>126</v>
      </c>
      <c r="C731" t="s">
        <v>8221</v>
      </c>
      <c r="D731">
        <v>1</v>
      </c>
    </row>
    <row r="732" spans="1:4" x14ac:dyDescent="0.2">
      <c r="A732" t="s">
        <v>8219</v>
      </c>
      <c r="B732">
        <v>133</v>
      </c>
      <c r="C732" t="s">
        <v>8221</v>
      </c>
      <c r="D732">
        <v>28</v>
      </c>
    </row>
    <row r="733" spans="1:4" x14ac:dyDescent="0.2">
      <c r="A733" t="s">
        <v>8219</v>
      </c>
      <c r="B733">
        <v>47</v>
      </c>
      <c r="C733" t="s">
        <v>8221</v>
      </c>
      <c r="D733">
        <v>1</v>
      </c>
    </row>
    <row r="734" spans="1:4" x14ac:dyDescent="0.2">
      <c r="A734" t="s">
        <v>8219</v>
      </c>
      <c r="B734">
        <v>58</v>
      </c>
      <c r="C734" t="s">
        <v>8221</v>
      </c>
      <c r="D734">
        <v>1</v>
      </c>
    </row>
    <row r="735" spans="1:4" x14ac:dyDescent="0.2">
      <c r="A735" t="s">
        <v>8219</v>
      </c>
      <c r="B735">
        <v>32</v>
      </c>
      <c r="C735" t="s">
        <v>8221</v>
      </c>
      <c r="D735">
        <v>5</v>
      </c>
    </row>
    <row r="736" spans="1:4" x14ac:dyDescent="0.2">
      <c r="A736" t="s">
        <v>8219</v>
      </c>
      <c r="B736">
        <v>37</v>
      </c>
      <c r="C736" t="s">
        <v>8221</v>
      </c>
      <c r="D736">
        <v>3</v>
      </c>
    </row>
    <row r="737" spans="1:4" x14ac:dyDescent="0.2">
      <c r="A737" t="s">
        <v>8219</v>
      </c>
      <c r="B737">
        <v>87</v>
      </c>
      <c r="C737" t="s">
        <v>8221</v>
      </c>
      <c r="D737">
        <v>2</v>
      </c>
    </row>
    <row r="738" spans="1:4" x14ac:dyDescent="0.2">
      <c r="A738" t="s">
        <v>8219</v>
      </c>
      <c r="B738">
        <v>15</v>
      </c>
      <c r="C738" t="s">
        <v>8221</v>
      </c>
      <c r="D738">
        <v>0</v>
      </c>
    </row>
    <row r="739" spans="1:4" x14ac:dyDescent="0.2">
      <c r="A739" t="s">
        <v>8219</v>
      </c>
      <c r="B739">
        <v>27</v>
      </c>
      <c r="C739" t="s">
        <v>8221</v>
      </c>
      <c r="D739">
        <v>0</v>
      </c>
    </row>
    <row r="740" spans="1:4" x14ac:dyDescent="0.2">
      <c r="A740" t="s">
        <v>8219</v>
      </c>
      <c r="B740">
        <v>19</v>
      </c>
      <c r="C740" t="s">
        <v>8221</v>
      </c>
      <c r="D740">
        <v>3</v>
      </c>
    </row>
    <row r="741" spans="1:4" x14ac:dyDescent="0.2">
      <c r="A741" t="s">
        <v>8219</v>
      </c>
      <c r="B741">
        <v>17</v>
      </c>
      <c r="C741" t="s">
        <v>8221</v>
      </c>
      <c r="D741">
        <v>0</v>
      </c>
    </row>
    <row r="742" spans="1:4" x14ac:dyDescent="0.2">
      <c r="A742" t="s">
        <v>8219</v>
      </c>
      <c r="B742">
        <v>26</v>
      </c>
      <c r="C742" t="s">
        <v>8221</v>
      </c>
      <c r="D742">
        <v>0</v>
      </c>
    </row>
    <row r="743" spans="1:4" x14ac:dyDescent="0.2">
      <c r="A743" t="s">
        <v>8219</v>
      </c>
      <c r="B743">
        <v>28</v>
      </c>
      <c r="C743" t="s">
        <v>8221</v>
      </c>
      <c r="D743">
        <v>3</v>
      </c>
    </row>
    <row r="744" spans="1:4" x14ac:dyDescent="0.2">
      <c r="A744" t="s">
        <v>8219</v>
      </c>
      <c r="B744">
        <v>37</v>
      </c>
      <c r="C744" t="s">
        <v>8221</v>
      </c>
      <c r="D744">
        <v>7</v>
      </c>
    </row>
    <row r="745" spans="1:4" x14ac:dyDescent="0.2">
      <c r="A745" t="s">
        <v>8219</v>
      </c>
      <c r="B745">
        <v>128</v>
      </c>
      <c r="C745" t="s">
        <v>8221</v>
      </c>
      <c r="D745">
        <v>25</v>
      </c>
    </row>
    <row r="746" spans="1:4" x14ac:dyDescent="0.2">
      <c r="A746" t="s">
        <v>8219</v>
      </c>
      <c r="B746">
        <v>10</v>
      </c>
      <c r="C746" t="s">
        <v>8221</v>
      </c>
      <c r="D746">
        <v>10</v>
      </c>
    </row>
    <row r="747" spans="1:4" x14ac:dyDescent="0.2">
      <c r="A747" t="s">
        <v>8219</v>
      </c>
      <c r="B747">
        <v>83</v>
      </c>
      <c r="C747" t="s">
        <v>8221</v>
      </c>
      <c r="D747">
        <v>3</v>
      </c>
    </row>
    <row r="748" spans="1:4" x14ac:dyDescent="0.2">
      <c r="A748" t="s">
        <v>8219</v>
      </c>
      <c r="B748">
        <v>46</v>
      </c>
      <c r="C748" t="s">
        <v>8221</v>
      </c>
      <c r="D748">
        <v>5</v>
      </c>
    </row>
    <row r="749" spans="1:4" x14ac:dyDescent="0.2">
      <c r="A749" t="s">
        <v>8219</v>
      </c>
      <c r="B749">
        <v>90</v>
      </c>
      <c r="C749" t="s">
        <v>8221</v>
      </c>
      <c r="D749">
        <v>5</v>
      </c>
    </row>
    <row r="750" spans="1:4" x14ac:dyDescent="0.2">
      <c r="A750" t="s">
        <v>8219</v>
      </c>
      <c r="B750">
        <v>81</v>
      </c>
      <c r="C750" t="s">
        <v>8221</v>
      </c>
      <c r="D750">
        <v>27</v>
      </c>
    </row>
    <row r="751" spans="1:4" x14ac:dyDescent="0.2">
      <c r="A751" t="s">
        <v>8219</v>
      </c>
      <c r="B751">
        <v>32</v>
      </c>
      <c r="C751" t="s">
        <v>8221</v>
      </c>
      <c r="D751">
        <v>2</v>
      </c>
    </row>
    <row r="752" spans="1:4" x14ac:dyDescent="0.2">
      <c r="A752" t="s">
        <v>8219</v>
      </c>
      <c r="B752">
        <v>20</v>
      </c>
      <c r="C752" t="s">
        <v>8221</v>
      </c>
      <c r="D752">
        <v>236</v>
      </c>
    </row>
    <row r="753" spans="1:4" x14ac:dyDescent="0.2">
      <c r="A753" t="s">
        <v>8219</v>
      </c>
      <c r="B753">
        <v>70</v>
      </c>
      <c r="C753" t="s">
        <v>8221</v>
      </c>
      <c r="D753">
        <v>1</v>
      </c>
    </row>
    <row r="754" spans="1:4" x14ac:dyDescent="0.2">
      <c r="A754" t="s">
        <v>8219</v>
      </c>
      <c r="B754">
        <v>168</v>
      </c>
      <c r="C754" t="s">
        <v>8221</v>
      </c>
      <c r="D754">
        <v>12</v>
      </c>
    </row>
    <row r="755" spans="1:4" x14ac:dyDescent="0.2">
      <c r="A755" t="s">
        <v>8219</v>
      </c>
      <c r="B755">
        <v>34</v>
      </c>
      <c r="C755" t="s">
        <v>8221</v>
      </c>
      <c r="D755">
        <v>4</v>
      </c>
    </row>
    <row r="756" spans="1:4" x14ac:dyDescent="0.2">
      <c r="A756" t="s">
        <v>8219</v>
      </c>
      <c r="B756">
        <v>48</v>
      </c>
      <c r="C756" t="s">
        <v>8221</v>
      </c>
      <c r="D756">
        <v>3</v>
      </c>
    </row>
    <row r="757" spans="1:4" x14ac:dyDescent="0.2">
      <c r="A757" t="s">
        <v>8219</v>
      </c>
      <c r="B757">
        <v>48</v>
      </c>
      <c r="C757" t="s">
        <v>8221</v>
      </c>
      <c r="D757">
        <v>99</v>
      </c>
    </row>
    <row r="758" spans="1:4" x14ac:dyDescent="0.2">
      <c r="A758" t="s">
        <v>8219</v>
      </c>
      <c r="B758">
        <v>221</v>
      </c>
      <c r="C758" t="s">
        <v>8221</v>
      </c>
      <c r="D758">
        <v>3</v>
      </c>
    </row>
    <row r="759" spans="1:4" x14ac:dyDescent="0.2">
      <c r="A759" t="s">
        <v>8219</v>
      </c>
      <c r="B759">
        <v>107</v>
      </c>
      <c r="C759" t="s">
        <v>8221</v>
      </c>
      <c r="D759">
        <v>3</v>
      </c>
    </row>
    <row r="760" spans="1:4" x14ac:dyDescent="0.2">
      <c r="A760" t="s">
        <v>8219</v>
      </c>
      <c r="B760">
        <v>45</v>
      </c>
      <c r="C760" t="s">
        <v>8221</v>
      </c>
      <c r="D760">
        <v>22</v>
      </c>
    </row>
    <row r="761" spans="1:4" x14ac:dyDescent="0.2">
      <c r="A761" t="s">
        <v>8219</v>
      </c>
      <c r="B761">
        <v>36</v>
      </c>
      <c r="C761" t="s">
        <v>8221</v>
      </c>
      <c r="D761">
        <v>4</v>
      </c>
    </row>
    <row r="762" spans="1:4" x14ac:dyDescent="0.2">
      <c r="A762" t="s">
        <v>8219</v>
      </c>
      <c r="B762">
        <v>101</v>
      </c>
      <c r="C762" t="s">
        <v>8221</v>
      </c>
      <c r="D762">
        <v>534</v>
      </c>
    </row>
    <row r="763" spans="1:4" x14ac:dyDescent="0.2">
      <c r="A763" t="s">
        <v>8219</v>
      </c>
      <c r="B763">
        <v>62</v>
      </c>
      <c r="C763" t="s">
        <v>8221</v>
      </c>
      <c r="D763">
        <v>12</v>
      </c>
    </row>
    <row r="764" spans="1:4" x14ac:dyDescent="0.2">
      <c r="A764" t="s">
        <v>8219</v>
      </c>
      <c r="B764">
        <v>32</v>
      </c>
      <c r="C764" t="s">
        <v>8221</v>
      </c>
      <c r="D764">
        <v>56</v>
      </c>
    </row>
    <row r="765" spans="1:4" x14ac:dyDescent="0.2">
      <c r="A765" t="s">
        <v>8219</v>
      </c>
      <c r="B765">
        <v>89</v>
      </c>
      <c r="C765" t="s">
        <v>8221</v>
      </c>
      <c r="D765">
        <v>11</v>
      </c>
    </row>
    <row r="766" spans="1:4" x14ac:dyDescent="0.2">
      <c r="A766" t="s">
        <v>8219</v>
      </c>
      <c r="B766">
        <v>93</v>
      </c>
      <c r="C766" t="s">
        <v>8221</v>
      </c>
      <c r="D766">
        <v>0</v>
      </c>
    </row>
    <row r="767" spans="1:4" x14ac:dyDescent="0.2">
      <c r="A767" t="s">
        <v>8219</v>
      </c>
      <c r="B767">
        <v>98</v>
      </c>
      <c r="C767" t="s">
        <v>8221</v>
      </c>
      <c r="D767">
        <v>12</v>
      </c>
    </row>
    <row r="768" spans="1:4" x14ac:dyDescent="0.2">
      <c r="A768" t="s">
        <v>8219</v>
      </c>
      <c r="B768">
        <v>82</v>
      </c>
      <c r="C768" t="s">
        <v>8221</v>
      </c>
      <c r="D768">
        <v>5</v>
      </c>
    </row>
    <row r="769" spans="1:4" x14ac:dyDescent="0.2">
      <c r="A769" t="s">
        <v>8219</v>
      </c>
      <c r="B769">
        <v>116</v>
      </c>
      <c r="C769" t="s">
        <v>8221</v>
      </c>
      <c r="D769">
        <v>24</v>
      </c>
    </row>
    <row r="770" spans="1:4" x14ac:dyDescent="0.2">
      <c r="A770" t="s">
        <v>8219</v>
      </c>
      <c r="B770">
        <v>52</v>
      </c>
      <c r="C770" t="s">
        <v>8221</v>
      </c>
      <c r="D770">
        <v>89</v>
      </c>
    </row>
    <row r="771" spans="1:4" x14ac:dyDescent="0.2">
      <c r="A771" t="s">
        <v>8219</v>
      </c>
      <c r="B771">
        <v>23</v>
      </c>
      <c r="C771" t="s">
        <v>8221</v>
      </c>
      <c r="D771">
        <v>1</v>
      </c>
    </row>
    <row r="772" spans="1:4" x14ac:dyDescent="0.2">
      <c r="A772" t="s">
        <v>8219</v>
      </c>
      <c r="B772">
        <v>77</v>
      </c>
      <c r="C772" t="s">
        <v>8221</v>
      </c>
      <c r="D772">
        <v>55</v>
      </c>
    </row>
    <row r="773" spans="1:4" x14ac:dyDescent="0.2">
      <c r="A773" t="s">
        <v>8219</v>
      </c>
      <c r="B773">
        <v>49</v>
      </c>
      <c r="C773" t="s">
        <v>8221</v>
      </c>
      <c r="D773">
        <v>2</v>
      </c>
    </row>
    <row r="774" spans="1:4" x14ac:dyDescent="0.2">
      <c r="A774" t="s">
        <v>8219</v>
      </c>
      <c r="B774">
        <v>59</v>
      </c>
      <c r="C774" t="s">
        <v>8221</v>
      </c>
      <c r="D774">
        <v>0</v>
      </c>
    </row>
    <row r="775" spans="1:4" x14ac:dyDescent="0.2">
      <c r="A775" t="s">
        <v>8219</v>
      </c>
      <c r="B775">
        <v>113</v>
      </c>
      <c r="C775" t="s">
        <v>8221</v>
      </c>
      <c r="D775">
        <v>4</v>
      </c>
    </row>
    <row r="776" spans="1:4" x14ac:dyDescent="0.2">
      <c r="A776" t="s">
        <v>8219</v>
      </c>
      <c r="B776">
        <v>34</v>
      </c>
      <c r="C776" t="s">
        <v>8221</v>
      </c>
      <c r="D776">
        <v>6</v>
      </c>
    </row>
    <row r="777" spans="1:4" x14ac:dyDescent="0.2">
      <c r="A777" t="s">
        <v>8219</v>
      </c>
      <c r="B777">
        <v>42</v>
      </c>
      <c r="C777" t="s">
        <v>8221</v>
      </c>
      <c r="D777">
        <v>4</v>
      </c>
    </row>
    <row r="778" spans="1:4" x14ac:dyDescent="0.2">
      <c r="A778" t="s">
        <v>8219</v>
      </c>
      <c r="B778">
        <v>42</v>
      </c>
      <c r="C778" t="s">
        <v>8221</v>
      </c>
      <c r="D778">
        <v>4</v>
      </c>
    </row>
    <row r="779" spans="1:4" x14ac:dyDescent="0.2">
      <c r="A779" t="s">
        <v>8219</v>
      </c>
      <c r="B779">
        <v>49</v>
      </c>
      <c r="C779" t="s">
        <v>8221</v>
      </c>
      <c r="D779">
        <v>2</v>
      </c>
    </row>
    <row r="780" spans="1:4" x14ac:dyDescent="0.2">
      <c r="A780" t="s">
        <v>8219</v>
      </c>
      <c r="B780">
        <v>56</v>
      </c>
      <c r="C780" t="s">
        <v>8221</v>
      </c>
      <c r="D780">
        <v>5</v>
      </c>
    </row>
    <row r="781" spans="1:4" x14ac:dyDescent="0.2">
      <c r="A781" t="s">
        <v>8219</v>
      </c>
      <c r="B781">
        <v>25</v>
      </c>
      <c r="C781" t="s">
        <v>8221</v>
      </c>
      <c r="D781">
        <v>83</v>
      </c>
    </row>
    <row r="782" spans="1:4" x14ac:dyDescent="0.2">
      <c r="A782" t="s">
        <v>8219</v>
      </c>
      <c r="B782">
        <v>52</v>
      </c>
      <c r="C782" t="s">
        <v>8221</v>
      </c>
      <c r="D782">
        <v>57</v>
      </c>
    </row>
    <row r="783" spans="1:4" x14ac:dyDescent="0.2">
      <c r="A783" t="s">
        <v>8219</v>
      </c>
      <c r="B783">
        <v>34</v>
      </c>
      <c r="C783" t="s">
        <v>8221</v>
      </c>
      <c r="D783">
        <v>311</v>
      </c>
    </row>
    <row r="784" spans="1:4" x14ac:dyDescent="0.2">
      <c r="A784" t="s">
        <v>8219</v>
      </c>
      <c r="B784">
        <v>67</v>
      </c>
      <c r="C784" t="s">
        <v>8221</v>
      </c>
      <c r="D784">
        <v>2</v>
      </c>
    </row>
    <row r="785" spans="1:4" x14ac:dyDescent="0.2">
      <c r="A785" t="s">
        <v>8219</v>
      </c>
      <c r="B785">
        <v>70</v>
      </c>
      <c r="C785" t="s">
        <v>8221</v>
      </c>
      <c r="D785">
        <v>16</v>
      </c>
    </row>
    <row r="786" spans="1:4" x14ac:dyDescent="0.2">
      <c r="A786" t="s">
        <v>8219</v>
      </c>
      <c r="B786">
        <v>89</v>
      </c>
      <c r="C786" t="s">
        <v>8221</v>
      </c>
      <c r="D786">
        <v>9</v>
      </c>
    </row>
    <row r="787" spans="1:4" x14ac:dyDescent="0.2">
      <c r="A787" t="s">
        <v>8219</v>
      </c>
      <c r="B787">
        <v>107</v>
      </c>
      <c r="C787" t="s">
        <v>8221</v>
      </c>
      <c r="D787">
        <v>1</v>
      </c>
    </row>
    <row r="788" spans="1:4" x14ac:dyDescent="0.2">
      <c r="A788" t="s">
        <v>8219</v>
      </c>
      <c r="B788">
        <v>159</v>
      </c>
      <c r="C788" t="s">
        <v>8221</v>
      </c>
      <c r="D788">
        <v>12</v>
      </c>
    </row>
    <row r="789" spans="1:4" x14ac:dyDescent="0.2">
      <c r="A789" t="s">
        <v>8219</v>
      </c>
      <c r="B789">
        <v>181</v>
      </c>
      <c r="C789" t="s">
        <v>8221</v>
      </c>
      <c r="D789">
        <v>0</v>
      </c>
    </row>
    <row r="790" spans="1:4" x14ac:dyDescent="0.2">
      <c r="A790" t="s">
        <v>8219</v>
      </c>
      <c r="B790">
        <v>131</v>
      </c>
      <c r="C790" t="s">
        <v>8221</v>
      </c>
      <c r="D790">
        <v>20</v>
      </c>
    </row>
    <row r="791" spans="1:4" x14ac:dyDescent="0.2">
      <c r="A791" t="s">
        <v>8219</v>
      </c>
      <c r="B791">
        <v>125</v>
      </c>
      <c r="C791" t="s">
        <v>8221</v>
      </c>
      <c r="D791">
        <v>16</v>
      </c>
    </row>
    <row r="792" spans="1:4" x14ac:dyDescent="0.2">
      <c r="A792" t="s">
        <v>8219</v>
      </c>
      <c r="B792">
        <v>61</v>
      </c>
      <c r="C792" t="s">
        <v>8221</v>
      </c>
      <c r="D792">
        <v>33</v>
      </c>
    </row>
    <row r="793" spans="1:4" x14ac:dyDescent="0.2">
      <c r="A793" t="s">
        <v>8219</v>
      </c>
      <c r="B793">
        <v>90</v>
      </c>
      <c r="C793" t="s">
        <v>8221</v>
      </c>
      <c r="D793">
        <v>2</v>
      </c>
    </row>
    <row r="794" spans="1:4" x14ac:dyDescent="0.2">
      <c r="A794" t="s">
        <v>8219</v>
      </c>
      <c r="B794">
        <v>35</v>
      </c>
      <c r="C794" t="s">
        <v>8221</v>
      </c>
      <c r="D794">
        <v>6</v>
      </c>
    </row>
    <row r="795" spans="1:4" x14ac:dyDescent="0.2">
      <c r="A795" t="s">
        <v>8219</v>
      </c>
      <c r="B795">
        <v>90</v>
      </c>
      <c r="C795" t="s">
        <v>8221</v>
      </c>
      <c r="D795">
        <v>0</v>
      </c>
    </row>
    <row r="796" spans="1:4" x14ac:dyDescent="0.2">
      <c r="A796" t="s">
        <v>8219</v>
      </c>
      <c r="B796">
        <v>4</v>
      </c>
      <c r="C796" t="s">
        <v>8221</v>
      </c>
      <c r="D796">
        <v>3</v>
      </c>
    </row>
    <row r="797" spans="1:4" x14ac:dyDescent="0.2">
      <c r="A797" t="s">
        <v>8219</v>
      </c>
      <c r="B797">
        <v>120</v>
      </c>
      <c r="C797" t="s">
        <v>8221</v>
      </c>
      <c r="D797">
        <v>0</v>
      </c>
    </row>
    <row r="798" spans="1:4" x14ac:dyDescent="0.2">
      <c r="A798" t="s">
        <v>8219</v>
      </c>
      <c r="B798">
        <v>14</v>
      </c>
      <c r="C798" t="s">
        <v>8221</v>
      </c>
      <c r="D798">
        <v>3</v>
      </c>
    </row>
    <row r="799" spans="1:4" x14ac:dyDescent="0.2">
      <c r="A799" t="s">
        <v>8219</v>
      </c>
      <c r="B799">
        <v>27</v>
      </c>
      <c r="C799" t="s">
        <v>8221</v>
      </c>
      <c r="D799">
        <v>13</v>
      </c>
    </row>
    <row r="800" spans="1:4" x14ac:dyDescent="0.2">
      <c r="A800" t="s">
        <v>8219</v>
      </c>
      <c r="B800">
        <v>49</v>
      </c>
      <c r="C800" t="s">
        <v>8221</v>
      </c>
      <c r="D800">
        <v>6</v>
      </c>
    </row>
    <row r="801" spans="1:4" x14ac:dyDescent="0.2">
      <c r="A801" t="s">
        <v>8219</v>
      </c>
      <c r="B801">
        <v>102</v>
      </c>
      <c r="C801" t="s">
        <v>8221</v>
      </c>
      <c r="D801">
        <v>1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5</v>
      </c>
    </row>
    <row r="804" spans="1:4" x14ac:dyDescent="0.2">
      <c r="A804" t="s">
        <v>8219</v>
      </c>
      <c r="B804">
        <v>118</v>
      </c>
      <c r="C804" t="s">
        <v>8221</v>
      </c>
      <c r="D804">
        <v>0</v>
      </c>
    </row>
    <row r="805" spans="1:4" x14ac:dyDescent="0.2">
      <c r="A805" t="s">
        <v>8219</v>
      </c>
      <c r="B805">
        <v>57</v>
      </c>
      <c r="C805" t="s">
        <v>8221</v>
      </c>
      <c r="D805">
        <v>36</v>
      </c>
    </row>
    <row r="806" spans="1:4" x14ac:dyDescent="0.2">
      <c r="A806" t="s">
        <v>8219</v>
      </c>
      <c r="B806">
        <v>11</v>
      </c>
      <c r="C806" t="s">
        <v>8221</v>
      </c>
      <c r="D806">
        <v>1</v>
      </c>
    </row>
    <row r="807" spans="1:4" x14ac:dyDescent="0.2">
      <c r="A807" t="s">
        <v>8219</v>
      </c>
      <c r="B807">
        <v>33</v>
      </c>
      <c r="C807" t="s">
        <v>8221</v>
      </c>
      <c r="D807">
        <v>1</v>
      </c>
    </row>
    <row r="808" spans="1:4" x14ac:dyDescent="0.2">
      <c r="A808" t="s">
        <v>8219</v>
      </c>
      <c r="B808">
        <v>40</v>
      </c>
      <c r="C808" t="s">
        <v>8221</v>
      </c>
      <c r="D808">
        <v>1</v>
      </c>
    </row>
    <row r="809" spans="1:4" x14ac:dyDescent="0.2">
      <c r="A809" t="s">
        <v>8219</v>
      </c>
      <c r="B809">
        <v>50</v>
      </c>
      <c r="C809" t="s">
        <v>8221</v>
      </c>
      <c r="D809">
        <v>9</v>
      </c>
    </row>
    <row r="810" spans="1:4" x14ac:dyDescent="0.2">
      <c r="A810" t="s">
        <v>8219</v>
      </c>
      <c r="B810">
        <v>38</v>
      </c>
      <c r="C810" t="s">
        <v>8221</v>
      </c>
      <c r="D810">
        <v>1</v>
      </c>
    </row>
    <row r="811" spans="1:4" x14ac:dyDescent="0.2">
      <c r="A811" t="s">
        <v>8219</v>
      </c>
      <c r="B811">
        <v>96</v>
      </c>
      <c r="C811" t="s">
        <v>8221</v>
      </c>
      <c r="D811">
        <v>0</v>
      </c>
    </row>
    <row r="812" spans="1:4" x14ac:dyDescent="0.2">
      <c r="A812" t="s">
        <v>8219</v>
      </c>
      <c r="B812">
        <v>48</v>
      </c>
      <c r="C812" t="s">
        <v>8221</v>
      </c>
      <c r="D812">
        <v>1</v>
      </c>
    </row>
    <row r="813" spans="1:4" x14ac:dyDescent="0.2">
      <c r="A813" t="s">
        <v>8219</v>
      </c>
      <c r="B813">
        <v>33</v>
      </c>
      <c r="C813" t="s">
        <v>8221</v>
      </c>
      <c r="D813">
        <v>1</v>
      </c>
    </row>
    <row r="814" spans="1:4" x14ac:dyDescent="0.2">
      <c r="A814" t="s">
        <v>8219</v>
      </c>
      <c r="B814">
        <v>226</v>
      </c>
      <c r="C814" t="s">
        <v>8221</v>
      </c>
      <c r="D814">
        <v>4</v>
      </c>
    </row>
    <row r="815" spans="1:4" x14ac:dyDescent="0.2">
      <c r="A815" t="s">
        <v>8219</v>
      </c>
      <c r="B815">
        <v>14</v>
      </c>
      <c r="C815" t="s">
        <v>8221</v>
      </c>
      <c r="D815">
        <v>2</v>
      </c>
    </row>
    <row r="816" spans="1:4" x14ac:dyDescent="0.2">
      <c r="A816" t="s">
        <v>8219</v>
      </c>
      <c r="B816">
        <v>20</v>
      </c>
      <c r="C816" t="s">
        <v>8221</v>
      </c>
      <c r="D816">
        <v>2</v>
      </c>
    </row>
    <row r="817" spans="1:4" x14ac:dyDescent="0.2">
      <c r="A817" t="s">
        <v>8219</v>
      </c>
      <c r="B817">
        <v>25</v>
      </c>
      <c r="C817" t="s">
        <v>8221</v>
      </c>
      <c r="D817">
        <v>2</v>
      </c>
    </row>
    <row r="818" spans="1:4" x14ac:dyDescent="0.2">
      <c r="A818" t="s">
        <v>8219</v>
      </c>
      <c r="B818">
        <v>90</v>
      </c>
      <c r="C818" t="s">
        <v>8221</v>
      </c>
      <c r="D818">
        <v>0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2</v>
      </c>
    </row>
    <row r="822" spans="1:4" x14ac:dyDescent="0.2">
      <c r="A822" t="s">
        <v>8219</v>
      </c>
      <c r="B822">
        <v>28</v>
      </c>
      <c r="C822" t="s">
        <v>8221</v>
      </c>
      <c r="D822">
        <v>0</v>
      </c>
    </row>
    <row r="823" spans="1:4" x14ac:dyDescent="0.2">
      <c r="A823" t="s">
        <v>8219</v>
      </c>
      <c r="B823">
        <v>45</v>
      </c>
      <c r="C823" t="s">
        <v>8221</v>
      </c>
      <c r="D823">
        <v>1</v>
      </c>
    </row>
    <row r="824" spans="1:4" x14ac:dyDescent="0.2">
      <c r="A824" t="s">
        <v>8219</v>
      </c>
      <c r="B824">
        <v>13</v>
      </c>
      <c r="C824" t="s">
        <v>8221</v>
      </c>
      <c r="D824">
        <v>0</v>
      </c>
    </row>
    <row r="825" spans="1:4" x14ac:dyDescent="0.2">
      <c r="A825" t="s">
        <v>8219</v>
      </c>
      <c r="B825">
        <v>40</v>
      </c>
      <c r="C825" t="s">
        <v>8221</v>
      </c>
      <c r="D825">
        <v>2</v>
      </c>
    </row>
    <row r="826" spans="1:4" x14ac:dyDescent="0.2">
      <c r="A826" t="s">
        <v>8219</v>
      </c>
      <c r="B826">
        <v>21</v>
      </c>
      <c r="C826" t="s">
        <v>8221</v>
      </c>
      <c r="D826">
        <v>7</v>
      </c>
    </row>
    <row r="827" spans="1:4" x14ac:dyDescent="0.2">
      <c r="A827" t="s">
        <v>8219</v>
      </c>
      <c r="B827">
        <v>134</v>
      </c>
      <c r="C827" t="s">
        <v>8221</v>
      </c>
      <c r="D827">
        <v>5</v>
      </c>
    </row>
    <row r="828" spans="1:4" x14ac:dyDescent="0.2">
      <c r="A828" t="s">
        <v>8219</v>
      </c>
      <c r="B828">
        <v>20</v>
      </c>
      <c r="C828" t="s">
        <v>8221</v>
      </c>
      <c r="D828">
        <v>0</v>
      </c>
    </row>
    <row r="829" spans="1:4" x14ac:dyDescent="0.2">
      <c r="A829" t="s">
        <v>8219</v>
      </c>
      <c r="B829">
        <v>19</v>
      </c>
      <c r="C829" t="s">
        <v>8221</v>
      </c>
      <c r="D829">
        <v>0</v>
      </c>
    </row>
    <row r="830" spans="1:4" x14ac:dyDescent="0.2">
      <c r="A830" t="s">
        <v>8219</v>
      </c>
      <c r="B830">
        <v>209</v>
      </c>
      <c r="C830" t="s">
        <v>8221</v>
      </c>
      <c r="D830">
        <v>0</v>
      </c>
    </row>
    <row r="831" spans="1:4" x14ac:dyDescent="0.2">
      <c r="A831" t="s">
        <v>8219</v>
      </c>
      <c r="B831">
        <v>38</v>
      </c>
      <c r="C831" t="s">
        <v>8221</v>
      </c>
      <c r="D831">
        <v>2</v>
      </c>
    </row>
    <row r="832" spans="1:4" x14ac:dyDescent="0.2">
      <c r="A832" t="s">
        <v>8219</v>
      </c>
      <c r="B832">
        <v>24</v>
      </c>
      <c r="C832" t="s">
        <v>8221</v>
      </c>
      <c r="D832">
        <v>0</v>
      </c>
    </row>
    <row r="833" spans="1:4" x14ac:dyDescent="0.2">
      <c r="A833" t="s">
        <v>8219</v>
      </c>
      <c r="B833">
        <v>8</v>
      </c>
      <c r="C833" t="s">
        <v>8221</v>
      </c>
      <c r="D833">
        <v>0</v>
      </c>
    </row>
    <row r="834" spans="1:4" x14ac:dyDescent="0.2">
      <c r="A834" t="s">
        <v>8219</v>
      </c>
      <c r="B834">
        <v>179</v>
      </c>
      <c r="C834" t="s">
        <v>8221</v>
      </c>
      <c r="D834">
        <v>28</v>
      </c>
    </row>
    <row r="835" spans="1:4" x14ac:dyDescent="0.2">
      <c r="A835" t="s">
        <v>8219</v>
      </c>
      <c r="B835">
        <v>26</v>
      </c>
      <c r="C835" t="s">
        <v>8221</v>
      </c>
      <c r="D835">
        <v>2</v>
      </c>
    </row>
    <row r="836" spans="1:4" x14ac:dyDescent="0.2">
      <c r="A836" t="s">
        <v>8219</v>
      </c>
      <c r="B836">
        <v>131</v>
      </c>
      <c r="C836" t="s">
        <v>8221</v>
      </c>
      <c r="D836">
        <v>0</v>
      </c>
    </row>
    <row r="837" spans="1:4" x14ac:dyDescent="0.2">
      <c r="A837" t="s">
        <v>8219</v>
      </c>
      <c r="B837">
        <v>14</v>
      </c>
      <c r="C837" t="s">
        <v>8221</v>
      </c>
      <c r="D837">
        <v>0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4</v>
      </c>
    </row>
    <row r="840" spans="1:4" x14ac:dyDescent="0.2">
      <c r="A840" t="s">
        <v>8219</v>
      </c>
      <c r="B840">
        <v>38</v>
      </c>
      <c r="C840" t="s">
        <v>8221</v>
      </c>
      <c r="D840">
        <v>12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33</v>
      </c>
    </row>
    <row r="843" spans="1:4" x14ac:dyDescent="0.2">
      <c r="A843" t="s">
        <v>8219</v>
      </c>
      <c r="B843">
        <v>56</v>
      </c>
      <c r="C843" t="s">
        <v>8221</v>
      </c>
      <c r="D843">
        <v>0</v>
      </c>
    </row>
    <row r="844" spans="1:4" x14ac:dyDescent="0.2">
      <c r="A844" t="s">
        <v>8219</v>
      </c>
      <c r="B844">
        <v>19</v>
      </c>
      <c r="C844" t="s">
        <v>8221</v>
      </c>
      <c r="D844">
        <v>4</v>
      </c>
    </row>
    <row r="845" spans="1:4" x14ac:dyDescent="0.2">
      <c r="A845" t="s">
        <v>8219</v>
      </c>
      <c r="B845">
        <v>70</v>
      </c>
      <c r="C845" t="s">
        <v>8221</v>
      </c>
      <c r="D845">
        <v>0</v>
      </c>
    </row>
    <row r="846" spans="1:4" x14ac:dyDescent="0.2">
      <c r="A846" t="s">
        <v>8219</v>
      </c>
      <c r="B846">
        <v>81</v>
      </c>
      <c r="C846" t="s">
        <v>8221</v>
      </c>
      <c r="D846">
        <v>11</v>
      </c>
    </row>
    <row r="847" spans="1:4" x14ac:dyDescent="0.2">
      <c r="A847" t="s">
        <v>8219</v>
      </c>
      <c r="B847">
        <v>32</v>
      </c>
      <c r="C847" t="s">
        <v>8221</v>
      </c>
      <c r="D847">
        <v>1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0</v>
      </c>
    </row>
    <row r="850" spans="1:4" x14ac:dyDescent="0.2">
      <c r="A850" t="s">
        <v>8219</v>
      </c>
      <c r="B850">
        <v>29</v>
      </c>
      <c r="C850" t="s">
        <v>8221</v>
      </c>
      <c r="D850">
        <v>1</v>
      </c>
    </row>
    <row r="851" spans="1:4" x14ac:dyDescent="0.2">
      <c r="A851" t="s">
        <v>8219</v>
      </c>
      <c r="B851">
        <v>8</v>
      </c>
      <c r="C851" t="s">
        <v>8221</v>
      </c>
      <c r="D851">
        <v>1</v>
      </c>
    </row>
    <row r="852" spans="1:4" x14ac:dyDescent="0.2">
      <c r="A852" t="s">
        <v>8219</v>
      </c>
      <c r="B852">
        <v>89</v>
      </c>
      <c r="C852" t="s">
        <v>8221</v>
      </c>
      <c r="D852">
        <v>6</v>
      </c>
    </row>
    <row r="853" spans="1:4" x14ac:dyDescent="0.2">
      <c r="A853" t="s">
        <v>8219</v>
      </c>
      <c r="B853">
        <v>44</v>
      </c>
      <c r="C853" t="s">
        <v>8221</v>
      </c>
      <c r="D853">
        <v>8</v>
      </c>
    </row>
    <row r="854" spans="1:4" x14ac:dyDescent="0.2">
      <c r="A854" t="s">
        <v>8219</v>
      </c>
      <c r="B854">
        <v>246</v>
      </c>
      <c r="C854" t="s">
        <v>8221</v>
      </c>
      <c r="D854">
        <v>1</v>
      </c>
    </row>
    <row r="855" spans="1:4" x14ac:dyDescent="0.2">
      <c r="A855" t="s">
        <v>8219</v>
      </c>
      <c r="B855">
        <v>120</v>
      </c>
      <c r="C855" t="s">
        <v>8221</v>
      </c>
      <c r="D855">
        <v>0</v>
      </c>
    </row>
    <row r="856" spans="1:4" x14ac:dyDescent="0.2">
      <c r="A856" t="s">
        <v>8219</v>
      </c>
      <c r="B856">
        <v>26</v>
      </c>
      <c r="C856" t="s">
        <v>8221</v>
      </c>
      <c r="D856">
        <v>2</v>
      </c>
    </row>
    <row r="857" spans="1:4" x14ac:dyDescent="0.2">
      <c r="A857" t="s">
        <v>8219</v>
      </c>
      <c r="B857">
        <v>45</v>
      </c>
      <c r="C857" t="s">
        <v>8221</v>
      </c>
      <c r="D857">
        <v>1</v>
      </c>
    </row>
    <row r="858" spans="1:4" x14ac:dyDescent="0.2">
      <c r="A858" t="s">
        <v>8219</v>
      </c>
      <c r="B858">
        <v>20</v>
      </c>
      <c r="C858" t="s">
        <v>8221</v>
      </c>
      <c r="D858">
        <v>0</v>
      </c>
    </row>
    <row r="859" spans="1:4" x14ac:dyDescent="0.2">
      <c r="A859" t="s">
        <v>8219</v>
      </c>
      <c r="B859">
        <v>47</v>
      </c>
      <c r="C859" t="s">
        <v>8221</v>
      </c>
      <c r="D859">
        <v>1</v>
      </c>
    </row>
    <row r="860" spans="1:4" x14ac:dyDescent="0.2">
      <c r="A860" t="s">
        <v>8219</v>
      </c>
      <c r="B860">
        <v>13</v>
      </c>
      <c r="C860" t="s">
        <v>8221</v>
      </c>
      <c r="D860">
        <v>19</v>
      </c>
    </row>
    <row r="861" spans="1:4" x14ac:dyDescent="0.2">
      <c r="A861" t="s">
        <v>8219</v>
      </c>
      <c r="B861">
        <v>183</v>
      </c>
      <c r="C861" t="s">
        <v>8221</v>
      </c>
      <c r="D861">
        <v>27</v>
      </c>
    </row>
    <row r="862" spans="1:4" x14ac:dyDescent="0.2">
      <c r="A862" t="s">
        <v>8219</v>
      </c>
      <c r="B862">
        <v>21</v>
      </c>
      <c r="C862" t="s">
        <v>8221</v>
      </c>
      <c r="D862">
        <v>7</v>
      </c>
    </row>
    <row r="863" spans="1:4" x14ac:dyDescent="0.2">
      <c r="A863" t="s">
        <v>8219</v>
      </c>
      <c r="B863">
        <v>42</v>
      </c>
      <c r="C863" t="s">
        <v>8221</v>
      </c>
      <c r="D863">
        <v>14</v>
      </c>
    </row>
    <row r="864" spans="1:4" x14ac:dyDescent="0.2">
      <c r="A864" t="s">
        <v>8219</v>
      </c>
      <c r="B864">
        <v>54</v>
      </c>
      <c r="C864" t="s">
        <v>8221</v>
      </c>
      <c r="D864">
        <v>5</v>
      </c>
    </row>
    <row r="865" spans="1:4" x14ac:dyDescent="0.2">
      <c r="A865" t="s">
        <v>8219</v>
      </c>
      <c r="B865">
        <v>38</v>
      </c>
      <c r="C865" t="s">
        <v>8221</v>
      </c>
      <c r="D865">
        <v>30</v>
      </c>
    </row>
    <row r="866" spans="1:4" x14ac:dyDescent="0.2">
      <c r="A866" t="s">
        <v>8219</v>
      </c>
      <c r="B866">
        <v>64</v>
      </c>
      <c r="C866" t="s">
        <v>8221</v>
      </c>
      <c r="D866">
        <v>1</v>
      </c>
    </row>
    <row r="867" spans="1:4" x14ac:dyDescent="0.2">
      <c r="A867" t="s">
        <v>8219</v>
      </c>
      <c r="B867">
        <v>13</v>
      </c>
      <c r="C867" t="s">
        <v>8221</v>
      </c>
      <c r="D867">
        <v>0</v>
      </c>
    </row>
    <row r="868" spans="1:4" x14ac:dyDescent="0.2">
      <c r="A868" t="s">
        <v>8219</v>
      </c>
      <c r="B868">
        <v>33</v>
      </c>
      <c r="C868" t="s">
        <v>8221</v>
      </c>
      <c r="D868">
        <v>60</v>
      </c>
    </row>
    <row r="869" spans="1:4" x14ac:dyDescent="0.2">
      <c r="A869" t="s">
        <v>8219</v>
      </c>
      <c r="B869">
        <v>52</v>
      </c>
      <c r="C869" t="s">
        <v>8221</v>
      </c>
      <c r="D869">
        <v>84</v>
      </c>
    </row>
    <row r="870" spans="1:4" x14ac:dyDescent="0.2">
      <c r="A870" t="s">
        <v>8219</v>
      </c>
      <c r="B870">
        <v>107</v>
      </c>
      <c r="C870" t="s">
        <v>8221</v>
      </c>
      <c r="D870">
        <v>47</v>
      </c>
    </row>
    <row r="871" spans="1:4" x14ac:dyDescent="0.2">
      <c r="A871" t="s">
        <v>8219</v>
      </c>
      <c r="B871">
        <v>11</v>
      </c>
      <c r="C871" t="s">
        <v>8221</v>
      </c>
      <c r="D871">
        <v>66</v>
      </c>
    </row>
    <row r="872" spans="1:4" x14ac:dyDescent="0.2">
      <c r="A872" t="s">
        <v>8219</v>
      </c>
      <c r="B872">
        <v>34</v>
      </c>
      <c r="C872" t="s">
        <v>8221</v>
      </c>
      <c r="D872">
        <v>171</v>
      </c>
    </row>
    <row r="873" spans="1:4" x14ac:dyDescent="0.2">
      <c r="A873" t="s">
        <v>8219</v>
      </c>
      <c r="B873">
        <v>75</v>
      </c>
      <c r="C873" t="s">
        <v>8221</v>
      </c>
      <c r="D873">
        <v>29</v>
      </c>
    </row>
    <row r="874" spans="1:4" x14ac:dyDescent="0.2">
      <c r="A874" t="s">
        <v>8219</v>
      </c>
      <c r="B874">
        <v>26</v>
      </c>
      <c r="C874" t="s">
        <v>8221</v>
      </c>
      <c r="D874">
        <v>9</v>
      </c>
    </row>
    <row r="875" spans="1:4" x14ac:dyDescent="0.2">
      <c r="A875" t="s">
        <v>8219</v>
      </c>
      <c r="B875">
        <v>50</v>
      </c>
      <c r="C875" t="s">
        <v>8221</v>
      </c>
      <c r="D875">
        <v>27</v>
      </c>
    </row>
    <row r="876" spans="1:4" x14ac:dyDescent="0.2">
      <c r="A876" t="s">
        <v>8219</v>
      </c>
      <c r="B876">
        <v>80</v>
      </c>
      <c r="C876" t="s">
        <v>8221</v>
      </c>
      <c r="D876">
        <v>2</v>
      </c>
    </row>
    <row r="877" spans="1:4" x14ac:dyDescent="0.2">
      <c r="A877" t="s">
        <v>8219</v>
      </c>
      <c r="B877">
        <v>110</v>
      </c>
      <c r="C877" t="s">
        <v>8221</v>
      </c>
      <c r="D877">
        <v>3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20</v>
      </c>
    </row>
    <row r="881" spans="1:4" x14ac:dyDescent="0.2">
      <c r="A881" t="s">
        <v>8219</v>
      </c>
      <c r="B881">
        <v>29</v>
      </c>
      <c r="C881" t="s">
        <v>8221</v>
      </c>
      <c r="D881">
        <v>3</v>
      </c>
    </row>
    <row r="882" spans="1:4" x14ac:dyDescent="0.2">
      <c r="A882" t="s">
        <v>8219</v>
      </c>
      <c r="B882">
        <v>114</v>
      </c>
      <c r="C882" t="s">
        <v>8221</v>
      </c>
      <c r="D882">
        <v>4</v>
      </c>
    </row>
    <row r="883" spans="1:4" x14ac:dyDescent="0.2">
      <c r="A883" t="s">
        <v>8219</v>
      </c>
      <c r="B883">
        <v>96</v>
      </c>
      <c r="C883" t="s">
        <v>8221</v>
      </c>
      <c r="D883">
        <v>1</v>
      </c>
    </row>
    <row r="884" spans="1:4" x14ac:dyDescent="0.2">
      <c r="A884" t="s">
        <v>8219</v>
      </c>
      <c r="B884">
        <v>31</v>
      </c>
      <c r="C884" t="s">
        <v>8221</v>
      </c>
      <c r="D884">
        <v>0</v>
      </c>
    </row>
    <row r="885" spans="1:4" x14ac:dyDescent="0.2">
      <c r="A885" t="s">
        <v>8219</v>
      </c>
      <c r="B885">
        <v>4883</v>
      </c>
      <c r="C885" t="s">
        <v>8221</v>
      </c>
      <c r="D885">
        <v>0</v>
      </c>
    </row>
    <row r="886" spans="1:4" x14ac:dyDescent="0.2">
      <c r="A886" t="s">
        <v>8219</v>
      </c>
      <c r="B886">
        <v>95</v>
      </c>
      <c r="C886" t="s">
        <v>8221</v>
      </c>
      <c r="D886">
        <v>14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118</v>
      </c>
    </row>
    <row r="889" spans="1:4" x14ac:dyDescent="0.2">
      <c r="A889" t="s">
        <v>8219</v>
      </c>
      <c r="B889">
        <v>680</v>
      </c>
      <c r="C889" t="s">
        <v>8221</v>
      </c>
      <c r="D889">
        <v>2</v>
      </c>
    </row>
    <row r="890" spans="1:4" x14ac:dyDescent="0.2">
      <c r="A890" t="s">
        <v>8219</v>
      </c>
      <c r="B890">
        <v>70</v>
      </c>
      <c r="C890" t="s">
        <v>8221</v>
      </c>
      <c r="D890">
        <v>1</v>
      </c>
    </row>
    <row r="891" spans="1:4" x14ac:dyDescent="0.2">
      <c r="A891" t="s">
        <v>8219</v>
      </c>
      <c r="B891">
        <v>23</v>
      </c>
      <c r="C891" t="s">
        <v>8221</v>
      </c>
      <c r="D891">
        <v>3</v>
      </c>
    </row>
    <row r="892" spans="1:4" x14ac:dyDescent="0.2">
      <c r="A892" t="s">
        <v>8219</v>
      </c>
      <c r="B892">
        <v>4245</v>
      </c>
      <c r="C892" t="s">
        <v>8221</v>
      </c>
      <c r="D892">
        <v>1</v>
      </c>
    </row>
    <row r="893" spans="1:4" x14ac:dyDescent="0.2">
      <c r="A893" t="s">
        <v>8219</v>
      </c>
      <c r="B893">
        <v>943</v>
      </c>
      <c r="C893" t="s">
        <v>8221</v>
      </c>
      <c r="D893">
        <v>3</v>
      </c>
    </row>
    <row r="894" spans="1:4" x14ac:dyDescent="0.2">
      <c r="A894" t="s">
        <v>8219</v>
      </c>
      <c r="B894">
        <v>1876</v>
      </c>
      <c r="C894" t="s">
        <v>8221</v>
      </c>
      <c r="D894">
        <v>38</v>
      </c>
    </row>
    <row r="895" spans="1:4" x14ac:dyDescent="0.2">
      <c r="A895" t="s">
        <v>8219</v>
      </c>
      <c r="B895">
        <v>834</v>
      </c>
      <c r="C895" t="s">
        <v>8221</v>
      </c>
      <c r="D895">
        <v>52</v>
      </c>
    </row>
    <row r="896" spans="1:4" x14ac:dyDescent="0.2">
      <c r="A896" t="s">
        <v>8219</v>
      </c>
      <c r="B896">
        <v>682</v>
      </c>
      <c r="C896" t="s">
        <v>8221</v>
      </c>
      <c r="D896">
        <v>2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4</v>
      </c>
    </row>
    <row r="899" spans="1:4" x14ac:dyDescent="0.2">
      <c r="A899" t="s">
        <v>8219</v>
      </c>
      <c r="B899">
        <v>290</v>
      </c>
      <c r="C899" t="s">
        <v>8221</v>
      </c>
      <c r="D899">
        <v>4</v>
      </c>
    </row>
    <row r="900" spans="1:4" x14ac:dyDescent="0.2">
      <c r="A900" t="s">
        <v>8219</v>
      </c>
      <c r="B900">
        <v>365</v>
      </c>
      <c r="C900" t="s">
        <v>8221</v>
      </c>
      <c r="D900">
        <v>18</v>
      </c>
    </row>
    <row r="901" spans="1:4" x14ac:dyDescent="0.2">
      <c r="A901" t="s">
        <v>8219</v>
      </c>
      <c r="B901">
        <v>660</v>
      </c>
      <c r="C901" t="s">
        <v>8221</v>
      </c>
      <c r="D901">
        <v>0</v>
      </c>
    </row>
    <row r="902" spans="1:4" x14ac:dyDescent="0.2">
      <c r="A902" t="s">
        <v>8219</v>
      </c>
      <c r="B902">
        <v>1356</v>
      </c>
      <c r="C902" t="s">
        <v>8221</v>
      </c>
      <c r="D902">
        <v>22</v>
      </c>
    </row>
    <row r="903" spans="1:4" x14ac:dyDescent="0.2">
      <c r="A903" t="s">
        <v>8219</v>
      </c>
      <c r="B903">
        <v>424</v>
      </c>
      <c r="C903" t="s">
        <v>8221</v>
      </c>
      <c r="D903">
        <v>49</v>
      </c>
    </row>
    <row r="904" spans="1:4" x14ac:dyDescent="0.2">
      <c r="A904" t="s">
        <v>8219</v>
      </c>
      <c r="B904">
        <v>33</v>
      </c>
      <c r="C904" t="s">
        <v>8221</v>
      </c>
      <c r="D904">
        <v>19</v>
      </c>
    </row>
    <row r="905" spans="1:4" x14ac:dyDescent="0.2">
      <c r="A905" t="s">
        <v>8219</v>
      </c>
      <c r="B905">
        <v>1633</v>
      </c>
      <c r="C905" t="s">
        <v>8221</v>
      </c>
      <c r="D905">
        <v>4</v>
      </c>
    </row>
    <row r="906" spans="1:4" x14ac:dyDescent="0.2">
      <c r="A906" t="s">
        <v>8219</v>
      </c>
      <c r="B906">
        <v>306</v>
      </c>
      <c r="C906" t="s">
        <v>8221</v>
      </c>
      <c r="D906">
        <v>4</v>
      </c>
    </row>
    <row r="907" spans="1:4" x14ac:dyDescent="0.2">
      <c r="A907" t="s">
        <v>8219</v>
      </c>
      <c r="B907">
        <v>205</v>
      </c>
      <c r="C907" t="s">
        <v>8221</v>
      </c>
      <c r="D907">
        <v>2</v>
      </c>
    </row>
    <row r="908" spans="1:4" x14ac:dyDescent="0.2">
      <c r="A908" t="s">
        <v>8219</v>
      </c>
      <c r="B908">
        <v>1281</v>
      </c>
      <c r="C908" t="s">
        <v>8221</v>
      </c>
      <c r="D908">
        <v>0</v>
      </c>
    </row>
    <row r="909" spans="1:4" x14ac:dyDescent="0.2">
      <c r="A909" t="s">
        <v>8219</v>
      </c>
      <c r="B909">
        <v>103</v>
      </c>
      <c r="C909" t="s">
        <v>8221</v>
      </c>
      <c r="D909">
        <v>0</v>
      </c>
    </row>
    <row r="910" spans="1:4" x14ac:dyDescent="0.2">
      <c r="A910" t="s">
        <v>8219</v>
      </c>
      <c r="B910">
        <v>1513</v>
      </c>
      <c r="C910" t="s">
        <v>8221</v>
      </c>
      <c r="D910">
        <v>14</v>
      </c>
    </row>
    <row r="911" spans="1:4" x14ac:dyDescent="0.2">
      <c r="A911" t="s">
        <v>8219</v>
      </c>
      <c r="B911">
        <v>405</v>
      </c>
      <c r="C911" t="s">
        <v>8221</v>
      </c>
      <c r="D911">
        <v>8</v>
      </c>
    </row>
    <row r="912" spans="1:4" x14ac:dyDescent="0.2">
      <c r="A912" t="s">
        <v>8219</v>
      </c>
      <c r="B912">
        <v>510</v>
      </c>
      <c r="C912" t="s">
        <v>8221</v>
      </c>
      <c r="D912">
        <v>0</v>
      </c>
    </row>
    <row r="913" spans="1:4" x14ac:dyDescent="0.2">
      <c r="A913" t="s">
        <v>8219</v>
      </c>
      <c r="B913">
        <v>1887</v>
      </c>
      <c r="C913" t="s">
        <v>8221</v>
      </c>
      <c r="D913">
        <v>15</v>
      </c>
    </row>
    <row r="914" spans="1:4" x14ac:dyDescent="0.2">
      <c r="A914" t="s">
        <v>8219</v>
      </c>
      <c r="B914">
        <v>701</v>
      </c>
      <c r="C914" t="s">
        <v>8221</v>
      </c>
      <c r="D914">
        <v>33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6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4</v>
      </c>
    </row>
    <row r="920" spans="1:4" x14ac:dyDescent="0.2">
      <c r="A920" t="s">
        <v>8219</v>
      </c>
      <c r="B920">
        <v>473</v>
      </c>
      <c r="C920" t="s">
        <v>8221</v>
      </c>
      <c r="D920">
        <v>1</v>
      </c>
    </row>
    <row r="921" spans="1:4" x14ac:dyDescent="0.2">
      <c r="A921" t="s">
        <v>8219</v>
      </c>
      <c r="B921">
        <v>821</v>
      </c>
      <c r="C921" t="s">
        <v>8221</v>
      </c>
      <c r="D921">
        <v>3</v>
      </c>
    </row>
    <row r="922" spans="1:4" x14ac:dyDescent="0.2">
      <c r="A922" t="s">
        <v>8219</v>
      </c>
      <c r="B922">
        <v>388</v>
      </c>
      <c r="C922" t="s">
        <v>8221</v>
      </c>
      <c r="D922">
        <v>4</v>
      </c>
    </row>
    <row r="923" spans="1:4" x14ac:dyDescent="0.2">
      <c r="A923" t="s">
        <v>8219</v>
      </c>
      <c r="B923">
        <v>813</v>
      </c>
      <c r="C923" t="s">
        <v>8221</v>
      </c>
      <c r="D923">
        <v>0</v>
      </c>
    </row>
    <row r="924" spans="1:4" x14ac:dyDescent="0.2">
      <c r="A924" t="s">
        <v>8219</v>
      </c>
      <c r="B924">
        <v>1945</v>
      </c>
      <c r="C924" t="s">
        <v>8221</v>
      </c>
      <c r="D924">
        <v>4</v>
      </c>
    </row>
    <row r="925" spans="1:4" x14ac:dyDescent="0.2">
      <c r="A925" t="s">
        <v>8219</v>
      </c>
      <c r="B925">
        <v>1637</v>
      </c>
      <c r="C925" t="s">
        <v>8221</v>
      </c>
      <c r="D925">
        <v>3</v>
      </c>
    </row>
    <row r="926" spans="1:4" x14ac:dyDescent="0.2">
      <c r="A926" t="s">
        <v>8219</v>
      </c>
      <c r="B926">
        <v>1375</v>
      </c>
      <c r="C926" t="s">
        <v>8221</v>
      </c>
      <c r="D926">
        <v>34</v>
      </c>
    </row>
    <row r="927" spans="1:4" x14ac:dyDescent="0.2">
      <c r="A927" t="s">
        <v>8219</v>
      </c>
      <c r="B927">
        <v>17</v>
      </c>
      <c r="C927" t="s">
        <v>8221</v>
      </c>
      <c r="D927">
        <v>2</v>
      </c>
    </row>
    <row r="928" spans="1:4" x14ac:dyDescent="0.2">
      <c r="A928" t="s">
        <v>8219</v>
      </c>
      <c r="B928">
        <v>354</v>
      </c>
      <c r="C928" t="s">
        <v>8221</v>
      </c>
      <c r="D928">
        <v>33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1</v>
      </c>
    </row>
    <row r="932" spans="1:4" x14ac:dyDescent="0.2">
      <c r="A932" t="s">
        <v>8219</v>
      </c>
      <c r="B932">
        <v>41</v>
      </c>
      <c r="C932" t="s">
        <v>8221</v>
      </c>
      <c r="D932">
        <v>13</v>
      </c>
    </row>
    <row r="933" spans="1:4" x14ac:dyDescent="0.2">
      <c r="A933" t="s">
        <v>8219</v>
      </c>
      <c r="B933">
        <v>398</v>
      </c>
      <c r="C933" t="s">
        <v>8221</v>
      </c>
      <c r="D933">
        <v>2</v>
      </c>
    </row>
    <row r="934" spans="1:4" x14ac:dyDescent="0.2">
      <c r="A934" t="s">
        <v>8219</v>
      </c>
      <c r="B934">
        <v>1737</v>
      </c>
      <c r="C934" t="s">
        <v>8221</v>
      </c>
      <c r="D934">
        <v>36</v>
      </c>
    </row>
    <row r="935" spans="1:4" x14ac:dyDescent="0.2">
      <c r="A935" t="s">
        <v>8219</v>
      </c>
      <c r="B935">
        <v>971</v>
      </c>
      <c r="C935" t="s">
        <v>8221</v>
      </c>
      <c r="D935">
        <v>1</v>
      </c>
    </row>
    <row r="936" spans="1:4" x14ac:dyDescent="0.2">
      <c r="A936" t="s">
        <v>8219</v>
      </c>
      <c r="B936">
        <v>183</v>
      </c>
      <c r="C936" t="s">
        <v>8221</v>
      </c>
      <c r="D936">
        <v>15</v>
      </c>
    </row>
    <row r="937" spans="1:4" x14ac:dyDescent="0.2">
      <c r="A937" t="s">
        <v>8219</v>
      </c>
      <c r="B937">
        <v>4562</v>
      </c>
      <c r="C937" t="s">
        <v>8221</v>
      </c>
      <c r="D937">
        <v>1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1</v>
      </c>
    </row>
    <row r="940" spans="1:4" x14ac:dyDescent="0.2">
      <c r="A940" t="s">
        <v>8219</v>
      </c>
      <c r="B940">
        <v>479</v>
      </c>
      <c r="C940" t="s">
        <v>8221</v>
      </c>
      <c r="D940">
        <v>0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1</v>
      </c>
    </row>
    <row r="943" spans="1:4" x14ac:dyDescent="0.2">
      <c r="A943" t="s">
        <v>8219</v>
      </c>
      <c r="B943">
        <v>1780</v>
      </c>
      <c r="C943" t="s">
        <v>8221</v>
      </c>
      <c r="D943">
        <v>39</v>
      </c>
    </row>
    <row r="944" spans="1:4" x14ac:dyDescent="0.2">
      <c r="A944" t="s">
        <v>8219</v>
      </c>
      <c r="B944">
        <v>122</v>
      </c>
      <c r="C944" t="s">
        <v>8221</v>
      </c>
      <c r="D944">
        <v>0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3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13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6</v>
      </c>
    </row>
    <row r="951" spans="1:4" x14ac:dyDescent="0.2">
      <c r="A951" t="s">
        <v>8219</v>
      </c>
      <c r="B951">
        <v>539</v>
      </c>
      <c r="C951" t="s">
        <v>8221</v>
      </c>
      <c r="D951">
        <v>0</v>
      </c>
    </row>
    <row r="952" spans="1:4" x14ac:dyDescent="0.2">
      <c r="A952" t="s">
        <v>8219</v>
      </c>
      <c r="B952">
        <v>79</v>
      </c>
      <c r="C952" t="s">
        <v>8221</v>
      </c>
      <c r="D952">
        <v>14</v>
      </c>
    </row>
    <row r="953" spans="1:4" x14ac:dyDescent="0.2">
      <c r="A953" t="s">
        <v>8219</v>
      </c>
      <c r="B953">
        <v>94</v>
      </c>
      <c r="C953" t="s">
        <v>8221</v>
      </c>
      <c r="D953">
        <v>5</v>
      </c>
    </row>
    <row r="954" spans="1:4" x14ac:dyDescent="0.2">
      <c r="A954" t="s">
        <v>8219</v>
      </c>
      <c r="B954">
        <v>625</v>
      </c>
      <c r="C954" t="s">
        <v>8221</v>
      </c>
      <c r="D954">
        <v>6</v>
      </c>
    </row>
    <row r="955" spans="1:4" x14ac:dyDescent="0.2">
      <c r="A955" t="s">
        <v>8219</v>
      </c>
      <c r="B955">
        <v>508</v>
      </c>
      <c r="C955" t="s">
        <v>8221</v>
      </c>
      <c r="D955">
        <v>15</v>
      </c>
    </row>
    <row r="956" spans="1:4" x14ac:dyDescent="0.2">
      <c r="A956" t="s">
        <v>8219</v>
      </c>
      <c r="B956">
        <v>531</v>
      </c>
      <c r="C956" t="s">
        <v>8221</v>
      </c>
      <c r="D956">
        <v>0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9</v>
      </c>
    </row>
    <row r="959" spans="1:4" x14ac:dyDescent="0.2">
      <c r="A959" t="s">
        <v>8219</v>
      </c>
      <c r="B959">
        <v>644</v>
      </c>
      <c r="C959" t="s">
        <v>8221</v>
      </c>
      <c r="D959">
        <v>3</v>
      </c>
    </row>
    <row r="960" spans="1:4" x14ac:dyDescent="0.2">
      <c r="A960" t="s">
        <v>8219</v>
      </c>
      <c r="B960">
        <v>848</v>
      </c>
      <c r="C960" t="s">
        <v>8221</v>
      </c>
      <c r="D960">
        <v>3</v>
      </c>
    </row>
    <row r="961" spans="1:4" x14ac:dyDescent="0.2">
      <c r="A961" t="s">
        <v>8219</v>
      </c>
      <c r="B961">
        <v>429</v>
      </c>
      <c r="C961" t="s">
        <v>8221</v>
      </c>
      <c r="D961">
        <v>1</v>
      </c>
    </row>
    <row r="962" spans="1:4" x14ac:dyDescent="0.2">
      <c r="A962" t="s">
        <v>8219</v>
      </c>
      <c r="B962">
        <v>204</v>
      </c>
      <c r="C962" t="s">
        <v>8221</v>
      </c>
      <c r="D962">
        <v>3</v>
      </c>
    </row>
    <row r="963" spans="1:4" x14ac:dyDescent="0.2">
      <c r="A963" t="s">
        <v>8219</v>
      </c>
      <c r="B963">
        <v>379</v>
      </c>
      <c r="C963" t="s">
        <v>8221</v>
      </c>
      <c r="D963">
        <v>0</v>
      </c>
    </row>
    <row r="964" spans="1:4" x14ac:dyDescent="0.2">
      <c r="A964" t="s">
        <v>8219</v>
      </c>
      <c r="B964">
        <v>271</v>
      </c>
      <c r="C964" t="s">
        <v>8221</v>
      </c>
      <c r="D964">
        <v>2</v>
      </c>
    </row>
    <row r="965" spans="1:4" x14ac:dyDescent="0.2">
      <c r="A965" t="s">
        <v>8219</v>
      </c>
      <c r="B965">
        <v>120</v>
      </c>
      <c r="C965" t="s">
        <v>8221</v>
      </c>
      <c r="D965">
        <v>10</v>
      </c>
    </row>
    <row r="966" spans="1:4" x14ac:dyDescent="0.2">
      <c r="A966" t="s">
        <v>8219</v>
      </c>
      <c r="B966">
        <v>140</v>
      </c>
      <c r="C966" t="s">
        <v>8221</v>
      </c>
      <c r="D966">
        <v>60</v>
      </c>
    </row>
    <row r="967" spans="1:4" x14ac:dyDescent="0.2">
      <c r="A967" t="s">
        <v>8219</v>
      </c>
      <c r="B967">
        <v>193</v>
      </c>
      <c r="C967" t="s">
        <v>8221</v>
      </c>
      <c r="D967">
        <v>5</v>
      </c>
    </row>
    <row r="968" spans="1:4" x14ac:dyDescent="0.2">
      <c r="A968" t="s">
        <v>8219</v>
      </c>
      <c r="B968">
        <v>180</v>
      </c>
      <c r="C968" t="s">
        <v>8221</v>
      </c>
      <c r="D968">
        <v>9</v>
      </c>
    </row>
    <row r="969" spans="1:4" x14ac:dyDescent="0.2">
      <c r="A969" t="s">
        <v>8219</v>
      </c>
      <c r="B969">
        <v>263</v>
      </c>
      <c r="C969" t="s">
        <v>8221</v>
      </c>
      <c r="D969">
        <v>13</v>
      </c>
    </row>
    <row r="970" spans="1:4" x14ac:dyDescent="0.2">
      <c r="A970" t="s">
        <v>8219</v>
      </c>
      <c r="B970">
        <v>217</v>
      </c>
      <c r="C970" t="s">
        <v>8221</v>
      </c>
      <c r="D970">
        <v>0</v>
      </c>
    </row>
    <row r="971" spans="1:4" x14ac:dyDescent="0.2">
      <c r="A971" t="s">
        <v>8219</v>
      </c>
      <c r="B971">
        <v>443</v>
      </c>
      <c r="C971" t="s">
        <v>8221</v>
      </c>
      <c r="D971">
        <v>8</v>
      </c>
    </row>
    <row r="972" spans="1:4" x14ac:dyDescent="0.2">
      <c r="A972" t="s">
        <v>8219</v>
      </c>
      <c r="B972">
        <v>1373</v>
      </c>
      <c r="C972" t="s">
        <v>8221</v>
      </c>
      <c r="D972">
        <v>3</v>
      </c>
    </row>
    <row r="973" spans="1:4" x14ac:dyDescent="0.2">
      <c r="A973" t="s">
        <v>8219</v>
      </c>
      <c r="B973">
        <v>742</v>
      </c>
      <c r="C973" t="s">
        <v>8221</v>
      </c>
      <c r="D973">
        <v>3</v>
      </c>
    </row>
    <row r="974" spans="1:4" x14ac:dyDescent="0.2">
      <c r="A974" t="s">
        <v>8219</v>
      </c>
      <c r="B974">
        <v>170</v>
      </c>
      <c r="C974" t="s">
        <v>8221</v>
      </c>
      <c r="D974">
        <v>0</v>
      </c>
    </row>
    <row r="975" spans="1:4" x14ac:dyDescent="0.2">
      <c r="A975" t="s">
        <v>8219</v>
      </c>
      <c r="B975">
        <v>242</v>
      </c>
      <c r="C975" t="s">
        <v>8221</v>
      </c>
      <c r="D975">
        <v>6</v>
      </c>
    </row>
    <row r="976" spans="1:4" x14ac:dyDescent="0.2">
      <c r="A976" t="s">
        <v>8219</v>
      </c>
      <c r="B976">
        <v>541</v>
      </c>
      <c r="C976" t="s">
        <v>8221</v>
      </c>
      <c r="D976">
        <v>4</v>
      </c>
    </row>
    <row r="977" spans="1:4" x14ac:dyDescent="0.2">
      <c r="A977" t="s">
        <v>8219</v>
      </c>
      <c r="B977">
        <v>121</v>
      </c>
      <c r="C977" t="s">
        <v>8221</v>
      </c>
      <c r="D977">
        <v>1</v>
      </c>
    </row>
    <row r="978" spans="1:4" x14ac:dyDescent="0.2">
      <c r="A978" t="s">
        <v>8219</v>
      </c>
      <c r="B978">
        <v>621</v>
      </c>
      <c r="C978" t="s">
        <v>8221</v>
      </c>
      <c r="D978">
        <v>29</v>
      </c>
    </row>
    <row r="979" spans="1:4" x14ac:dyDescent="0.2">
      <c r="A979" t="s">
        <v>8219</v>
      </c>
      <c r="B979">
        <v>101</v>
      </c>
      <c r="C979" t="s">
        <v>8221</v>
      </c>
      <c r="D979">
        <v>0</v>
      </c>
    </row>
    <row r="980" spans="1:4" x14ac:dyDescent="0.2">
      <c r="A980" t="s">
        <v>8219</v>
      </c>
      <c r="B980">
        <v>554</v>
      </c>
      <c r="C980" t="s">
        <v>8221</v>
      </c>
      <c r="D980">
        <v>4</v>
      </c>
    </row>
    <row r="981" spans="1:4" x14ac:dyDescent="0.2">
      <c r="A981" t="s">
        <v>8219</v>
      </c>
      <c r="B981">
        <v>666</v>
      </c>
      <c r="C981" t="s">
        <v>8221</v>
      </c>
      <c r="D981">
        <v>5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5</v>
      </c>
    </row>
    <row r="984" spans="1:4" x14ac:dyDescent="0.2">
      <c r="A984" t="s">
        <v>8219</v>
      </c>
      <c r="B984">
        <v>1364</v>
      </c>
      <c r="C984" t="s">
        <v>8221</v>
      </c>
      <c r="D984">
        <v>1</v>
      </c>
    </row>
    <row r="985" spans="1:4" x14ac:dyDescent="0.2">
      <c r="A985" t="s">
        <v>8219</v>
      </c>
      <c r="B985">
        <v>35</v>
      </c>
      <c r="C985" t="s">
        <v>8221</v>
      </c>
      <c r="D985">
        <v>1</v>
      </c>
    </row>
    <row r="986" spans="1:4" x14ac:dyDescent="0.2">
      <c r="A986" t="s">
        <v>8219</v>
      </c>
      <c r="B986">
        <v>203</v>
      </c>
      <c r="C986" t="s">
        <v>8221</v>
      </c>
      <c r="D986">
        <v>0</v>
      </c>
    </row>
    <row r="987" spans="1:4" x14ac:dyDescent="0.2">
      <c r="A987" t="s">
        <v>8219</v>
      </c>
      <c r="B987">
        <v>49</v>
      </c>
      <c r="C987" t="s">
        <v>8221</v>
      </c>
      <c r="D987">
        <v>14</v>
      </c>
    </row>
    <row r="988" spans="1:4" x14ac:dyDescent="0.2">
      <c r="A988" t="s">
        <v>8219</v>
      </c>
      <c r="B988">
        <v>5812</v>
      </c>
      <c r="C988" t="s">
        <v>8221</v>
      </c>
      <c r="D988">
        <v>3</v>
      </c>
    </row>
    <row r="989" spans="1:4" x14ac:dyDescent="0.2">
      <c r="A989" t="s">
        <v>8219</v>
      </c>
      <c r="B989">
        <v>1556</v>
      </c>
      <c r="C989" t="s">
        <v>8221</v>
      </c>
      <c r="D989">
        <v>10</v>
      </c>
    </row>
    <row r="990" spans="1:4" x14ac:dyDescent="0.2">
      <c r="A990" t="s">
        <v>8219</v>
      </c>
      <c r="B990">
        <v>65</v>
      </c>
      <c r="C990" t="s">
        <v>8221</v>
      </c>
      <c r="D990">
        <v>17</v>
      </c>
    </row>
    <row r="991" spans="1:4" x14ac:dyDescent="0.2">
      <c r="A991" t="s">
        <v>8219</v>
      </c>
      <c r="B991">
        <v>10</v>
      </c>
      <c r="C991" t="s">
        <v>8221</v>
      </c>
      <c r="D991">
        <v>2</v>
      </c>
    </row>
    <row r="992" spans="1:4" x14ac:dyDescent="0.2">
      <c r="A992" t="s">
        <v>8219</v>
      </c>
      <c r="B992">
        <v>76</v>
      </c>
      <c r="C992" t="s">
        <v>8221</v>
      </c>
      <c r="D992">
        <v>0</v>
      </c>
    </row>
    <row r="993" spans="1:4" x14ac:dyDescent="0.2">
      <c r="A993" t="s">
        <v>8219</v>
      </c>
      <c r="B993">
        <v>263</v>
      </c>
      <c r="C993" t="s">
        <v>8221</v>
      </c>
      <c r="D993">
        <v>4</v>
      </c>
    </row>
    <row r="994" spans="1:4" x14ac:dyDescent="0.2">
      <c r="A994" t="s">
        <v>8219</v>
      </c>
      <c r="B994">
        <v>1530</v>
      </c>
      <c r="C994" t="s">
        <v>8221</v>
      </c>
      <c r="D994">
        <v>12</v>
      </c>
    </row>
    <row r="995" spans="1:4" x14ac:dyDescent="0.2">
      <c r="A995" t="s">
        <v>8219</v>
      </c>
      <c r="B995">
        <v>278</v>
      </c>
      <c r="C995" t="s">
        <v>8221</v>
      </c>
      <c r="D995">
        <v>3</v>
      </c>
    </row>
    <row r="996" spans="1:4" x14ac:dyDescent="0.2">
      <c r="A996" t="s">
        <v>8219</v>
      </c>
      <c r="B996">
        <v>350</v>
      </c>
      <c r="C996" t="s">
        <v>8221</v>
      </c>
      <c r="D996">
        <v>12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7</v>
      </c>
    </row>
    <row r="999" spans="1:4" x14ac:dyDescent="0.2">
      <c r="A999" t="s">
        <v>8219</v>
      </c>
      <c r="B999">
        <v>8200</v>
      </c>
      <c r="C999" t="s">
        <v>8221</v>
      </c>
      <c r="D999">
        <v>2</v>
      </c>
    </row>
    <row r="1000" spans="1:4" x14ac:dyDescent="0.2">
      <c r="A1000" t="s">
        <v>8219</v>
      </c>
      <c r="B1000">
        <v>8359</v>
      </c>
      <c r="C1000" t="s">
        <v>8221</v>
      </c>
      <c r="D1000">
        <v>1</v>
      </c>
    </row>
    <row r="1001" spans="1:4" x14ac:dyDescent="0.2">
      <c r="A1001" t="s">
        <v>8219</v>
      </c>
      <c r="B1001">
        <v>188</v>
      </c>
      <c r="C1001" t="s">
        <v>8221</v>
      </c>
      <c r="D1001">
        <v>4</v>
      </c>
    </row>
    <row r="1002" spans="1:4" x14ac:dyDescent="0.2">
      <c r="A1002" t="s">
        <v>8219</v>
      </c>
      <c r="B1002">
        <v>48</v>
      </c>
      <c r="C1002" t="s">
        <v>8221</v>
      </c>
      <c r="D1002">
        <v>4</v>
      </c>
    </row>
    <row r="1003" spans="1:4" x14ac:dyDescent="0.2">
      <c r="A1003" t="s">
        <v>8219</v>
      </c>
      <c r="B1003">
        <v>607</v>
      </c>
      <c r="C1003" t="s">
        <v>8221</v>
      </c>
      <c r="D1003">
        <v>17</v>
      </c>
    </row>
    <row r="1004" spans="1:4" x14ac:dyDescent="0.2">
      <c r="A1004" t="s">
        <v>8219</v>
      </c>
      <c r="B1004">
        <v>50</v>
      </c>
      <c r="C1004" t="s">
        <v>8221</v>
      </c>
      <c r="D1004">
        <v>7</v>
      </c>
    </row>
    <row r="1005" spans="1:4" x14ac:dyDescent="0.2">
      <c r="A1005" t="s">
        <v>8219</v>
      </c>
      <c r="B1005">
        <v>55</v>
      </c>
      <c r="C1005" t="s">
        <v>8221</v>
      </c>
      <c r="D1005">
        <v>2</v>
      </c>
    </row>
    <row r="1006" spans="1:4" x14ac:dyDescent="0.2">
      <c r="A1006" t="s">
        <v>8219</v>
      </c>
      <c r="B1006">
        <v>38</v>
      </c>
      <c r="C1006" t="s">
        <v>8221</v>
      </c>
      <c r="D1006">
        <v>5</v>
      </c>
    </row>
    <row r="1007" spans="1:4" x14ac:dyDescent="0.2">
      <c r="A1007" t="s">
        <v>8219</v>
      </c>
      <c r="B1007">
        <v>25</v>
      </c>
      <c r="C1007" t="s">
        <v>8221</v>
      </c>
      <c r="D1007">
        <v>1</v>
      </c>
    </row>
    <row r="1008" spans="1:4" x14ac:dyDescent="0.2">
      <c r="A1008" t="s">
        <v>8219</v>
      </c>
      <c r="B1008">
        <v>46</v>
      </c>
      <c r="C1008" t="s">
        <v>8221</v>
      </c>
      <c r="D1008">
        <v>1</v>
      </c>
    </row>
    <row r="1009" spans="1:4" x14ac:dyDescent="0.2">
      <c r="A1009" t="s">
        <v>8219</v>
      </c>
      <c r="B1009">
        <v>83</v>
      </c>
      <c r="C1009" t="s">
        <v>8221</v>
      </c>
      <c r="D1009">
        <v>14</v>
      </c>
    </row>
    <row r="1010" spans="1:4" x14ac:dyDescent="0.2">
      <c r="A1010" t="s">
        <v>8219</v>
      </c>
      <c r="B1010">
        <v>35</v>
      </c>
      <c r="C1010" t="s">
        <v>8221</v>
      </c>
      <c r="D1010">
        <v>26</v>
      </c>
    </row>
    <row r="1011" spans="1:4" x14ac:dyDescent="0.2">
      <c r="A1011" t="s">
        <v>8219</v>
      </c>
      <c r="B1011">
        <v>25</v>
      </c>
      <c r="C1011" t="s">
        <v>8221</v>
      </c>
      <c r="D1011">
        <v>2</v>
      </c>
    </row>
    <row r="1012" spans="1:4" x14ac:dyDescent="0.2">
      <c r="A1012" t="s">
        <v>8219</v>
      </c>
      <c r="B1012">
        <v>75</v>
      </c>
      <c r="C1012" t="s">
        <v>8221</v>
      </c>
      <c r="D1012">
        <v>1</v>
      </c>
    </row>
    <row r="1013" spans="1:4" x14ac:dyDescent="0.2">
      <c r="A1013" t="s">
        <v>8219</v>
      </c>
      <c r="B1013">
        <v>62</v>
      </c>
      <c r="C1013" t="s">
        <v>8221</v>
      </c>
      <c r="D1013">
        <v>3</v>
      </c>
    </row>
    <row r="1014" spans="1:4" x14ac:dyDescent="0.2">
      <c r="A1014" t="s">
        <v>8219</v>
      </c>
      <c r="B1014">
        <v>160</v>
      </c>
      <c r="C1014" t="s">
        <v>8221</v>
      </c>
      <c r="D1014">
        <v>7</v>
      </c>
    </row>
    <row r="1015" spans="1:4" x14ac:dyDescent="0.2">
      <c r="A1015" t="s">
        <v>8219</v>
      </c>
      <c r="B1015">
        <v>246</v>
      </c>
      <c r="C1015" t="s">
        <v>8221</v>
      </c>
      <c r="D1015">
        <v>9</v>
      </c>
    </row>
    <row r="1016" spans="1:4" x14ac:dyDescent="0.2">
      <c r="A1016" t="s">
        <v>8219</v>
      </c>
      <c r="B1016">
        <v>55</v>
      </c>
      <c r="C1016" t="s">
        <v>8221</v>
      </c>
      <c r="D1016">
        <v>20</v>
      </c>
    </row>
    <row r="1017" spans="1:4" x14ac:dyDescent="0.2">
      <c r="A1017" t="s">
        <v>8219</v>
      </c>
      <c r="B1017">
        <v>23</v>
      </c>
      <c r="C1017" t="s">
        <v>8221</v>
      </c>
      <c r="D1017">
        <v>6</v>
      </c>
    </row>
    <row r="1018" spans="1:4" x14ac:dyDescent="0.2">
      <c r="A1018" t="s">
        <v>8219</v>
      </c>
      <c r="B1018">
        <v>72</v>
      </c>
      <c r="C1018" t="s">
        <v>8221</v>
      </c>
      <c r="D1018">
        <v>13</v>
      </c>
    </row>
    <row r="1019" spans="1:4" x14ac:dyDescent="0.2">
      <c r="A1019" t="s">
        <v>8219</v>
      </c>
      <c r="B1019">
        <v>22</v>
      </c>
      <c r="C1019" t="s">
        <v>8221</v>
      </c>
      <c r="D1019">
        <v>1</v>
      </c>
    </row>
    <row r="1020" spans="1:4" x14ac:dyDescent="0.2">
      <c r="A1020" t="s">
        <v>8219</v>
      </c>
      <c r="B1020">
        <v>14</v>
      </c>
      <c r="C1020" t="s">
        <v>8221</v>
      </c>
      <c r="D1020">
        <v>202</v>
      </c>
    </row>
    <row r="1021" spans="1:4" x14ac:dyDescent="0.2">
      <c r="A1021" t="s">
        <v>8219</v>
      </c>
      <c r="B1021">
        <v>38</v>
      </c>
      <c r="C1021" t="s">
        <v>8221</v>
      </c>
      <c r="D1021">
        <v>0</v>
      </c>
    </row>
    <row r="1022" spans="1:4" x14ac:dyDescent="0.2">
      <c r="A1022" t="s">
        <v>8219</v>
      </c>
      <c r="B1022">
        <v>32</v>
      </c>
      <c r="C1022" t="s">
        <v>8221</v>
      </c>
      <c r="D1022">
        <v>1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2</v>
      </c>
    </row>
    <row r="1025" spans="1:4" x14ac:dyDescent="0.2">
      <c r="A1025" t="s">
        <v>8219</v>
      </c>
      <c r="B1025">
        <v>44</v>
      </c>
      <c r="C1025" t="s">
        <v>8221</v>
      </c>
      <c r="D1025">
        <v>13</v>
      </c>
    </row>
    <row r="1026" spans="1:4" x14ac:dyDescent="0.2">
      <c r="A1026" t="s">
        <v>8219</v>
      </c>
      <c r="B1026">
        <v>38</v>
      </c>
      <c r="C1026" t="s">
        <v>8221</v>
      </c>
      <c r="D1026">
        <v>9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0</v>
      </c>
    </row>
    <row r="1029" spans="1:4" x14ac:dyDescent="0.2">
      <c r="A1029" t="s">
        <v>8219</v>
      </c>
      <c r="B1029">
        <v>99</v>
      </c>
      <c r="C1029" t="s">
        <v>8221</v>
      </c>
      <c r="D1029">
        <v>35</v>
      </c>
    </row>
    <row r="1030" spans="1:4" x14ac:dyDescent="0.2">
      <c r="A1030" t="s">
        <v>8219</v>
      </c>
      <c r="B1030">
        <v>44</v>
      </c>
      <c r="C1030" t="s">
        <v>8221</v>
      </c>
      <c r="D1030">
        <v>2</v>
      </c>
    </row>
    <row r="1031" spans="1:4" x14ac:dyDescent="0.2">
      <c r="A1031" t="s">
        <v>8219</v>
      </c>
      <c r="B1031">
        <v>58</v>
      </c>
      <c r="C1031" t="s">
        <v>8221</v>
      </c>
      <c r="D1031">
        <v>3</v>
      </c>
    </row>
    <row r="1032" spans="1:4" x14ac:dyDescent="0.2">
      <c r="A1032" t="s">
        <v>8219</v>
      </c>
      <c r="B1032">
        <v>191</v>
      </c>
      <c r="C1032" t="s">
        <v>8221</v>
      </c>
      <c r="D1032">
        <v>0</v>
      </c>
    </row>
    <row r="1033" spans="1:4" x14ac:dyDescent="0.2">
      <c r="A1033" t="s">
        <v>8219</v>
      </c>
      <c r="B1033">
        <v>40</v>
      </c>
      <c r="C1033" t="s">
        <v>8221</v>
      </c>
      <c r="D1033">
        <v>1</v>
      </c>
    </row>
    <row r="1034" spans="1:4" x14ac:dyDescent="0.2">
      <c r="A1034" t="s">
        <v>8219</v>
      </c>
      <c r="B1034">
        <v>38</v>
      </c>
      <c r="C1034" t="s">
        <v>8221</v>
      </c>
      <c r="D1034">
        <v>0</v>
      </c>
    </row>
    <row r="1035" spans="1:4" x14ac:dyDescent="0.2">
      <c r="A1035" t="s">
        <v>8219</v>
      </c>
      <c r="B1035">
        <v>39</v>
      </c>
      <c r="C1035" t="s">
        <v>8221</v>
      </c>
      <c r="D1035">
        <v>0</v>
      </c>
    </row>
    <row r="1036" spans="1:4" x14ac:dyDescent="0.2">
      <c r="A1036" t="s">
        <v>8219</v>
      </c>
      <c r="B1036">
        <v>11</v>
      </c>
      <c r="C1036" t="s">
        <v>8221</v>
      </c>
      <c r="D1036">
        <v>3</v>
      </c>
    </row>
    <row r="1037" spans="1:4" x14ac:dyDescent="0.2">
      <c r="A1037" t="s">
        <v>8219</v>
      </c>
      <c r="B1037">
        <v>107</v>
      </c>
      <c r="C1037" t="s">
        <v>8221</v>
      </c>
      <c r="D1037">
        <v>11</v>
      </c>
    </row>
    <row r="1038" spans="1:4" x14ac:dyDescent="0.2">
      <c r="A1038" t="s">
        <v>8219</v>
      </c>
      <c r="B1038">
        <v>147</v>
      </c>
      <c r="C1038" t="s">
        <v>8221</v>
      </c>
      <c r="D1038">
        <v>6</v>
      </c>
    </row>
    <row r="1039" spans="1:4" x14ac:dyDescent="0.2">
      <c r="A1039" t="s">
        <v>8219</v>
      </c>
      <c r="B1039">
        <v>36</v>
      </c>
      <c r="C1039" t="s">
        <v>8221</v>
      </c>
      <c r="D1039">
        <v>0</v>
      </c>
    </row>
    <row r="1040" spans="1:4" x14ac:dyDescent="0.2">
      <c r="A1040" t="s">
        <v>8219</v>
      </c>
      <c r="B1040">
        <v>92</v>
      </c>
      <c r="C1040" t="s">
        <v>8221</v>
      </c>
      <c r="D1040">
        <v>67</v>
      </c>
    </row>
    <row r="1041" spans="1:4" x14ac:dyDescent="0.2">
      <c r="A1041" t="s">
        <v>8219</v>
      </c>
      <c r="B1041">
        <v>35</v>
      </c>
      <c r="C1041" t="s">
        <v>8221</v>
      </c>
      <c r="D1041">
        <v>23</v>
      </c>
    </row>
    <row r="1042" spans="1:4" x14ac:dyDescent="0.2">
      <c r="A1042" t="s">
        <v>8219</v>
      </c>
      <c r="B1042">
        <v>17</v>
      </c>
      <c r="C1042" t="s">
        <v>8221</v>
      </c>
      <c r="D1042">
        <v>72</v>
      </c>
    </row>
    <row r="1043" spans="1:4" x14ac:dyDescent="0.2">
      <c r="A1043" t="s">
        <v>8219</v>
      </c>
      <c r="B1043">
        <v>22</v>
      </c>
      <c r="C1043" t="s">
        <v>8221</v>
      </c>
      <c r="D1043">
        <v>2</v>
      </c>
    </row>
    <row r="1044" spans="1:4" x14ac:dyDescent="0.2">
      <c r="A1044" t="s">
        <v>8219</v>
      </c>
      <c r="B1044">
        <v>69</v>
      </c>
      <c r="C1044" t="s">
        <v>8221</v>
      </c>
      <c r="D1044">
        <v>15</v>
      </c>
    </row>
    <row r="1045" spans="1:4" x14ac:dyDescent="0.2">
      <c r="A1045" t="s">
        <v>8219</v>
      </c>
      <c r="B1045">
        <v>13</v>
      </c>
      <c r="C1045" t="s">
        <v>8221</v>
      </c>
      <c r="D1045">
        <v>1</v>
      </c>
    </row>
    <row r="1046" spans="1:4" x14ac:dyDescent="0.2">
      <c r="A1046" t="s">
        <v>8219</v>
      </c>
      <c r="B1046">
        <v>58</v>
      </c>
      <c r="C1046" t="s">
        <v>8221</v>
      </c>
      <c r="D1046">
        <v>2</v>
      </c>
    </row>
    <row r="1047" spans="1:4" x14ac:dyDescent="0.2">
      <c r="A1047" t="s">
        <v>8219</v>
      </c>
      <c r="B1047">
        <v>44</v>
      </c>
      <c r="C1047" t="s">
        <v>8221</v>
      </c>
      <c r="D1047">
        <v>7</v>
      </c>
    </row>
    <row r="1048" spans="1:4" x14ac:dyDescent="0.2">
      <c r="A1048" t="s">
        <v>8219</v>
      </c>
      <c r="B1048">
        <v>83</v>
      </c>
      <c r="C1048" t="s">
        <v>8221</v>
      </c>
      <c r="D1048">
        <v>16</v>
      </c>
    </row>
    <row r="1049" spans="1:4" x14ac:dyDescent="0.2">
      <c r="A1049" t="s">
        <v>8219</v>
      </c>
      <c r="B1049">
        <v>117</v>
      </c>
      <c r="C1049" t="s">
        <v>8221</v>
      </c>
      <c r="D1049">
        <v>117</v>
      </c>
    </row>
    <row r="1050" spans="1:4" x14ac:dyDescent="0.2">
      <c r="A1050" t="s">
        <v>8219</v>
      </c>
      <c r="B1050">
        <v>32</v>
      </c>
      <c r="C1050" t="s">
        <v>8221</v>
      </c>
      <c r="D1050">
        <v>2</v>
      </c>
    </row>
    <row r="1051" spans="1:4" x14ac:dyDescent="0.2">
      <c r="A1051" t="s">
        <v>8219</v>
      </c>
      <c r="B1051">
        <v>8</v>
      </c>
      <c r="C1051" t="s">
        <v>8221</v>
      </c>
      <c r="D1051">
        <v>7</v>
      </c>
    </row>
    <row r="1052" spans="1:4" x14ac:dyDescent="0.2">
      <c r="A1052" t="s">
        <v>8219</v>
      </c>
      <c r="B1052">
        <v>340</v>
      </c>
      <c r="C1052" t="s">
        <v>8221</v>
      </c>
      <c r="D1052">
        <v>3</v>
      </c>
    </row>
    <row r="1053" spans="1:4" x14ac:dyDescent="0.2">
      <c r="A1053" t="s">
        <v>8219</v>
      </c>
      <c r="B1053">
        <v>7</v>
      </c>
      <c r="C1053" t="s">
        <v>8221</v>
      </c>
      <c r="D1053">
        <v>20</v>
      </c>
    </row>
    <row r="1054" spans="1:4" x14ac:dyDescent="0.2">
      <c r="A1054" t="s">
        <v>8219</v>
      </c>
      <c r="B1054">
        <v>19</v>
      </c>
      <c r="C1054" t="s">
        <v>8221</v>
      </c>
      <c r="D1054">
        <v>50</v>
      </c>
    </row>
    <row r="1055" spans="1:4" x14ac:dyDescent="0.2">
      <c r="A1055" t="s">
        <v>8219</v>
      </c>
      <c r="B1055">
        <v>47</v>
      </c>
      <c r="C1055" t="s">
        <v>8221</v>
      </c>
      <c r="D1055">
        <v>2</v>
      </c>
    </row>
    <row r="1056" spans="1:4" x14ac:dyDescent="0.2">
      <c r="A1056" t="s">
        <v>8219</v>
      </c>
      <c r="B1056">
        <v>13</v>
      </c>
      <c r="C1056" t="s">
        <v>8221</v>
      </c>
      <c r="D1056">
        <v>3</v>
      </c>
    </row>
    <row r="1057" spans="1:4" x14ac:dyDescent="0.2">
      <c r="A1057" t="s">
        <v>8219</v>
      </c>
      <c r="B1057">
        <v>90</v>
      </c>
      <c r="C1057" t="s">
        <v>8221</v>
      </c>
      <c r="D1057">
        <v>27</v>
      </c>
    </row>
    <row r="1058" spans="1:4" x14ac:dyDescent="0.2">
      <c r="A1058" t="s">
        <v>8219</v>
      </c>
      <c r="B1058">
        <v>63</v>
      </c>
      <c r="C1058" t="s">
        <v>8221</v>
      </c>
      <c r="D1058">
        <v>7</v>
      </c>
    </row>
    <row r="1059" spans="1:4" x14ac:dyDescent="0.2">
      <c r="A1059" t="s">
        <v>8219</v>
      </c>
      <c r="B1059">
        <v>26</v>
      </c>
      <c r="C1059" t="s">
        <v>8221</v>
      </c>
      <c r="D1059">
        <v>5</v>
      </c>
    </row>
    <row r="1060" spans="1:4" x14ac:dyDescent="0.2">
      <c r="A1060" t="s">
        <v>8219</v>
      </c>
      <c r="B1060">
        <v>71</v>
      </c>
      <c r="C1060" t="s">
        <v>8221</v>
      </c>
      <c r="D1060">
        <v>0</v>
      </c>
    </row>
    <row r="1061" spans="1:4" x14ac:dyDescent="0.2">
      <c r="A1061" t="s">
        <v>8219</v>
      </c>
      <c r="B1061">
        <v>38</v>
      </c>
      <c r="C1061" t="s">
        <v>8221</v>
      </c>
      <c r="D1061">
        <v>3</v>
      </c>
    </row>
    <row r="1062" spans="1:4" x14ac:dyDescent="0.2">
      <c r="A1062" t="s">
        <v>8219</v>
      </c>
      <c r="B1062">
        <v>859</v>
      </c>
      <c r="C1062" t="s">
        <v>8221</v>
      </c>
      <c r="D1062">
        <v>6</v>
      </c>
    </row>
    <row r="1063" spans="1:4" x14ac:dyDescent="0.2">
      <c r="A1063" t="s">
        <v>8219</v>
      </c>
      <c r="B1063">
        <v>21</v>
      </c>
      <c r="C1063" t="s">
        <v>8221</v>
      </c>
      <c r="D1063">
        <v>9</v>
      </c>
    </row>
    <row r="1064" spans="1:4" x14ac:dyDescent="0.2">
      <c r="A1064" t="s">
        <v>8219</v>
      </c>
      <c r="B1064">
        <v>78</v>
      </c>
      <c r="C1064" t="s">
        <v>8221</v>
      </c>
      <c r="D1064">
        <v>3</v>
      </c>
    </row>
    <row r="1065" spans="1:4" x14ac:dyDescent="0.2">
      <c r="A1065" t="s">
        <v>8219</v>
      </c>
      <c r="B1065">
        <v>53</v>
      </c>
      <c r="C1065" t="s">
        <v>8221</v>
      </c>
      <c r="D1065">
        <v>2</v>
      </c>
    </row>
    <row r="1066" spans="1:4" x14ac:dyDescent="0.2">
      <c r="A1066" t="s">
        <v>8219</v>
      </c>
      <c r="B1066">
        <v>356</v>
      </c>
      <c r="C1066" t="s">
        <v>8221</v>
      </c>
      <c r="D1066">
        <v>3</v>
      </c>
    </row>
    <row r="1067" spans="1:4" x14ac:dyDescent="0.2">
      <c r="A1067" t="s">
        <v>8219</v>
      </c>
      <c r="B1067">
        <v>279</v>
      </c>
      <c r="C1067" t="s">
        <v>8221</v>
      </c>
      <c r="D1067">
        <v>45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9</v>
      </c>
    </row>
    <row r="1070" spans="1:4" x14ac:dyDescent="0.2">
      <c r="A1070" t="s">
        <v>8219</v>
      </c>
      <c r="B1070">
        <v>392</v>
      </c>
      <c r="C1070" t="s">
        <v>8221</v>
      </c>
      <c r="D1070">
        <v>21</v>
      </c>
    </row>
    <row r="1071" spans="1:4" x14ac:dyDescent="0.2">
      <c r="A1071" t="s">
        <v>8219</v>
      </c>
      <c r="B1071">
        <v>3562</v>
      </c>
      <c r="C1071" t="s">
        <v>8221</v>
      </c>
      <c r="D1071">
        <v>17</v>
      </c>
    </row>
    <row r="1072" spans="1:4" x14ac:dyDescent="0.2">
      <c r="A1072" t="s">
        <v>8219</v>
      </c>
      <c r="B1072">
        <v>514</v>
      </c>
      <c r="C1072" t="s">
        <v>8221</v>
      </c>
      <c r="D1072">
        <v>1</v>
      </c>
    </row>
    <row r="1073" spans="1:4" x14ac:dyDescent="0.2">
      <c r="A1073" t="s">
        <v>8219</v>
      </c>
      <c r="B1073">
        <v>88</v>
      </c>
      <c r="C1073" t="s">
        <v>8221</v>
      </c>
      <c r="D1073">
        <v>1</v>
      </c>
    </row>
    <row r="1074" spans="1:4" x14ac:dyDescent="0.2">
      <c r="A1074" t="s">
        <v>8219</v>
      </c>
      <c r="B1074">
        <v>537</v>
      </c>
      <c r="C1074" t="s">
        <v>8221</v>
      </c>
      <c r="D1074">
        <v>14</v>
      </c>
    </row>
    <row r="1075" spans="1:4" x14ac:dyDescent="0.2">
      <c r="A1075" t="s">
        <v>8219</v>
      </c>
      <c r="B1075">
        <v>25</v>
      </c>
      <c r="C1075" t="s">
        <v>8221</v>
      </c>
      <c r="D1075">
        <v>42</v>
      </c>
    </row>
    <row r="1076" spans="1:4" x14ac:dyDescent="0.2">
      <c r="A1076" t="s">
        <v>8219</v>
      </c>
      <c r="B1076">
        <v>3238</v>
      </c>
      <c r="C1076" t="s">
        <v>8221</v>
      </c>
      <c r="D1076">
        <v>27</v>
      </c>
    </row>
    <row r="1077" spans="1:4" x14ac:dyDescent="0.2">
      <c r="A1077" t="s">
        <v>8219</v>
      </c>
      <c r="B1077">
        <v>897</v>
      </c>
      <c r="C1077" t="s">
        <v>8221</v>
      </c>
      <c r="D1077">
        <v>5</v>
      </c>
    </row>
    <row r="1078" spans="1:4" x14ac:dyDescent="0.2">
      <c r="A1078" t="s">
        <v>8219</v>
      </c>
      <c r="B1078">
        <v>878</v>
      </c>
      <c r="C1078" t="s">
        <v>8221</v>
      </c>
      <c r="D1078">
        <v>13</v>
      </c>
    </row>
    <row r="1079" spans="1:4" x14ac:dyDescent="0.2">
      <c r="A1079" t="s">
        <v>8219</v>
      </c>
      <c r="B1079">
        <v>115</v>
      </c>
      <c r="C1079" t="s">
        <v>8221</v>
      </c>
      <c r="D1079">
        <v>12</v>
      </c>
    </row>
    <row r="1080" spans="1:4" x14ac:dyDescent="0.2">
      <c r="A1080" t="s">
        <v>8219</v>
      </c>
      <c r="B1080">
        <v>234</v>
      </c>
      <c r="C1080" t="s">
        <v>8221</v>
      </c>
      <c r="D1080">
        <v>90</v>
      </c>
    </row>
    <row r="1081" spans="1:4" x14ac:dyDescent="0.2">
      <c r="A1081" t="s">
        <v>8219</v>
      </c>
      <c r="B1081">
        <v>4330</v>
      </c>
      <c r="C1081" t="s">
        <v>8221</v>
      </c>
      <c r="D1081">
        <v>2</v>
      </c>
    </row>
    <row r="1082" spans="1:4" x14ac:dyDescent="0.2">
      <c r="A1082" t="s">
        <v>8219</v>
      </c>
      <c r="B1082">
        <v>651</v>
      </c>
      <c r="C1082" t="s">
        <v>8221</v>
      </c>
      <c r="D1082">
        <v>5</v>
      </c>
    </row>
    <row r="1083" spans="1:4" x14ac:dyDescent="0.2">
      <c r="A1083" t="s">
        <v>8219</v>
      </c>
      <c r="B1083">
        <v>251</v>
      </c>
      <c r="C1083" t="s">
        <v>8221</v>
      </c>
      <c r="D1083">
        <v>31</v>
      </c>
    </row>
    <row r="1084" spans="1:4" x14ac:dyDescent="0.2">
      <c r="A1084" t="s">
        <v>8219</v>
      </c>
      <c r="B1084">
        <v>263</v>
      </c>
      <c r="C1084" t="s">
        <v>8221</v>
      </c>
      <c r="D1084">
        <v>4</v>
      </c>
    </row>
    <row r="1085" spans="1:4" x14ac:dyDescent="0.2">
      <c r="A1085" t="s">
        <v>8219</v>
      </c>
      <c r="B1085">
        <v>28</v>
      </c>
      <c r="C1085" t="s">
        <v>8221</v>
      </c>
      <c r="D1085">
        <v>29</v>
      </c>
    </row>
    <row r="1086" spans="1:4" x14ac:dyDescent="0.2">
      <c r="A1086" t="s">
        <v>8219</v>
      </c>
      <c r="B1086">
        <v>721</v>
      </c>
      <c r="C1086" t="s">
        <v>8221</v>
      </c>
      <c r="D1086">
        <v>2</v>
      </c>
    </row>
    <row r="1087" spans="1:4" x14ac:dyDescent="0.2">
      <c r="A1087" t="s">
        <v>8219</v>
      </c>
      <c r="B1087">
        <v>50</v>
      </c>
      <c r="C1087" t="s">
        <v>8221</v>
      </c>
      <c r="D1087">
        <v>114</v>
      </c>
    </row>
    <row r="1088" spans="1:4" x14ac:dyDescent="0.2">
      <c r="A1088" t="s">
        <v>8219</v>
      </c>
      <c r="B1088">
        <v>73</v>
      </c>
      <c r="C1088" t="s">
        <v>8221</v>
      </c>
      <c r="D1088">
        <v>1</v>
      </c>
    </row>
    <row r="1089" spans="1:4" x14ac:dyDescent="0.2">
      <c r="A1089" t="s">
        <v>8219</v>
      </c>
      <c r="B1089">
        <v>27</v>
      </c>
      <c r="C1089" t="s">
        <v>8221</v>
      </c>
      <c r="D1089">
        <v>76</v>
      </c>
    </row>
    <row r="1090" spans="1:4" x14ac:dyDescent="0.2">
      <c r="A1090" t="s">
        <v>8219</v>
      </c>
      <c r="B1090">
        <v>34</v>
      </c>
      <c r="C1090" t="s">
        <v>8221</v>
      </c>
      <c r="D1090">
        <v>9</v>
      </c>
    </row>
    <row r="1091" spans="1:4" x14ac:dyDescent="0.2">
      <c r="A1091" t="s">
        <v>8219</v>
      </c>
      <c r="B1091">
        <v>7</v>
      </c>
      <c r="C1091" t="s">
        <v>8221</v>
      </c>
      <c r="D1091">
        <v>37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1</v>
      </c>
    </row>
    <row r="1094" spans="1:4" x14ac:dyDescent="0.2">
      <c r="A1094" t="s">
        <v>8219</v>
      </c>
      <c r="B1094">
        <v>72</v>
      </c>
      <c r="C1094" t="s">
        <v>8221</v>
      </c>
      <c r="D1094">
        <v>10</v>
      </c>
    </row>
    <row r="1095" spans="1:4" x14ac:dyDescent="0.2">
      <c r="A1095" t="s">
        <v>8219</v>
      </c>
      <c r="B1095">
        <v>120</v>
      </c>
      <c r="C1095" t="s">
        <v>8221</v>
      </c>
      <c r="D1095">
        <v>1</v>
      </c>
    </row>
    <row r="1096" spans="1:4" x14ac:dyDescent="0.2">
      <c r="A1096" t="s">
        <v>8219</v>
      </c>
      <c r="B1096">
        <v>123</v>
      </c>
      <c r="C1096" t="s">
        <v>8221</v>
      </c>
      <c r="D1096">
        <v>2</v>
      </c>
    </row>
    <row r="1097" spans="1:4" x14ac:dyDescent="0.2">
      <c r="A1097" t="s">
        <v>8219</v>
      </c>
      <c r="B1097">
        <v>1</v>
      </c>
      <c r="C1097" t="s">
        <v>8221</v>
      </c>
      <c r="D1097">
        <v>1</v>
      </c>
    </row>
    <row r="1098" spans="1:4" x14ac:dyDescent="0.2">
      <c r="A1098" t="s">
        <v>8219</v>
      </c>
      <c r="B1098">
        <v>24</v>
      </c>
      <c r="C1098" t="s">
        <v>8221</v>
      </c>
      <c r="D1098">
        <v>10</v>
      </c>
    </row>
    <row r="1099" spans="1:4" x14ac:dyDescent="0.2">
      <c r="A1099" t="s">
        <v>8219</v>
      </c>
      <c r="B1099">
        <v>33</v>
      </c>
      <c r="C1099" t="s">
        <v>8221</v>
      </c>
      <c r="D1099">
        <v>9</v>
      </c>
    </row>
    <row r="1100" spans="1:4" x14ac:dyDescent="0.2">
      <c r="A1100" t="s">
        <v>8219</v>
      </c>
      <c r="B1100">
        <v>14</v>
      </c>
      <c r="C1100" t="s">
        <v>8221</v>
      </c>
      <c r="D1100">
        <v>19</v>
      </c>
    </row>
    <row r="1101" spans="1:4" x14ac:dyDescent="0.2">
      <c r="A1101" t="s">
        <v>8219</v>
      </c>
      <c r="B1101">
        <v>9</v>
      </c>
      <c r="C1101" t="s">
        <v>8221</v>
      </c>
      <c r="D1101">
        <v>0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8</v>
      </c>
    </row>
    <row r="1104" spans="1:4" x14ac:dyDescent="0.2">
      <c r="A1104" t="s">
        <v>8219</v>
      </c>
      <c r="B1104">
        <v>69</v>
      </c>
      <c r="C1104" t="s">
        <v>8221</v>
      </c>
      <c r="D1104">
        <v>24</v>
      </c>
    </row>
    <row r="1105" spans="1:4" x14ac:dyDescent="0.2">
      <c r="A1105" t="s">
        <v>8219</v>
      </c>
      <c r="B1105">
        <v>218</v>
      </c>
      <c r="C1105" t="s">
        <v>8221</v>
      </c>
      <c r="D1105">
        <v>0</v>
      </c>
    </row>
    <row r="1106" spans="1:4" x14ac:dyDescent="0.2">
      <c r="A1106" t="s">
        <v>8219</v>
      </c>
      <c r="B1106">
        <v>30</v>
      </c>
      <c r="C1106" t="s">
        <v>8221</v>
      </c>
      <c r="D1106">
        <v>39</v>
      </c>
    </row>
    <row r="1107" spans="1:4" x14ac:dyDescent="0.2">
      <c r="A1107" t="s">
        <v>8219</v>
      </c>
      <c r="B1107">
        <v>100</v>
      </c>
      <c r="C1107" t="s">
        <v>8221</v>
      </c>
      <c r="D1107">
        <v>6</v>
      </c>
    </row>
    <row r="1108" spans="1:4" x14ac:dyDescent="0.2">
      <c r="A1108" t="s">
        <v>8219</v>
      </c>
      <c r="B1108">
        <v>296</v>
      </c>
      <c r="C1108" t="s">
        <v>8221</v>
      </c>
      <c r="D1108">
        <v>4</v>
      </c>
    </row>
    <row r="1109" spans="1:4" x14ac:dyDescent="0.2">
      <c r="A1109" t="s">
        <v>8219</v>
      </c>
      <c r="B1109">
        <v>1204</v>
      </c>
      <c r="C1109" t="s">
        <v>8221</v>
      </c>
      <c r="D1109">
        <v>3</v>
      </c>
    </row>
    <row r="1110" spans="1:4" x14ac:dyDescent="0.2">
      <c r="A1110" t="s">
        <v>8219</v>
      </c>
      <c r="B1110">
        <v>321</v>
      </c>
      <c r="C1110" t="s">
        <v>8221</v>
      </c>
      <c r="D1110">
        <v>53</v>
      </c>
    </row>
    <row r="1111" spans="1:4" x14ac:dyDescent="0.2">
      <c r="A1111" t="s">
        <v>8219</v>
      </c>
      <c r="B1111">
        <v>301</v>
      </c>
      <c r="C1111" t="s">
        <v>8221</v>
      </c>
      <c r="D1111">
        <v>1</v>
      </c>
    </row>
    <row r="1112" spans="1:4" x14ac:dyDescent="0.2">
      <c r="A1112" t="s">
        <v>8219</v>
      </c>
      <c r="B1112">
        <v>144</v>
      </c>
      <c r="C1112" t="s">
        <v>8221</v>
      </c>
      <c r="D1112">
        <v>2</v>
      </c>
    </row>
    <row r="1113" spans="1:4" x14ac:dyDescent="0.2">
      <c r="A1113" t="s">
        <v>8219</v>
      </c>
      <c r="B1113">
        <v>539</v>
      </c>
      <c r="C1113" t="s">
        <v>8221</v>
      </c>
      <c r="D1113">
        <v>25</v>
      </c>
    </row>
    <row r="1114" spans="1:4" x14ac:dyDescent="0.2">
      <c r="A1114" t="s">
        <v>8219</v>
      </c>
      <c r="B1114">
        <v>498</v>
      </c>
      <c r="C1114" t="s">
        <v>8221</v>
      </c>
      <c r="D1114">
        <v>6</v>
      </c>
    </row>
    <row r="1115" spans="1:4" x14ac:dyDescent="0.2">
      <c r="A1115" t="s">
        <v>8219</v>
      </c>
      <c r="B1115">
        <v>1113</v>
      </c>
      <c r="C1115" t="s">
        <v>8221</v>
      </c>
      <c r="D1115">
        <v>0</v>
      </c>
    </row>
    <row r="1116" spans="1:4" x14ac:dyDescent="0.2">
      <c r="A1116" t="s">
        <v>8219</v>
      </c>
      <c r="B1116">
        <v>988</v>
      </c>
      <c r="C1116" t="s">
        <v>8221</v>
      </c>
      <c r="D1116">
        <v>12</v>
      </c>
    </row>
    <row r="1117" spans="1:4" x14ac:dyDescent="0.2">
      <c r="A1117" t="s">
        <v>8219</v>
      </c>
      <c r="B1117">
        <v>391</v>
      </c>
      <c r="C1117" t="s">
        <v>8221</v>
      </c>
      <c r="D1117">
        <v>0</v>
      </c>
    </row>
    <row r="1118" spans="1:4" x14ac:dyDescent="0.2">
      <c r="A1118" t="s">
        <v>8219</v>
      </c>
      <c r="B1118">
        <v>28</v>
      </c>
      <c r="C1118" t="s">
        <v>8221</v>
      </c>
      <c r="D1118">
        <v>36</v>
      </c>
    </row>
    <row r="1119" spans="1:4" x14ac:dyDescent="0.2">
      <c r="A1119" t="s">
        <v>8219</v>
      </c>
      <c r="B1119">
        <v>147</v>
      </c>
      <c r="C1119" t="s">
        <v>8221</v>
      </c>
      <c r="D1119">
        <v>0</v>
      </c>
    </row>
    <row r="1120" spans="1:4" x14ac:dyDescent="0.2">
      <c r="A1120" t="s">
        <v>8219</v>
      </c>
      <c r="B1120">
        <v>680</v>
      </c>
      <c r="C1120" t="s">
        <v>8221</v>
      </c>
      <c r="D1120">
        <v>2</v>
      </c>
    </row>
    <row r="1121" spans="1:4" x14ac:dyDescent="0.2">
      <c r="A1121" t="s">
        <v>8219</v>
      </c>
      <c r="B1121">
        <v>983</v>
      </c>
      <c r="C1121" t="s">
        <v>8221</v>
      </c>
      <c r="D1121">
        <v>1</v>
      </c>
    </row>
    <row r="1122" spans="1:4" x14ac:dyDescent="0.2">
      <c r="A1122" t="s">
        <v>8219</v>
      </c>
      <c r="B1122">
        <v>79</v>
      </c>
      <c r="C1122" t="s">
        <v>8221</v>
      </c>
      <c r="D1122">
        <v>59</v>
      </c>
    </row>
    <row r="1123" spans="1:4" x14ac:dyDescent="0.2">
      <c r="A1123" t="s">
        <v>8219</v>
      </c>
      <c r="B1123">
        <v>426</v>
      </c>
      <c r="C1123" t="s">
        <v>8221</v>
      </c>
      <c r="D1123">
        <v>1</v>
      </c>
    </row>
    <row r="1124" spans="1:4" x14ac:dyDescent="0.2">
      <c r="A1124" t="s">
        <v>8219</v>
      </c>
      <c r="B1124">
        <v>96</v>
      </c>
      <c r="C1124" t="s">
        <v>8221</v>
      </c>
      <c r="D1124">
        <v>31</v>
      </c>
    </row>
    <row r="1125" spans="1:4" x14ac:dyDescent="0.2">
      <c r="A1125" t="s">
        <v>8219</v>
      </c>
      <c r="B1125">
        <v>163</v>
      </c>
      <c r="C1125" t="s">
        <v>8221</v>
      </c>
      <c r="D1125">
        <v>18</v>
      </c>
    </row>
    <row r="1126" spans="1:4" x14ac:dyDescent="0.2">
      <c r="A1126" t="s">
        <v>8219</v>
      </c>
      <c r="B1126">
        <v>2525</v>
      </c>
      <c r="C1126" t="s">
        <v>8221</v>
      </c>
      <c r="D1126">
        <v>10</v>
      </c>
    </row>
    <row r="1127" spans="1:4" x14ac:dyDescent="0.2">
      <c r="A1127" t="s">
        <v>8219</v>
      </c>
      <c r="B1127">
        <v>2035</v>
      </c>
      <c r="C1127" t="s">
        <v>8221</v>
      </c>
      <c r="D1127">
        <v>0</v>
      </c>
    </row>
    <row r="1128" spans="1:4" x14ac:dyDescent="0.2">
      <c r="A1128" t="s">
        <v>8219</v>
      </c>
      <c r="B1128">
        <v>290</v>
      </c>
      <c r="C1128" t="s">
        <v>8221</v>
      </c>
      <c r="D1128">
        <v>14</v>
      </c>
    </row>
    <row r="1129" spans="1:4" x14ac:dyDescent="0.2">
      <c r="A1129" t="s">
        <v>8219</v>
      </c>
      <c r="B1129">
        <v>1980</v>
      </c>
      <c r="C1129" t="s">
        <v>8221</v>
      </c>
      <c r="D1129">
        <v>2</v>
      </c>
    </row>
    <row r="1130" spans="1:4" x14ac:dyDescent="0.2">
      <c r="A1130" t="s">
        <v>8219</v>
      </c>
      <c r="B1130">
        <v>57</v>
      </c>
      <c r="C1130" t="s">
        <v>8221</v>
      </c>
      <c r="D1130">
        <v>1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2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12</v>
      </c>
    </row>
    <row r="1136" spans="1:4" x14ac:dyDescent="0.2">
      <c r="A1136" t="s">
        <v>8219</v>
      </c>
      <c r="B1136">
        <v>249</v>
      </c>
      <c r="C1136" t="s">
        <v>8221</v>
      </c>
      <c r="D1136">
        <v>1</v>
      </c>
    </row>
    <row r="1137" spans="1:4" x14ac:dyDescent="0.2">
      <c r="A1137" t="s">
        <v>8219</v>
      </c>
      <c r="B1137">
        <v>84</v>
      </c>
      <c r="C1137" t="s">
        <v>8221</v>
      </c>
      <c r="D1137">
        <v>8</v>
      </c>
    </row>
    <row r="1138" spans="1:4" x14ac:dyDescent="0.2">
      <c r="A1138" t="s">
        <v>8219</v>
      </c>
      <c r="B1138">
        <v>197</v>
      </c>
      <c r="C1138" t="s">
        <v>8221</v>
      </c>
      <c r="D1138">
        <v>2</v>
      </c>
    </row>
    <row r="1139" spans="1:4" x14ac:dyDescent="0.2">
      <c r="A1139" t="s">
        <v>8219</v>
      </c>
      <c r="B1139">
        <v>271</v>
      </c>
      <c r="C1139" t="s">
        <v>8221</v>
      </c>
      <c r="D1139">
        <v>31</v>
      </c>
    </row>
    <row r="1140" spans="1:4" x14ac:dyDescent="0.2">
      <c r="A1140" t="s">
        <v>8219</v>
      </c>
      <c r="B1140">
        <v>50</v>
      </c>
      <c r="C1140" t="s">
        <v>8221</v>
      </c>
      <c r="D1140">
        <v>5</v>
      </c>
    </row>
    <row r="1141" spans="1:4" x14ac:dyDescent="0.2">
      <c r="A1141" t="s">
        <v>8219</v>
      </c>
      <c r="B1141">
        <v>169</v>
      </c>
      <c r="C1141" t="s">
        <v>8221</v>
      </c>
      <c r="D1141">
        <v>1</v>
      </c>
    </row>
    <row r="1142" spans="1:4" x14ac:dyDescent="0.2">
      <c r="A1142" t="s">
        <v>8219</v>
      </c>
      <c r="B1142">
        <v>205</v>
      </c>
      <c r="C1142" t="s">
        <v>8221</v>
      </c>
      <c r="D1142">
        <v>12</v>
      </c>
    </row>
    <row r="1143" spans="1:4" x14ac:dyDescent="0.2">
      <c r="A1143" t="s">
        <v>8219</v>
      </c>
      <c r="B1143">
        <v>206</v>
      </c>
      <c r="C1143" t="s">
        <v>8221</v>
      </c>
      <c r="D1143">
        <v>4</v>
      </c>
    </row>
    <row r="1144" spans="1:4" x14ac:dyDescent="0.2">
      <c r="A1144" t="s">
        <v>8219</v>
      </c>
      <c r="B1144">
        <v>84</v>
      </c>
      <c r="C1144" t="s">
        <v>8221</v>
      </c>
      <c r="D1144">
        <v>0</v>
      </c>
    </row>
    <row r="1145" spans="1:4" x14ac:dyDescent="0.2">
      <c r="A1145" t="s">
        <v>8219</v>
      </c>
      <c r="B1145">
        <v>210</v>
      </c>
      <c r="C1145" t="s">
        <v>8221</v>
      </c>
      <c r="D1145">
        <v>7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1</v>
      </c>
    </row>
    <row r="1148" spans="1:4" x14ac:dyDescent="0.2">
      <c r="A1148" t="s">
        <v>8219</v>
      </c>
      <c r="B1148">
        <v>445</v>
      </c>
      <c r="C1148" t="s">
        <v>8221</v>
      </c>
      <c r="D1148">
        <v>4</v>
      </c>
    </row>
    <row r="1149" spans="1:4" x14ac:dyDescent="0.2">
      <c r="A1149" t="s">
        <v>8219</v>
      </c>
      <c r="B1149">
        <v>17</v>
      </c>
      <c r="C1149" t="s">
        <v>8221</v>
      </c>
      <c r="D1149">
        <v>6</v>
      </c>
    </row>
    <row r="1150" spans="1:4" x14ac:dyDescent="0.2">
      <c r="A1150" t="s">
        <v>8219</v>
      </c>
      <c r="B1150">
        <v>194</v>
      </c>
      <c r="C1150" t="s">
        <v>8221</v>
      </c>
      <c r="D1150">
        <v>8</v>
      </c>
    </row>
    <row r="1151" spans="1:4" x14ac:dyDescent="0.2">
      <c r="A1151" t="s">
        <v>8219</v>
      </c>
      <c r="B1151">
        <v>404</v>
      </c>
      <c r="C1151" t="s">
        <v>8221</v>
      </c>
      <c r="D1151">
        <v>14</v>
      </c>
    </row>
    <row r="1152" spans="1:4" x14ac:dyDescent="0.2">
      <c r="A1152" t="s">
        <v>8219</v>
      </c>
      <c r="B1152">
        <v>194</v>
      </c>
      <c r="C1152" t="s">
        <v>8221</v>
      </c>
      <c r="D1152">
        <v>0</v>
      </c>
    </row>
    <row r="1153" spans="1:4" x14ac:dyDescent="0.2">
      <c r="A1153" t="s">
        <v>8219</v>
      </c>
      <c r="B1153">
        <v>902</v>
      </c>
      <c r="C1153" t="s">
        <v>8221</v>
      </c>
      <c r="D1153">
        <v>4</v>
      </c>
    </row>
    <row r="1154" spans="1:4" x14ac:dyDescent="0.2">
      <c r="A1154" t="s">
        <v>8219</v>
      </c>
      <c r="B1154">
        <v>1670</v>
      </c>
      <c r="C1154" t="s">
        <v>8221</v>
      </c>
      <c r="D1154">
        <v>0</v>
      </c>
    </row>
    <row r="1155" spans="1:4" x14ac:dyDescent="0.2">
      <c r="A1155" t="s">
        <v>8219</v>
      </c>
      <c r="B1155">
        <v>1328</v>
      </c>
      <c r="C1155" t="s">
        <v>8221</v>
      </c>
      <c r="D1155">
        <v>0</v>
      </c>
    </row>
    <row r="1156" spans="1:4" x14ac:dyDescent="0.2">
      <c r="A1156" t="s">
        <v>8219</v>
      </c>
      <c r="B1156">
        <v>944</v>
      </c>
      <c r="C1156" t="s">
        <v>8221</v>
      </c>
      <c r="D1156">
        <v>1</v>
      </c>
    </row>
    <row r="1157" spans="1:4" x14ac:dyDescent="0.2">
      <c r="A1157" t="s">
        <v>8219</v>
      </c>
      <c r="B1157">
        <v>147</v>
      </c>
      <c r="C1157" t="s">
        <v>8221</v>
      </c>
      <c r="D1157">
        <v>1</v>
      </c>
    </row>
    <row r="1158" spans="1:4" x14ac:dyDescent="0.2">
      <c r="A1158" t="s">
        <v>8219</v>
      </c>
      <c r="B1158">
        <v>99</v>
      </c>
      <c r="C1158" t="s">
        <v>8221</v>
      </c>
      <c r="D1158">
        <v>1</v>
      </c>
    </row>
    <row r="1159" spans="1:4" x14ac:dyDescent="0.2">
      <c r="A1159" t="s">
        <v>8219</v>
      </c>
      <c r="B1159">
        <v>79</v>
      </c>
      <c r="C1159" t="s">
        <v>8221</v>
      </c>
      <c r="D1159">
        <v>1</v>
      </c>
    </row>
    <row r="1160" spans="1:4" x14ac:dyDescent="0.2">
      <c r="A1160" t="s">
        <v>8219</v>
      </c>
      <c r="B1160">
        <v>75</v>
      </c>
      <c r="C1160" t="s">
        <v>8221</v>
      </c>
      <c r="D1160">
        <v>4</v>
      </c>
    </row>
    <row r="1161" spans="1:4" x14ac:dyDescent="0.2">
      <c r="A1161" t="s">
        <v>8219</v>
      </c>
      <c r="B1161">
        <v>207</v>
      </c>
      <c r="C1161" t="s">
        <v>8221</v>
      </c>
      <c r="D1161">
        <v>0</v>
      </c>
    </row>
    <row r="1162" spans="1:4" x14ac:dyDescent="0.2">
      <c r="A1162" t="s">
        <v>8219</v>
      </c>
      <c r="B1162">
        <v>102</v>
      </c>
      <c r="C1162" t="s">
        <v>8221</v>
      </c>
      <c r="D1162">
        <v>0</v>
      </c>
    </row>
    <row r="1163" spans="1:4" x14ac:dyDescent="0.2">
      <c r="A1163" t="s">
        <v>8219</v>
      </c>
      <c r="B1163">
        <v>32</v>
      </c>
      <c r="C1163" t="s">
        <v>8221</v>
      </c>
      <c r="D1163">
        <v>2</v>
      </c>
    </row>
    <row r="1164" spans="1:4" x14ac:dyDescent="0.2">
      <c r="A1164" t="s">
        <v>8219</v>
      </c>
      <c r="B1164">
        <v>480</v>
      </c>
      <c r="C1164" t="s">
        <v>8221</v>
      </c>
      <c r="D1164">
        <v>24</v>
      </c>
    </row>
    <row r="1165" spans="1:4" x14ac:dyDescent="0.2">
      <c r="A1165" t="s">
        <v>8219</v>
      </c>
      <c r="B1165">
        <v>11</v>
      </c>
      <c r="C1165" t="s">
        <v>8221</v>
      </c>
      <c r="D1165">
        <v>1</v>
      </c>
    </row>
    <row r="1166" spans="1:4" x14ac:dyDescent="0.2">
      <c r="A1166" t="s">
        <v>8219</v>
      </c>
      <c r="B1166">
        <v>12</v>
      </c>
      <c r="C1166" t="s">
        <v>8221</v>
      </c>
      <c r="D1166">
        <v>2</v>
      </c>
    </row>
    <row r="1167" spans="1:4" x14ac:dyDescent="0.2">
      <c r="A1167" t="s">
        <v>8219</v>
      </c>
      <c r="B1167">
        <v>48</v>
      </c>
      <c r="C1167" t="s">
        <v>8221</v>
      </c>
      <c r="D1167">
        <v>1</v>
      </c>
    </row>
    <row r="1168" spans="1:4" x14ac:dyDescent="0.2">
      <c r="A1168" t="s">
        <v>8219</v>
      </c>
      <c r="B1168">
        <v>59</v>
      </c>
      <c r="C1168" t="s">
        <v>8221</v>
      </c>
      <c r="D1168">
        <v>37</v>
      </c>
    </row>
    <row r="1169" spans="1:4" x14ac:dyDescent="0.2">
      <c r="A1169" t="s">
        <v>8219</v>
      </c>
      <c r="B1169">
        <v>79</v>
      </c>
      <c r="C1169" t="s">
        <v>8221</v>
      </c>
      <c r="D1169">
        <v>5</v>
      </c>
    </row>
    <row r="1170" spans="1:4" x14ac:dyDescent="0.2">
      <c r="A1170" t="s">
        <v>8219</v>
      </c>
      <c r="B1170">
        <v>14</v>
      </c>
      <c r="C1170" t="s">
        <v>8221</v>
      </c>
      <c r="D1170">
        <v>4</v>
      </c>
    </row>
    <row r="1171" spans="1:4" x14ac:dyDescent="0.2">
      <c r="A1171" t="s">
        <v>8219</v>
      </c>
      <c r="B1171">
        <v>106</v>
      </c>
      <c r="C1171" t="s">
        <v>8221</v>
      </c>
      <c r="D1171">
        <v>16</v>
      </c>
    </row>
    <row r="1172" spans="1:4" x14ac:dyDescent="0.2">
      <c r="A1172" t="s">
        <v>8219</v>
      </c>
      <c r="B1172">
        <v>25</v>
      </c>
      <c r="C1172" t="s">
        <v>8221</v>
      </c>
      <c r="D1172">
        <v>9</v>
      </c>
    </row>
    <row r="1173" spans="1:4" x14ac:dyDescent="0.2">
      <c r="A1173" t="s">
        <v>8219</v>
      </c>
      <c r="B1173">
        <v>25</v>
      </c>
      <c r="C1173" t="s">
        <v>8221</v>
      </c>
      <c r="D1173">
        <v>0</v>
      </c>
    </row>
    <row r="1174" spans="1:4" x14ac:dyDescent="0.2">
      <c r="A1174" t="s">
        <v>8219</v>
      </c>
      <c r="B1174">
        <v>29</v>
      </c>
      <c r="C1174" t="s">
        <v>8221</v>
      </c>
      <c r="D1174">
        <v>40</v>
      </c>
    </row>
    <row r="1175" spans="1:4" x14ac:dyDescent="0.2">
      <c r="A1175" t="s">
        <v>8219</v>
      </c>
      <c r="B1175">
        <v>43</v>
      </c>
      <c r="C1175" t="s">
        <v>8221</v>
      </c>
      <c r="D1175">
        <v>0</v>
      </c>
    </row>
    <row r="1176" spans="1:4" x14ac:dyDescent="0.2">
      <c r="A1176" t="s">
        <v>8219</v>
      </c>
      <c r="B1176">
        <v>46</v>
      </c>
      <c r="C1176" t="s">
        <v>8221</v>
      </c>
      <c r="D1176">
        <v>2</v>
      </c>
    </row>
    <row r="1177" spans="1:4" x14ac:dyDescent="0.2">
      <c r="A1177" t="s">
        <v>8219</v>
      </c>
      <c r="B1177">
        <v>27</v>
      </c>
      <c r="C1177" t="s">
        <v>8221</v>
      </c>
      <c r="D1177">
        <v>1</v>
      </c>
    </row>
    <row r="1178" spans="1:4" x14ac:dyDescent="0.2">
      <c r="A1178" t="s">
        <v>8219</v>
      </c>
      <c r="B1178">
        <v>112</v>
      </c>
      <c r="C1178" t="s">
        <v>8221</v>
      </c>
      <c r="D1178">
        <v>9</v>
      </c>
    </row>
    <row r="1179" spans="1:4" x14ac:dyDescent="0.2">
      <c r="A1179" t="s">
        <v>8219</v>
      </c>
      <c r="B1179">
        <v>34</v>
      </c>
      <c r="C1179" t="s">
        <v>8221</v>
      </c>
      <c r="D1179">
        <v>34</v>
      </c>
    </row>
    <row r="1180" spans="1:4" x14ac:dyDescent="0.2">
      <c r="A1180" t="s">
        <v>8219</v>
      </c>
      <c r="B1180">
        <v>145</v>
      </c>
      <c r="C1180" t="s">
        <v>8221</v>
      </c>
      <c r="D1180">
        <v>23</v>
      </c>
    </row>
    <row r="1181" spans="1:4" x14ac:dyDescent="0.2">
      <c r="A1181" t="s">
        <v>8219</v>
      </c>
      <c r="B1181">
        <v>19</v>
      </c>
      <c r="C1181" t="s">
        <v>8221</v>
      </c>
      <c r="D1181">
        <v>19</v>
      </c>
    </row>
    <row r="1182" spans="1:4" x14ac:dyDescent="0.2">
      <c r="A1182" t="s">
        <v>8219</v>
      </c>
      <c r="B1182">
        <v>288</v>
      </c>
      <c r="C1182" t="s">
        <v>8221</v>
      </c>
      <c r="D1182">
        <v>50</v>
      </c>
    </row>
    <row r="1183" spans="1:4" x14ac:dyDescent="0.2">
      <c r="A1183" t="s">
        <v>8219</v>
      </c>
      <c r="B1183">
        <v>14</v>
      </c>
      <c r="C1183" t="s">
        <v>8221</v>
      </c>
      <c r="D1183">
        <v>12</v>
      </c>
    </row>
    <row r="1184" spans="1:4" x14ac:dyDescent="0.2">
      <c r="A1184" t="s">
        <v>8219</v>
      </c>
      <c r="B1184">
        <v>7</v>
      </c>
      <c r="C1184" t="s">
        <v>8221</v>
      </c>
      <c r="D1184">
        <v>8</v>
      </c>
    </row>
    <row r="1185" spans="1:4" x14ac:dyDescent="0.2">
      <c r="A1185" t="s">
        <v>8219</v>
      </c>
      <c r="B1185">
        <v>211</v>
      </c>
      <c r="C1185" t="s">
        <v>8221</v>
      </c>
      <c r="D1185">
        <v>9</v>
      </c>
    </row>
    <row r="1186" spans="1:4" x14ac:dyDescent="0.2">
      <c r="A1186" t="s">
        <v>8219</v>
      </c>
      <c r="B1186">
        <v>85</v>
      </c>
      <c r="C1186" t="s">
        <v>8221</v>
      </c>
      <c r="D1186">
        <v>43</v>
      </c>
    </row>
    <row r="1187" spans="1:4" x14ac:dyDescent="0.2">
      <c r="A1187" t="s">
        <v>8219</v>
      </c>
      <c r="B1187">
        <v>103</v>
      </c>
      <c r="C1187" t="s">
        <v>8221</v>
      </c>
      <c r="D1187">
        <v>28</v>
      </c>
    </row>
    <row r="1188" spans="1:4" x14ac:dyDescent="0.2">
      <c r="A1188" t="s">
        <v>8219</v>
      </c>
      <c r="B1188">
        <v>113</v>
      </c>
      <c r="C1188" t="s">
        <v>8221</v>
      </c>
      <c r="D1188">
        <v>4</v>
      </c>
    </row>
    <row r="1189" spans="1:4" x14ac:dyDescent="0.2">
      <c r="A1189" t="s">
        <v>8219</v>
      </c>
      <c r="B1189">
        <v>167</v>
      </c>
      <c r="C1189" t="s">
        <v>8221</v>
      </c>
      <c r="D1189">
        <v>24</v>
      </c>
    </row>
    <row r="1190" spans="1:4" x14ac:dyDescent="0.2">
      <c r="A1190" t="s">
        <v>8219</v>
      </c>
      <c r="B1190">
        <v>73</v>
      </c>
      <c r="C1190" t="s">
        <v>8221</v>
      </c>
      <c r="D1190">
        <v>2</v>
      </c>
    </row>
    <row r="1191" spans="1:4" x14ac:dyDescent="0.2">
      <c r="A1191" t="s">
        <v>8219</v>
      </c>
      <c r="B1191">
        <v>75</v>
      </c>
      <c r="C1191" t="s">
        <v>8221</v>
      </c>
      <c r="D1191">
        <v>2</v>
      </c>
    </row>
    <row r="1192" spans="1:4" x14ac:dyDescent="0.2">
      <c r="A1192" t="s">
        <v>8219</v>
      </c>
      <c r="B1192">
        <v>614</v>
      </c>
      <c r="C1192" t="s">
        <v>8221</v>
      </c>
      <c r="D1192">
        <v>20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</v>
      </c>
    </row>
    <row r="1195" spans="1:4" x14ac:dyDescent="0.2">
      <c r="A1195" t="s">
        <v>8219</v>
      </c>
      <c r="B1195">
        <v>104</v>
      </c>
      <c r="C1195" t="s">
        <v>8221</v>
      </c>
      <c r="D1195">
        <v>4</v>
      </c>
    </row>
    <row r="1196" spans="1:4" x14ac:dyDescent="0.2">
      <c r="A1196" t="s">
        <v>8219</v>
      </c>
      <c r="B1196">
        <v>79</v>
      </c>
      <c r="C1196" t="s">
        <v>8221</v>
      </c>
      <c r="D1196">
        <v>1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13</v>
      </c>
    </row>
    <row r="1199" spans="1:4" x14ac:dyDescent="0.2">
      <c r="A1199" t="s">
        <v>8219</v>
      </c>
      <c r="B1199">
        <v>64</v>
      </c>
      <c r="C1199" t="s">
        <v>8221</v>
      </c>
      <c r="D1199">
        <v>1</v>
      </c>
    </row>
    <row r="1200" spans="1:4" x14ac:dyDescent="0.2">
      <c r="A1200" t="s">
        <v>8219</v>
      </c>
      <c r="B1200">
        <v>200</v>
      </c>
      <c r="C1200" t="s">
        <v>8221</v>
      </c>
      <c r="D1200">
        <v>1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3</v>
      </c>
    </row>
    <row r="1203" spans="1:4" x14ac:dyDescent="0.2">
      <c r="A1203" t="s">
        <v>8219</v>
      </c>
      <c r="B1203">
        <v>77</v>
      </c>
      <c r="C1203" t="s">
        <v>8221</v>
      </c>
      <c r="D1203">
        <v>14</v>
      </c>
    </row>
    <row r="1204" spans="1:4" x14ac:dyDescent="0.2">
      <c r="A1204" t="s">
        <v>8219</v>
      </c>
      <c r="B1204">
        <v>89</v>
      </c>
      <c r="C1204" t="s">
        <v>8221</v>
      </c>
      <c r="D1204">
        <v>2</v>
      </c>
    </row>
    <row r="1205" spans="1:4" x14ac:dyDescent="0.2">
      <c r="A1205" t="s">
        <v>8219</v>
      </c>
      <c r="B1205">
        <v>3355</v>
      </c>
      <c r="C1205" t="s">
        <v>8221</v>
      </c>
      <c r="D1205">
        <v>5</v>
      </c>
    </row>
    <row r="1206" spans="1:4" x14ac:dyDescent="0.2">
      <c r="A1206" t="s">
        <v>8219</v>
      </c>
      <c r="B1206">
        <v>537</v>
      </c>
      <c r="C1206" t="s">
        <v>8221</v>
      </c>
      <c r="D1206">
        <v>14</v>
      </c>
    </row>
    <row r="1207" spans="1:4" x14ac:dyDescent="0.2">
      <c r="A1207" t="s">
        <v>8219</v>
      </c>
      <c r="B1207">
        <v>125</v>
      </c>
      <c r="C1207" t="s">
        <v>8221</v>
      </c>
      <c r="D1207">
        <v>9</v>
      </c>
    </row>
    <row r="1208" spans="1:4" x14ac:dyDescent="0.2">
      <c r="A1208" t="s">
        <v>8219</v>
      </c>
      <c r="B1208">
        <v>163</v>
      </c>
      <c r="C1208" t="s">
        <v>8221</v>
      </c>
      <c r="D1208">
        <v>8</v>
      </c>
    </row>
    <row r="1209" spans="1:4" x14ac:dyDescent="0.2">
      <c r="A1209" t="s">
        <v>8219</v>
      </c>
      <c r="B1209">
        <v>283</v>
      </c>
      <c r="C1209" t="s">
        <v>8221</v>
      </c>
      <c r="D1209">
        <v>7</v>
      </c>
    </row>
    <row r="1210" spans="1:4" x14ac:dyDescent="0.2">
      <c r="A1210" t="s">
        <v>8219</v>
      </c>
      <c r="B1210">
        <v>352</v>
      </c>
      <c r="C1210" t="s">
        <v>8221</v>
      </c>
      <c r="D1210">
        <v>0</v>
      </c>
    </row>
    <row r="1211" spans="1:4" x14ac:dyDescent="0.2">
      <c r="A1211" t="s">
        <v>8219</v>
      </c>
      <c r="B1211">
        <v>94</v>
      </c>
      <c r="C1211" t="s">
        <v>8221</v>
      </c>
      <c r="D1211">
        <v>84</v>
      </c>
    </row>
    <row r="1212" spans="1:4" x14ac:dyDescent="0.2">
      <c r="A1212" t="s">
        <v>8219</v>
      </c>
      <c r="B1212">
        <v>67</v>
      </c>
      <c r="C1212" t="s">
        <v>8221</v>
      </c>
      <c r="D1212">
        <v>11</v>
      </c>
    </row>
    <row r="1213" spans="1:4" x14ac:dyDescent="0.2">
      <c r="A1213" t="s">
        <v>8219</v>
      </c>
      <c r="B1213">
        <v>221</v>
      </c>
      <c r="C1213" t="s">
        <v>8221</v>
      </c>
      <c r="D1213">
        <v>1</v>
      </c>
    </row>
    <row r="1214" spans="1:4" x14ac:dyDescent="0.2">
      <c r="A1214" t="s">
        <v>8219</v>
      </c>
      <c r="B1214">
        <v>2165</v>
      </c>
      <c r="C1214" t="s">
        <v>8221</v>
      </c>
      <c r="D1214">
        <v>4</v>
      </c>
    </row>
    <row r="1215" spans="1:4" x14ac:dyDescent="0.2">
      <c r="A1215" t="s">
        <v>8219</v>
      </c>
      <c r="B1215">
        <v>179</v>
      </c>
      <c r="C1215" t="s">
        <v>8221</v>
      </c>
      <c r="D1215">
        <v>10</v>
      </c>
    </row>
    <row r="1216" spans="1:4" x14ac:dyDescent="0.2">
      <c r="A1216" t="s">
        <v>8219</v>
      </c>
      <c r="B1216">
        <v>123</v>
      </c>
      <c r="C1216" t="s">
        <v>8221</v>
      </c>
      <c r="D1216">
        <v>16</v>
      </c>
    </row>
    <row r="1217" spans="1:4" x14ac:dyDescent="0.2">
      <c r="A1217" t="s">
        <v>8219</v>
      </c>
      <c r="B1217">
        <v>1104</v>
      </c>
      <c r="C1217" t="s">
        <v>8221</v>
      </c>
      <c r="D1217">
        <v>2</v>
      </c>
    </row>
    <row r="1218" spans="1:4" x14ac:dyDescent="0.2">
      <c r="A1218" t="s">
        <v>8219</v>
      </c>
      <c r="B1218">
        <v>403</v>
      </c>
      <c r="C1218" t="s">
        <v>8221</v>
      </c>
      <c r="D1218">
        <v>5</v>
      </c>
    </row>
    <row r="1219" spans="1:4" x14ac:dyDescent="0.2">
      <c r="A1219" t="s">
        <v>8219</v>
      </c>
      <c r="B1219">
        <v>109</v>
      </c>
      <c r="C1219" t="s">
        <v>8221</v>
      </c>
      <c r="D1219">
        <v>1</v>
      </c>
    </row>
    <row r="1220" spans="1:4" x14ac:dyDescent="0.2">
      <c r="A1220" t="s">
        <v>8219</v>
      </c>
      <c r="B1220">
        <v>372</v>
      </c>
      <c r="C1220" t="s">
        <v>8221</v>
      </c>
      <c r="D1220">
        <v>31</v>
      </c>
    </row>
    <row r="1221" spans="1:4" x14ac:dyDescent="0.2">
      <c r="A1221" t="s">
        <v>8219</v>
      </c>
      <c r="B1221">
        <v>311</v>
      </c>
      <c r="C1221" t="s">
        <v>8221</v>
      </c>
      <c r="D1221">
        <v>0</v>
      </c>
    </row>
    <row r="1222" spans="1:4" x14ac:dyDescent="0.2">
      <c r="A1222" t="s">
        <v>8219</v>
      </c>
      <c r="B1222">
        <v>61</v>
      </c>
      <c r="C1222" t="s">
        <v>8221</v>
      </c>
      <c r="D1222">
        <v>2</v>
      </c>
    </row>
    <row r="1223" spans="1:4" x14ac:dyDescent="0.2">
      <c r="A1223" t="s">
        <v>8219</v>
      </c>
      <c r="B1223">
        <v>115</v>
      </c>
      <c r="C1223" t="s">
        <v>8221</v>
      </c>
      <c r="D1223">
        <v>7</v>
      </c>
    </row>
    <row r="1224" spans="1:4" x14ac:dyDescent="0.2">
      <c r="A1224" t="s">
        <v>8219</v>
      </c>
      <c r="B1224">
        <v>111</v>
      </c>
      <c r="C1224" t="s">
        <v>8221</v>
      </c>
      <c r="D1224">
        <v>16</v>
      </c>
    </row>
    <row r="1225" spans="1:4" x14ac:dyDescent="0.2">
      <c r="A1225" t="s">
        <v>8219</v>
      </c>
      <c r="B1225">
        <v>337</v>
      </c>
      <c r="C1225" t="s">
        <v>8221</v>
      </c>
      <c r="D1225">
        <v>4</v>
      </c>
    </row>
    <row r="1226" spans="1:4" x14ac:dyDescent="0.2">
      <c r="A1226" t="s">
        <v>8219</v>
      </c>
      <c r="B1226">
        <v>9</v>
      </c>
      <c r="C1226" t="s">
        <v>8221</v>
      </c>
      <c r="D1226">
        <v>4</v>
      </c>
    </row>
    <row r="1227" spans="1:4" x14ac:dyDescent="0.2">
      <c r="A1227" t="s">
        <v>8219</v>
      </c>
      <c r="B1227">
        <v>120</v>
      </c>
      <c r="C1227" t="s">
        <v>8221</v>
      </c>
      <c r="D1227">
        <v>4</v>
      </c>
    </row>
    <row r="1228" spans="1:4" x14ac:dyDescent="0.2">
      <c r="A1228" t="s">
        <v>8219</v>
      </c>
      <c r="B1228">
        <v>102</v>
      </c>
      <c r="C1228" t="s">
        <v>8221</v>
      </c>
      <c r="D1228">
        <v>3</v>
      </c>
    </row>
    <row r="1229" spans="1:4" x14ac:dyDescent="0.2">
      <c r="A1229" t="s">
        <v>8219</v>
      </c>
      <c r="B1229">
        <v>186</v>
      </c>
      <c r="C1229" t="s">
        <v>8221</v>
      </c>
      <c r="D1229">
        <v>36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7</v>
      </c>
    </row>
    <row r="1232" spans="1:4" x14ac:dyDescent="0.2">
      <c r="A1232" t="s">
        <v>8219</v>
      </c>
      <c r="B1232">
        <v>130</v>
      </c>
      <c r="C1232" t="s">
        <v>8221</v>
      </c>
      <c r="D1232">
        <v>27</v>
      </c>
    </row>
    <row r="1233" spans="1:4" x14ac:dyDescent="0.2">
      <c r="A1233" t="s">
        <v>8219</v>
      </c>
      <c r="B1233">
        <v>16</v>
      </c>
      <c r="C1233" t="s">
        <v>8221</v>
      </c>
      <c r="D1233">
        <v>1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</v>
      </c>
    </row>
    <row r="1236" spans="1:4" x14ac:dyDescent="0.2">
      <c r="A1236" t="s">
        <v>8219</v>
      </c>
      <c r="B1236">
        <v>80</v>
      </c>
      <c r="C1236" t="s">
        <v>8221</v>
      </c>
      <c r="D1236">
        <v>3</v>
      </c>
    </row>
    <row r="1237" spans="1:4" x14ac:dyDescent="0.2">
      <c r="A1237" t="s">
        <v>8219</v>
      </c>
      <c r="B1237">
        <v>282</v>
      </c>
      <c r="C1237" t="s">
        <v>8221</v>
      </c>
      <c r="D1237">
        <v>3</v>
      </c>
    </row>
    <row r="1238" spans="1:4" x14ac:dyDescent="0.2">
      <c r="A1238" t="s">
        <v>8219</v>
      </c>
      <c r="B1238">
        <v>68</v>
      </c>
      <c r="C1238" t="s">
        <v>8221</v>
      </c>
      <c r="D1238">
        <v>3</v>
      </c>
    </row>
    <row r="1239" spans="1:4" x14ac:dyDescent="0.2">
      <c r="A1239" t="s">
        <v>8219</v>
      </c>
      <c r="B1239">
        <v>86</v>
      </c>
      <c r="C1239" t="s">
        <v>8221</v>
      </c>
      <c r="D1239">
        <v>0</v>
      </c>
    </row>
    <row r="1240" spans="1:4" x14ac:dyDescent="0.2">
      <c r="A1240" t="s">
        <v>8219</v>
      </c>
      <c r="B1240">
        <v>115</v>
      </c>
      <c r="C1240" t="s">
        <v>8221</v>
      </c>
      <c r="D1240">
        <v>6</v>
      </c>
    </row>
    <row r="1241" spans="1:4" x14ac:dyDescent="0.2">
      <c r="A1241" t="s">
        <v>8219</v>
      </c>
      <c r="B1241">
        <v>75</v>
      </c>
      <c r="C1241" t="s">
        <v>8221</v>
      </c>
      <c r="D1241">
        <v>17</v>
      </c>
    </row>
    <row r="1242" spans="1:4" x14ac:dyDescent="0.2">
      <c r="A1242" t="s">
        <v>8219</v>
      </c>
      <c r="B1242">
        <v>43</v>
      </c>
      <c r="C1242" t="s">
        <v>8221</v>
      </c>
      <c r="D1242">
        <v>40</v>
      </c>
    </row>
    <row r="1243" spans="1:4" x14ac:dyDescent="0.2">
      <c r="A1243" t="s">
        <v>8219</v>
      </c>
      <c r="B1243">
        <v>48</v>
      </c>
      <c r="C1243" t="s">
        <v>8221</v>
      </c>
      <c r="D1243">
        <v>3</v>
      </c>
    </row>
    <row r="1244" spans="1:4" x14ac:dyDescent="0.2">
      <c r="A1244" t="s">
        <v>8219</v>
      </c>
      <c r="B1244">
        <v>52</v>
      </c>
      <c r="C1244" t="s">
        <v>8221</v>
      </c>
      <c r="D1244">
        <v>1</v>
      </c>
    </row>
    <row r="1245" spans="1:4" x14ac:dyDescent="0.2">
      <c r="A1245" t="s">
        <v>8219</v>
      </c>
      <c r="B1245">
        <v>43</v>
      </c>
      <c r="C1245" t="s">
        <v>8221</v>
      </c>
      <c r="D1245">
        <v>2</v>
      </c>
    </row>
    <row r="1246" spans="1:4" x14ac:dyDescent="0.2">
      <c r="A1246" t="s">
        <v>8219</v>
      </c>
      <c r="B1246">
        <v>58</v>
      </c>
      <c r="C1246" t="s">
        <v>8221</v>
      </c>
      <c r="D1246">
        <v>7</v>
      </c>
    </row>
    <row r="1247" spans="1:4" x14ac:dyDescent="0.2">
      <c r="A1247" t="s">
        <v>8219</v>
      </c>
      <c r="B1247">
        <v>47</v>
      </c>
      <c r="C1247" t="s">
        <v>8221</v>
      </c>
      <c r="D1247">
        <v>14</v>
      </c>
    </row>
    <row r="1248" spans="1:4" x14ac:dyDescent="0.2">
      <c r="A1248" t="s">
        <v>8219</v>
      </c>
      <c r="B1248">
        <v>36</v>
      </c>
      <c r="C1248" t="s">
        <v>8221</v>
      </c>
      <c r="D1248">
        <v>0</v>
      </c>
    </row>
    <row r="1249" spans="1:4" x14ac:dyDescent="0.2">
      <c r="A1249" t="s">
        <v>8219</v>
      </c>
      <c r="B1249">
        <v>17</v>
      </c>
      <c r="C1249" t="s">
        <v>8221</v>
      </c>
      <c r="D1249">
        <v>0</v>
      </c>
    </row>
    <row r="1250" spans="1:4" x14ac:dyDescent="0.2">
      <c r="A1250" t="s">
        <v>8219</v>
      </c>
      <c r="B1250">
        <v>104</v>
      </c>
      <c r="C1250" t="s">
        <v>8221</v>
      </c>
      <c r="D1250">
        <v>1</v>
      </c>
    </row>
    <row r="1251" spans="1:4" x14ac:dyDescent="0.2">
      <c r="A1251" t="s">
        <v>8219</v>
      </c>
      <c r="B1251">
        <v>47</v>
      </c>
      <c r="C1251" t="s">
        <v>8221</v>
      </c>
      <c r="D1251">
        <v>12</v>
      </c>
    </row>
    <row r="1252" spans="1:4" x14ac:dyDescent="0.2">
      <c r="A1252" t="s">
        <v>8219</v>
      </c>
      <c r="B1252">
        <v>38</v>
      </c>
      <c r="C1252" t="s">
        <v>8221</v>
      </c>
      <c r="D1252">
        <v>12</v>
      </c>
    </row>
    <row r="1253" spans="1:4" x14ac:dyDescent="0.2">
      <c r="A1253" t="s">
        <v>8219</v>
      </c>
      <c r="B1253">
        <v>81</v>
      </c>
      <c r="C1253" t="s">
        <v>8221</v>
      </c>
      <c r="D1253">
        <v>23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10</v>
      </c>
    </row>
    <row r="1256" spans="1:4" x14ac:dyDescent="0.2">
      <c r="A1256" t="s">
        <v>8219</v>
      </c>
      <c r="B1256">
        <v>79</v>
      </c>
      <c r="C1256" t="s">
        <v>8221</v>
      </c>
      <c r="D1256">
        <v>5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2</v>
      </c>
    </row>
    <row r="1259" spans="1:4" x14ac:dyDescent="0.2">
      <c r="A1259" t="s">
        <v>8219</v>
      </c>
      <c r="B1259">
        <v>95</v>
      </c>
      <c r="C1259" t="s">
        <v>8221</v>
      </c>
      <c r="D1259">
        <v>2</v>
      </c>
    </row>
    <row r="1260" spans="1:4" x14ac:dyDescent="0.2">
      <c r="A1260" t="s">
        <v>8219</v>
      </c>
      <c r="B1260">
        <v>25</v>
      </c>
      <c r="C1260" t="s">
        <v>8221</v>
      </c>
      <c r="D1260">
        <v>0</v>
      </c>
    </row>
    <row r="1261" spans="1:4" x14ac:dyDescent="0.2">
      <c r="A1261" t="s">
        <v>8219</v>
      </c>
      <c r="B1261">
        <v>19</v>
      </c>
      <c r="C1261" t="s">
        <v>8221</v>
      </c>
      <c r="D1261">
        <v>13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1</v>
      </c>
    </row>
    <row r="1264" spans="1:4" x14ac:dyDescent="0.2">
      <c r="A1264" t="s">
        <v>8219</v>
      </c>
      <c r="B1264">
        <v>30</v>
      </c>
      <c r="C1264" t="s">
        <v>8221</v>
      </c>
      <c r="D1264">
        <v>5</v>
      </c>
    </row>
    <row r="1265" spans="1:4" x14ac:dyDescent="0.2">
      <c r="A1265" t="s">
        <v>8219</v>
      </c>
      <c r="B1265">
        <v>38</v>
      </c>
      <c r="C1265" t="s">
        <v>8221</v>
      </c>
      <c r="D1265">
        <v>2</v>
      </c>
    </row>
    <row r="1266" spans="1:4" x14ac:dyDescent="0.2">
      <c r="A1266" t="s">
        <v>8219</v>
      </c>
      <c r="B1266">
        <v>65</v>
      </c>
      <c r="C1266" t="s">
        <v>8221</v>
      </c>
      <c r="D1266">
        <v>0</v>
      </c>
    </row>
    <row r="1267" spans="1:4" x14ac:dyDescent="0.2">
      <c r="A1267" t="s">
        <v>8219</v>
      </c>
      <c r="B1267">
        <v>75</v>
      </c>
      <c r="C1267" t="s">
        <v>8221</v>
      </c>
      <c r="D1267">
        <v>32</v>
      </c>
    </row>
    <row r="1268" spans="1:4" x14ac:dyDescent="0.2">
      <c r="A1268" t="s">
        <v>8219</v>
      </c>
      <c r="B1268">
        <v>16</v>
      </c>
      <c r="C1268" t="s">
        <v>8221</v>
      </c>
      <c r="D1268">
        <v>1</v>
      </c>
    </row>
    <row r="1269" spans="1:4" x14ac:dyDescent="0.2">
      <c r="A1269" t="s">
        <v>8219</v>
      </c>
      <c r="B1269">
        <v>10</v>
      </c>
      <c r="C1269" t="s">
        <v>8221</v>
      </c>
      <c r="D1269">
        <v>1</v>
      </c>
    </row>
    <row r="1270" spans="1:4" x14ac:dyDescent="0.2">
      <c r="A1270" t="s">
        <v>8219</v>
      </c>
      <c r="B1270">
        <v>27</v>
      </c>
      <c r="C1270" t="s">
        <v>8221</v>
      </c>
      <c r="D1270">
        <v>1</v>
      </c>
    </row>
    <row r="1271" spans="1:4" x14ac:dyDescent="0.2">
      <c r="A1271" t="s">
        <v>8219</v>
      </c>
      <c r="B1271">
        <v>259</v>
      </c>
      <c r="C1271" t="s">
        <v>8221</v>
      </c>
      <c r="D1271">
        <v>0</v>
      </c>
    </row>
    <row r="1272" spans="1:4" x14ac:dyDescent="0.2">
      <c r="A1272" t="s">
        <v>8219</v>
      </c>
      <c r="B1272">
        <v>39</v>
      </c>
      <c r="C1272" t="s">
        <v>8221</v>
      </c>
      <c r="D1272">
        <v>0</v>
      </c>
    </row>
    <row r="1273" spans="1:4" x14ac:dyDescent="0.2">
      <c r="A1273" t="s">
        <v>8219</v>
      </c>
      <c r="B1273">
        <v>42</v>
      </c>
      <c r="C1273" t="s">
        <v>8221</v>
      </c>
      <c r="D1273">
        <v>8</v>
      </c>
    </row>
    <row r="1274" spans="1:4" x14ac:dyDescent="0.2">
      <c r="A1274" t="s">
        <v>8219</v>
      </c>
      <c r="B1274">
        <v>10</v>
      </c>
      <c r="C1274" t="s">
        <v>8221</v>
      </c>
      <c r="D1274">
        <v>0</v>
      </c>
    </row>
    <row r="1275" spans="1:4" x14ac:dyDescent="0.2">
      <c r="A1275" t="s">
        <v>8219</v>
      </c>
      <c r="B1275">
        <v>56</v>
      </c>
      <c r="C1275" t="s">
        <v>8221</v>
      </c>
      <c r="D1275">
        <v>1</v>
      </c>
    </row>
    <row r="1276" spans="1:4" x14ac:dyDescent="0.2">
      <c r="A1276" t="s">
        <v>8219</v>
      </c>
      <c r="B1276">
        <v>20</v>
      </c>
      <c r="C1276" t="s">
        <v>8221</v>
      </c>
      <c r="D1276">
        <v>16</v>
      </c>
    </row>
    <row r="1277" spans="1:4" x14ac:dyDescent="0.2">
      <c r="A1277" t="s">
        <v>8219</v>
      </c>
      <c r="B1277">
        <v>170</v>
      </c>
      <c r="C1277" t="s">
        <v>8221</v>
      </c>
      <c r="D1277">
        <v>12</v>
      </c>
    </row>
    <row r="1278" spans="1:4" x14ac:dyDescent="0.2">
      <c r="A1278" t="s">
        <v>8219</v>
      </c>
      <c r="B1278">
        <v>29</v>
      </c>
      <c r="C1278" t="s">
        <v>8221</v>
      </c>
      <c r="D1278">
        <v>4</v>
      </c>
    </row>
    <row r="1279" spans="1:4" x14ac:dyDescent="0.2">
      <c r="A1279" t="s">
        <v>8219</v>
      </c>
      <c r="B1279">
        <v>132</v>
      </c>
      <c r="C1279" t="s">
        <v>8221</v>
      </c>
      <c r="D1279">
        <v>2</v>
      </c>
    </row>
    <row r="1280" spans="1:4" x14ac:dyDescent="0.2">
      <c r="A1280" t="s">
        <v>8219</v>
      </c>
      <c r="B1280">
        <v>27</v>
      </c>
      <c r="C1280" t="s">
        <v>8221</v>
      </c>
      <c r="D1280">
        <v>3</v>
      </c>
    </row>
    <row r="1281" spans="1:4" x14ac:dyDescent="0.2">
      <c r="A1281" t="s">
        <v>8219</v>
      </c>
      <c r="B1281">
        <v>26</v>
      </c>
      <c r="C1281" t="s">
        <v>8221</v>
      </c>
      <c r="D1281">
        <v>0</v>
      </c>
    </row>
    <row r="1282" spans="1:4" x14ac:dyDescent="0.2">
      <c r="A1282" t="s">
        <v>8219</v>
      </c>
      <c r="B1282">
        <v>43</v>
      </c>
      <c r="C1282" t="s">
        <v>8221</v>
      </c>
      <c r="D1282">
        <v>3</v>
      </c>
    </row>
    <row r="1283" spans="1:4" x14ac:dyDescent="0.2">
      <c r="A1283" t="s">
        <v>8219</v>
      </c>
      <c r="B1283">
        <v>80</v>
      </c>
      <c r="C1283" t="s">
        <v>8221</v>
      </c>
      <c r="D1283">
        <v>4</v>
      </c>
    </row>
    <row r="1284" spans="1:4" x14ac:dyDescent="0.2">
      <c r="A1284" t="s">
        <v>8219</v>
      </c>
      <c r="B1284">
        <v>33</v>
      </c>
      <c r="C1284" t="s">
        <v>8221</v>
      </c>
      <c r="D1284">
        <v>2</v>
      </c>
    </row>
    <row r="1285" spans="1:4" x14ac:dyDescent="0.2">
      <c r="A1285" t="s">
        <v>8219</v>
      </c>
      <c r="B1285">
        <v>71</v>
      </c>
      <c r="C1285" t="s">
        <v>8221</v>
      </c>
      <c r="D1285">
        <v>10</v>
      </c>
    </row>
    <row r="1286" spans="1:4" x14ac:dyDescent="0.2">
      <c r="A1286" t="s">
        <v>8219</v>
      </c>
      <c r="B1286">
        <v>81</v>
      </c>
      <c r="C1286" t="s">
        <v>8221</v>
      </c>
      <c r="D1286">
        <v>11</v>
      </c>
    </row>
    <row r="1287" spans="1:4" x14ac:dyDescent="0.2">
      <c r="A1287" t="s">
        <v>8219</v>
      </c>
      <c r="B1287">
        <v>76</v>
      </c>
      <c r="C1287" t="s">
        <v>8221</v>
      </c>
      <c r="D1287">
        <v>6</v>
      </c>
    </row>
    <row r="1288" spans="1:4" x14ac:dyDescent="0.2">
      <c r="A1288" t="s">
        <v>8219</v>
      </c>
      <c r="B1288">
        <v>48</v>
      </c>
      <c r="C1288" t="s">
        <v>8221</v>
      </c>
      <c r="D1288">
        <v>2</v>
      </c>
    </row>
    <row r="1289" spans="1:4" x14ac:dyDescent="0.2">
      <c r="A1289" t="s">
        <v>8219</v>
      </c>
      <c r="B1289">
        <v>61</v>
      </c>
      <c r="C1289" t="s">
        <v>8221</v>
      </c>
      <c r="D1289">
        <v>6</v>
      </c>
    </row>
    <row r="1290" spans="1:4" x14ac:dyDescent="0.2">
      <c r="A1290" t="s">
        <v>8219</v>
      </c>
      <c r="B1290">
        <v>60</v>
      </c>
      <c r="C1290" t="s">
        <v>8221</v>
      </c>
      <c r="D1290">
        <v>8</v>
      </c>
    </row>
    <row r="1291" spans="1:4" x14ac:dyDescent="0.2">
      <c r="A1291" t="s">
        <v>8219</v>
      </c>
      <c r="B1291">
        <v>136</v>
      </c>
      <c r="C1291" t="s">
        <v>8221</v>
      </c>
      <c r="D1291">
        <v>37</v>
      </c>
    </row>
    <row r="1292" spans="1:4" x14ac:dyDescent="0.2">
      <c r="A1292" t="s">
        <v>8219</v>
      </c>
      <c r="B1292">
        <v>14</v>
      </c>
      <c r="C1292" t="s">
        <v>8221</v>
      </c>
      <c r="D1292">
        <v>11</v>
      </c>
    </row>
    <row r="1293" spans="1:4" x14ac:dyDescent="0.2">
      <c r="A1293" t="s">
        <v>8219</v>
      </c>
      <c r="B1293">
        <v>78</v>
      </c>
      <c r="C1293" t="s">
        <v>8221</v>
      </c>
      <c r="D1293">
        <v>0</v>
      </c>
    </row>
    <row r="1294" spans="1:4" x14ac:dyDescent="0.2">
      <c r="A1294" t="s">
        <v>8219</v>
      </c>
      <c r="B1294">
        <v>4</v>
      </c>
      <c r="C1294" t="s">
        <v>8221</v>
      </c>
      <c r="D1294">
        <v>10</v>
      </c>
    </row>
    <row r="1295" spans="1:4" x14ac:dyDescent="0.2">
      <c r="A1295" t="s">
        <v>8219</v>
      </c>
      <c r="B1295">
        <v>11</v>
      </c>
      <c r="C1295" t="s">
        <v>8221</v>
      </c>
      <c r="D1295">
        <v>6</v>
      </c>
    </row>
    <row r="1296" spans="1:4" x14ac:dyDescent="0.2">
      <c r="A1296" t="s">
        <v>8219</v>
      </c>
      <c r="B1296">
        <v>185</v>
      </c>
      <c r="C1296" t="s">
        <v>8221</v>
      </c>
      <c r="D1296">
        <v>8</v>
      </c>
    </row>
    <row r="1297" spans="1:4" x14ac:dyDescent="0.2">
      <c r="A1297" t="s">
        <v>8219</v>
      </c>
      <c r="B1297">
        <v>59</v>
      </c>
      <c r="C1297" t="s">
        <v>8221</v>
      </c>
      <c r="D1297">
        <v>6</v>
      </c>
    </row>
    <row r="1298" spans="1:4" x14ac:dyDescent="0.2">
      <c r="A1298" t="s">
        <v>8219</v>
      </c>
      <c r="B1298">
        <v>27</v>
      </c>
      <c r="C1298" t="s">
        <v>8221</v>
      </c>
      <c r="D1298">
        <v>7</v>
      </c>
    </row>
    <row r="1299" spans="1:4" x14ac:dyDescent="0.2">
      <c r="A1299" t="s">
        <v>8219</v>
      </c>
      <c r="B1299">
        <v>63</v>
      </c>
      <c r="C1299" t="s">
        <v>8221</v>
      </c>
      <c r="D1299">
        <v>7</v>
      </c>
    </row>
    <row r="1300" spans="1:4" x14ac:dyDescent="0.2">
      <c r="A1300" t="s">
        <v>8219</v>
      </c>
      <c r="B1300">
        <v>13</v>
      </c>
      <c r="C1300" t="s">
        <v>8221</v>
      </c>
      <c r="D1300">
        <v>5</v>
      </c>
    </row>
    <row r="1301" spans="1:4" x14ac:dyDescent="0.2">
      <c r="A1301" t="s">
        <v>8219</v>
      </c>
      <c r="B1301">
        <v>13</v>
      </c>
      <c r="C1301" t="s">
        <v>8221</v>
      </c>
      <c r="D1301">
        <v>46</v>
      </c>
    </row>
    <row r="1302" spans="1:4" x14ac:dyDescent="0.2">
      <c r="A1302" t="s">
        <v>8219</v>
      </c>
      <c r="B1302">
        <v>57</v>
      </c>
      <c r="C1302" t="s">
        <v>8221</v>
      </c>
      <c r="D1302">
        <v>10</v>
      </c>
    </row>
    <row r="1303" spans="1:4" x14ac:dyDescent="0.2">
      <c r="A1303" t="s">
        <v>8219</v>
      </c>
      <c r="B1303">
        <v>61</v>
      </c>
      <c r="C1303" t="s">
        <v>8221</v>
      </c>
      <c r="D1303">
        <v>19</v>
      </c>
    </row>
    <row r="1304" spans="1:4" x14ac:dyDescent="0.2">
      <c r="A1304" t="s">
        <v>8219</v>
      </c>
      <c r="B1304">
        <v>65</v>
      </c>
      <c r="C1304" t="s">
        <v>8221</v>
      </c>
      <c r="D1304">
        <v>13</v>
      </c>
    </row>
    <row r="1305" spans="1:4" x14ac:dyDescent="0.2">
      <c r="A1305" t="s">
        <v>8219</v>
      </c>
      <c r="B1305">
        <v>134</v>
      </c>
      <c r="C1305" t="s">
        <v>8221</v>
      </c>
      <c r="D1305">
        <v>13</v>
      </c>
    </row>
    <row r="1306" spans="1:4" x14ac:dyDescent="0.2">
      <c r="A1306" t="s">
        <v>8219</v>
      </c>
      <c r="B1306">
        <v>37</v>
      </c>
      <c r="C1306" t="s">
        <v>8221</v>
      </c>
      <c r="D1306">
        <v>4</v>
      </c>
    </row>
    <row r="1307" spans="1:4" x14ac:dyDescent="0.2">
      <c r="A1307" t="s">
        <v>8219</v>
      </c>
      <c r="B1307">
        <v>37</v>
      </c>
      <c r="C1307" t="s">
        <v>8221</v>
      </c>
      <c r="D1307">
        <v>0</v>
      </c>
    </row>
    <row r="1308" spans="1:4" x14ac:dyDescent="0.2">
      <c r="A1308" t="s">
        <v>8219</v>
      </c>
      <c r="B1308">
        <v>150</v>
      </c>
      <c r="C1308" t="s">
        <v>8221</v>
      </c>
      <c r="D1308">
        <v>3</v>
      </c>
    </row>
    <row r="1309" spans="1:4" x14ac:dyDescent="0.2">
      <c r="A1309" t="s">
        <v>8219</v>
      </c>
      <c r="B1309">
        <v>56</v>
      </c>
      <c r="C1309" t="s">
        <v>8221</v>
      </c>
      <c r="D1309">
        <v>1</v>
      </c>
    </row>
    <row r="1310" spans="1:4" x14ac:dyDescent="0.2">
      <c r="A1310" t="s">
        <v>8219</v>
      </c>
      <c r="B1310">
        <v>18</v>
      </c>
      <c r="C1310" t="s">
        <v>8221</v>
      </c>
      <c r="D1310">
        <v>9</v>
      </c>
    </row>
    <row r="1311" spans="1:4" x14ac:dyDescent="0.2">
      <c r="A1311" t="s">
        <v>8219</v>
      </c>
      <c r="B1311">
        <v>60</v>
      </c>
      <c r="C1311" t="s">
        <v>8221</v>
      </c>
      <c r="D1311">
        <v>1</v>
      </c>
    </row>
    <row r="1312" spans="1:4" x14ac:dyDescent="0.2">
      <c r="A1312" t="s">
        <v>8219</v>
      </c>
      <c r="B1312">
        <v>67</v>
      </c>
      <c r="C1312" t="s">
        <v>8221</v>
      </c>
      <c r="D1312">
        <v>1</v>
      </c>
    </row>
    <row r="1313" spans="1:4" x14ac:dyDescent="0.2">
      <c r="A1313" t="s">
        <v>8219</v>
      </c>
      <c r="B1313">
        <v>35</v>
      </c>
      <c r="C1313" t="s">
        <v>8221</v>
      </c>
      <c r="D1313">
        <v>4</v>
      </c>
    </row>
    <row r="1314" spans="1:4" x14ac:dyDescent="0.2">
      <c r="A1314" t="s">
        <v>8219</v>
      </c>
      <c r="B1314">
        <v>34</v>
      </c>
      <c r="C1314" t="s">
        <v>8221</v>
      </c>
      <c r="D1314">
        <v>17</v>
      </c>
    </row>
    <row r="1315" spans="1:4" x14ac:dyDescent="0.2">
      <c r="A1315" t="s">
        <v>8219</v>
      </c>
      <c r="B1315">
        <v>36</v>
      </c>
      <c r="C1315" t="s">
        <v>8221</v>
      </c>
      <c r="D1315">
        <v>0</v>
      </c>
    </row>
    <row r="1316" spans="1:4" x14ac:dyDescent="0.2">
      <c r="A1316" t="s">
        <v>8219</v>
      </c>
      <c r="B1316">
        <v>18</v>
      </c>
      <c r="C1316" t="s">
        <v>8221</v>
      </c>
      <c r="D1316">
        <v>12</v>
      </c>
    </row>
    <row r="1317" spans="1:4" x14ac:dyDescent="0.2">
      <c r="A1317" t="s">
        <v>8219</v>
      </c>
      <c r="B1317">
        <v>25</v>
      </c>
      <c r="C1317" t="s">
        <v>8221</v>
      </c>
      <c r="D1317">
        <v>14</v>
      </c>
    </row>
    <row r="1318" spans="1:4" x14ac:dyDescent="0.2">
      <c r="A1318" t="s">
        <v>8219</v>
      </c>
      <c r="B1318">
        <v>21</v>
      </c>
      <c r="C1318" t="s">
        <v>8221</v>
      </c>
      <c r="D1318">
        <v>1</v>
      </c>
    </row>
    <row r="1319" spans="1:4" x14ac:dyDescent="0.2">
      <c r="A1319" t="s">
        <v>8219</v>
      </c>
      <c r="B1319">
        <v>151</v>
      </c>
      <c r="C1319" t="s">
        <v>8221</v>
      </c>
      <c r="D1319">
        <v>14</v>
      </c>
    </row>
    <row r="1320" spans="1:4" x14ac:dyDescent="0.2">
      <c r="A1320" t="s">
        <v>8219</v>
      </c>
      <c r="B1320">
        <v>489</v>
      </c>
      <c r="C1320" t="s">
        <v>8221</v>
      </c>
      <c r="D1320">
        <v>4</v>
      </c>
    </row>
    <row r="1321" spans="1:4" x14ac:dyDescent="0.2">
      <c r="A1321" t="s">
        <v>8219</v>
      </c>
      <c r="B1321">
        <v>50</v>
      </c>
      <c r="C1321" t="s">
        <v>8221</v>
      </c>
      <c r="D1321">
        <v>2</v>
      </c>
    </row>
    <row r="1322" spans="1:4" x14ac:dyDescent="0.2">
      <c r="A1322" t="s">
        <v>8219</v>
      </c>
      <c r="B1322">
        <v>321</v>
      </c>
      <c r="C1322" t="s">
        <v>8221</v>
      </c>
      <c r="D1322">
        <v>1</v>
      </c>
    </row>
    <row r="1323" spans="1:4" x14ac:dyDescent="0.2">
      <c r="A1323" t="s">
        <v>8219</v>
      </c>
      <c r="B1323">
        <v>1762</v>
      </c>
      <c r="C1323" t="s">
        <v>8221</v>
      </c>
      <c r="D1323">
        <v>2</v>
      </c>
    </row>
    <row r="1324" spans="1:4" x14ac:dyDescent="0.2">
      <c r="A1324" t="s">
        <v>8219</v>
      </c>
      <c r="B1324">
        <v>385</v>
      </c>
      <c r="C1324" t="s">
        <v>8221</v>
      </c>
      <c r="D1324">
        <v>1</v>
      </c>
    </row>
    <row r="1325" spans="1:4" x14ac:dyDescent="0.2">
      <c r="A1325" t="s">
        <v>8219</v>
      </c>
      <c r="B1325">
        <v>398</v>
      </c>
      <c r="C1325" t="s">
        <v>8221</v>
      </c>
      <c r="D1325">
        <v>1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3</v>
      </c>
    </row>
    <row r="1328" spans="1:4" x14ac:dyDescent="0.2">
      <c r="A1328" t="s">
        <v>8219</v>
      </c>
      <c r="B1328">
        <v>577</v>
      </c>
      <c r="C1328" t="s">
        <v>8221</v>
      </c>
      <c r="D1328">
        <v>38</v>
      </c>
    </row>
    <row r="1329" spans="1:4" x14ac:dyDescent="0.2">
      <c r="A1329" t="s">
        <v>8219</v>
      </c>
      <c r="B1329">
        <v>3663</v>
      </c>
      <c r="C1329" t="s">
        <v>8221</v>
      </c>
      <c r="D1329">
        <v>4</v>
      </c>
    </row>
    <row r="1330" spans="1:4" x14ac:dyDescent="0.2">
      <c r="A1330" t="s">
        <v>8219</v>
      </c>
      <c r="B1330">
        <v>294</v>
      </c>
      <c r="C1330" t="s">
        <v>8221</v>
      </c>
      <c r="D1330">
        <v>0</v>
      </c>
    </row>
    <row r="1331" spans="1:4" x14ac:dyDescent="0.2">
      <c r="A1331" t="s">
        <v>8219</v>
      </c>
      <c r="B1331">
        <v>28</v>
      </c>
      <c r="C1331" t="s">
        <v>8221</v>
      </c>
      <c r="D1331">
        <v>2</v>
      </c>
    </row>
    <row r="1332" spans="1:4" x14ac:dyDescent="0.2">
      <c r="A1332" t="s">
        <v>8219</v>
      </c>
      <c r="B1332">
        <v>100</v>
      </c>
      <c r="C1332" t="s">
        <v>8221</v>
      </c>
      <c r="D1332">
        <v>0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7</v>
      </c>
    </row>
    <row r="1335" spans="1:4" x14ac:dyDescent="0.2">
      <c r="A1335" t="s">
        <v>8219</v>
      </c>
      <c r="B1335">
        <v>159</v>
      </c>
      <c r="C1335" t="s">
        <v>8221</v>
      </c>
      <c r="D1335">
        <v>2</v>
      </c>
    </row>
    <row r="1336" spans="1:4" x14ac:dyDescent="0.2">
      <c r="A1336" t="s">
        <v>8219</v>
      </c>
      <c r="B1336">
        <v>77</v>
      </c>
      <c r="C1336" t="s">
        <v>8221</v>
      </c>
      <c r="D1336">
        <v>4</v>
      </c>
    </row>
    <row r="1337" spans="1:4" x14ac:dyDescent="0.2">
      <c r="A1337" t="s">
        <v>8219</v>
      </c>
      <c r="B1337">
        <v>53</v>
      </c>
      <c r="C1337" t="s">
        <v>8221</v>
      </c>
      <c r="D1337">
        <v>4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2</v>
      </c>
    </row>
    <row r="1340" spans="1:4" x14ac:dyDescent="0.2">
      <c r="A1340" t="s">
        <v>8219</v>
      </c>
      <c r="B1340">
        <v>74</v>
      </c>
      <c r="C1340" t="s">
        <v>8221</v>
      </c>
      <c r="D1340">
        <v>197</v>
      </c>
    </row>
    <row r="1341" spans="1:4" x14ac:dyDescent="0.2">
      <c r="A1341" t="s">
        <v>8219</v>
      </c>
      <c r="B1341">
        <v>62</v>
      </c>
      <c r="C1341" t="s">
        <v>8221</v>
      </c>
      <c r="D1341">
        <v>0</v>
      </c>
    </row>
    <row r="1342" spans="1:4" x14ac:dyDescent="0.2">
      <c r="A1342" t="s">
        <v>8219</v>
      </c>
      <c r="B1342">
        <v>3468</v>
      </c>
      <c r="C1342" t="s">
        <v>8221</v>
      </c>
      <c r="D1342">
        <v>1</v>
      </c>
    </row>
    <row r="1343" spans="1:4" x14ac:dyDescent="0.2">
      <c r="A1343" t="s">
        <v>8219</v>
      </c>
      <c r="B1343">
        <v>52</v>
      </c>
      <c r="C1343" t="s">
        <v>8221</v>
      </c>
      <c r="D1343">
        <v>4</v>
      </c>
    </row>
    <row r="1344" spans="1:4" x14ac:dyDescent="0.2">
      <c r="A1344" t="s">
        <v>8219</v>
      </c>
      <c r="B1344">
        <v>50</v>
      </c>
      <c r="C1344" t="s">
        <v>8221</v>
      </c>
      <c r="D1344">
        <v>0</v>
      </c>
    </row>
    <row r="1345" spans="1:4" x14ac:dyDescent="0.2">
      <c r="A1345" t="s">
        <v>8219</v>
      </c>
      <c r="B1345">
        <v>45</v>
      </c>
      <c r="C1345" t="s">
        <v>8221</v>
      </c>
      <c r="D1345">
        <v>7</v>
      </c>
    </row>
    <row r="1346" spans="1:4" x14ac:dyDescent="0.2">
      <c r="A1346" t="s">
        <v>8219</v>
      </c>
      <c r="B1346">
        <v>21</v>
      </c>
      <c r="C1346" t="s">
        <v>8221</v>
      </c>
      <c r="D1346">
        <v>11</v>
      </c>
    </row>
    <row r="1347" spans="1:4" x14ac:dyDescent="0.2">
      <c r="A1347" t="s">
        <v>8219</v>
      </c>
      <c r="B1347">
        <v>100</v>
      </c>
      <c r="C1347" t="s">
        <v>8221</v>
      </c>
      <c r="D1347">
        <v>0</v>
      </c>
    </row>
    <row r="1348" spans="1:4" x14ac:dyDescent="0.2">
      <c r="A1348" t="s">
        <v>8219</v>
      </c>
      <c r="B1348">
        <v>81</v>
      </c>
      <c r="C1348" t="s">
        <v>8221</v>
      </c>
      <c r="D1348">
        <v>6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7</v>
      </c>
    </row>
    <row r="1351" spans="1:4" x14ac:dyDescent="0.2">
      <c r="A1351" t="s">
        <v>8219</v>
      </c>
      <c r="B1351">
        <v>199</v>
      </c>
      <c r="C1351" t="s">
        <v>8221</v>
      </c>
      <c r="D1351">
        <v>94</v>
      </c>
    </row>
    <row r="1352" spans="1:4" x14ac:dyDescent="0.2">
      <c r="A1352" t="s">
        <v>8219</v>
      </c>
      <c r="B1352">
        <v>25</v>
      </c>
      <c r="C1352" t="s">
        <v>8221</v>
      </c>
      <c r="D1352">
        <v>2</v>
      </c>
    </row>
    <row r="1353" spans="1:4" x14ac:dyDescent="0.2">
      <c r="A1353" t="s">
        <v>8219</v>
      </c>
      <c r="B1353">
        <v>84</v>
      </c>
      <c r="C1353" t="s">
        <v>8221</v>
      </c>
      <c r="D1353">
        <v>25</v>
      </c>
    </row>
    <row r="1354" spans="1:4" x14ac:dyDescent="0.2">
      <c r="A1354" t="s">
        <v>8219</v>
      </c>
      <c r="B1354">
        <v>50</v>
      </c>
      <c r="C1354" t="s">
        <v>8221</v>
      </c>
      <c r="D1354">
        <v>17</v>
      </c>
    </row>
    <row r="1355" spans="1:4" x14ac:dyDescent="0.2">
      <c r="A1355" t="s">
        <v>8219</v>
      </c>
      <c r="B1355">
        <v>26</v>
      </c>
      <c r="C1355" t="s">
        <v>8221</v>
      </c>
      <c r="D1355">
        <v>2</v>
      </c>
    </row>
    <row r="1356" spans="1:4" x14ac:dyDescent="0.2">
      <c r="A1356" t="s">
        <v>8219</v>
      </c>
      <c r="B1356">
        <v>14</v>
      </c>
      <c r="C1356" t="s">
        <v>8221</v>
      </c>
      <c r="D1356">
        <v>4</v>
      </c>
    </row>
    <row r="1357" spans="1:4" x14ac:dyDescent="0.2">
      <c r="A1357" t="s">
        <v>8219</v>
      </c>
      <c r="B1357">
        <v>49</v>
      </c>
      <c r="C1357" t="s">
        <v>8221</v>
      </c>
      <c r="D1357">
        <v>5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3</v>
      </c>
    </row>
    <row r="1361" spans="1:4" x14ac:dyDescent="0.2">
      <c r="A1361" t="s">
        <v>8219</v>
      </c>
      <c r="B1361">
        <v>56</v>
      </c>
      <c r="C1361" t="s">
        <v>8221</v>
      </c>
      <c r="D1361">
        <v>0</v>
      </c>
    </row>
    <row r="1362" spans="1:4" x14ac:dyDescent="0.2">
      <c r="A1362" t="s">
        <v>8219</v>
      </c>
      <c r="B1362">
        <v>104</v>
      </c>
      <c r="C1362" t="s">
        <v>8221</v>
      </c>
      <c r="D1362">
        <v>4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12</v>
      </c>
    </row>
    <row r="1365" spans="1:4" x14ac:dyDescent="0.2">
      <c r="A1365" t="s">
        <v>8219</v>
      </c>
      <c r="B1365">
        <v>18</v>
      </c>
      <c r="C1365" t="s">
        <v>8221</v>
      </c>
      <c r="D1365">
        <v>4</v>
      </c>
    </row>
    <row r="1366" spans="1:4" x14ac:dyDescent="0.2">
      <c r="A1366" t="s">
        <v>8219</v>
      </c>
      <c r="B1366">
        <v>28</v>
      </c>
      <c r="C1366" t="s">
        <v>8221</v>
      </c>
      <c r="D1366">
        <v>91</v>
      </c>
    </row>
    <row r="1367" spans="1:4" x14ac:dyDescent="0.2">
      <c r="A1367" t="s">
        <v>8219</v>
      </c>
      <c r="B1367">
        <v>11</v>
      </c>
      <c r="C1367" t="s">
        <v>8221</v>
      </c>
      <c r="D1367">
        <v>1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0</v>
      </c>
    </row>
    <row r="1370" spans="1:4" x14ac:dyDescent="0.2">
      <c r="A1370" t="s">
        <v>8219</v>
      </c>
      <c r="B1370">
        <v>1049</v>
      </c>
      <c r="C1370" t="s">
        <v>8221</v>
      </c>
      <c r="D1370">
        <v>13</v>
      </c>
    </row>
    <row r="1371" spans="1:4" x14ac:dyDescent="0.2">
      <c r="A1371" t="s">
        <v>8219</v>
      </c>
      <c r="B1371">
        <v>308</v>
      </c>
      <c r="C1371" t="s">
        <v>8221</v>
      </c>
      <c r="D1371">
        <v>2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21</v>
      </c>
    </row>
    <row r="1374" spans="1:4" x14ac:dyDescent="0.2">
      <c r="A1374" t="s">
        <v>8219</v>
      </c>
      <c r="B1374">
        <v>143</v>
      </c>
      <c r="C1374" t="s">
        <v>8221</v>
      </c>
      <c r="D1374">
        <v>9</v>
      </c>
    </row>
    <row r="1375" spans="1:4" x14ac:dyDescent="0.2">
      <c r="A1375" t="s">
        <v>8219</v>
      </c>
      <c r="B1375">
        <v>1420</v>
      </c>
      <c r="C1375" t="s">
        <v>8221</v>
      </c>
      <c r="D1375">
        <v>6</v>
      </c>
    </row>
    <row r="1376" spans="1:4" x14ac:dyDescent="0.2">
      <c r="A1376" t="s">
        <v>8219</v>
      </c>
      <c r="B1376">
        <v>305</v>
      </c>
      <c r="C1376" t="s">
        <v>8221</v>
      </c>
      <c r="D1376">
        <v>4</v>
      </c>
    </row>
    <row r="1377" spans="1:4" x14ac:dyDescent="0.2">
      <c r="A1377" t="s">
        <v>8219</v>
      </c>
      <c r="B1377">
        <v>551</v>
      </c>
      <c r="C1377" t="s">
        <v>8221</v>
      </c>
      <c r="D1377">
        <v>7</v>
      </c>
    </row>
    <row r="1378" spans="1:4" x14ac:dyDescent="0.2">
      <c r="A1378" t="s">
        <v>8219</v>
      </c>
      <c r="B1378">
        <v>187</v>
      </c>
      <c r="C1378" t="s">
        <v>8221</v>
      </c>
      <c r="D1378">
        <v>5</v>
      </c>
    </row>
    <row r="1379" spans="1:4" x14ac:dyDescent="0.2">
      <c r="A1379" t="s">
        <v>8219</v>
      </c>
      <c r="B1379">
        <v>325</v>
      </c>
      <c r="C1379" t="s">
        <v>8221</v>
      </c>
      <c r="D1379">
        <v>0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9</v>
      </c>
    </row>
    <row r="1382" spans="1:4" x14ac:dyDescent="0.2">
      <c r="A1382" t="s">
        <v>8219</v>
      </c>
      <c r="B1382">
        <v>173</v>
      </c>
      <c r="C1382" t="s">
        <v>8221</v>
      </c>
      <c r="D1382">
        <v>6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1</v>
      </c>
    </row>
    <row r="1385" spans="1:4" x14ac:dyDescent="0.2">
      <c r="A1385" t="s">
        <v>8219</v>
      </c>
      <c r="B1385">
        <v>176</v>
      </c>
      <c r="C1385" t="s">
        <v>8221</v>
      </c>
      <c r="D1385">
        <v>17</v>
      </c>
    </row>
    <row r="1386" spans="1:4" x14ac:dyDescent="0.2">
      <c r="A1386" t="s">
        <v>8219</v>
      </c>
      <c r="B1386">
        <v>1019</v>
      </c>
      <c r="C1386" t="s">
        <v>8221</v>
      </c>
      <c r="D1386">
        <v>1</v>
      </c>
    </row>
    <row r="1387" spans="1:4" x14ac:dyDescent="0.2">
      <c r="A1387" t="s">
        <v>8219</v>
      </c>
      <c r="B1387">
        <v>113</v>
      </c>
      <c r="C1387" t="s">
        <v>8221</v>
      </c>
      <c r="D1387">
        <v>13</v>
      </c>
    </row>
    <row r="1388" spans="1:4" x14ac:dyDescent="0.2">
      <c r="A1388" t="s">
        <v>8219</v>
      </c>
      <c r="B1388">
        <v>404</v>
      </c>
      <c r="C1388" t="s">
        <v>8221</v>
      </c>
      <c r="D1388">
        <v>6</v>
      </c>
    </row>
    <row r="1389" spans="1:4" x14ac:dyDescent="0.2">
      <c r="A1389" t="s">
        <v>8219</v>
      </c>
      <c r="B1389">
        <v>707</v>
      </c>
      <c r="C1389" t="s">
        <v>8221</v>
      </c>
      <c r="D1389">
        <v>0</v>
      </c>
    </row>
    <row r="1390" spans="1:4" x14ac:dyDescent="0.2">
      <c r="A1390" t="s">
        <v>8219</v>
      </c>
      <c r="B1390">
        <v>392</v>
      </c>
      <c r="C1390" t="s">
        <v>8221</v>
      </c>
      <c r="D1390">
        <v>2</v>
      </c>
    </row>
    <row r="1391" spans="1:4" x14ac:dyDescent="0.2">
      <c r="A1391" t="s">
        <v>8219</v>
      </c>
      <c r="B1391">
        <v>23</v>
      </c>
      <c r="C1391" t="s">
        <v>8221</v>
      </c>
      <c r="D1391">
        <v>2</v>
      </c>
    </row>
    <row r="1392" spans="1:4" x14ac:dyDescent="0.2">
      <c r="A1392" t="s">
        <v>8219</v>
      </c>
      <c r="B1392">
        <v>682</v>
      </c>
      <c r="C1392" t="s">
        <v>8221</v>
      </c>
      <c r="D1392">
        <v>21</v>
      </c>
    </row>
    <row r="1393" spans="1:4" x14ac:dyDescent="0.2">
      <c r="A1393" t="s">
        <v>8219</v>
      </c>
      <c r="B1393">
        <v>37</v>
      </c>
      <c r="C1393" t="s">
        <v>8221</v>
      </c>
      <c r="D1393">
        <v>13</v>
      </c>
    </row>
    <row r="1394" spans="1:4" x14ac:dyDescent="0.2">
      <c r="A1394" t="s">
        <v>8219</v>
      </c>
      <c r="B1394">
        <v>146</v>
      </c>
      <c r="C1394" t="s">
        <v>8221</v>
      </c>
      <c r="D1394">
        <v>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0</v>
      </c>
    </row>
    <row r="1397" spans="1:4" x14ac:dyDescent="0.2">
      <c r="A1397" t="s">
        <v>8219</v>
      </c>
      <c r="B1397">
        <v>339</v>
      </c>
      <c r="C1397" t="s">
        <v>8221</v>
      </c>
      <c r="D1397">
        <v>1</v>
      </c>
    </row>
    <row r="1398" spans="1:4" x14ac:dyDescent="0.2">
      <c r="A1398" t="s">
        <v>8219</v>
      </c>
      <c r="B1398">
        <v>58</v>
      </c>
      <c r="C1398" t="s">
        <v>8221</v>
      </c>
      <c r="D1398">
        <v>0</v>
      </c>
    </row>
    <row r="1399" spans="1:4" x14ac:dyDescent="0.2">
      <c r="A1399" t="s">
        <v>8219</v>
      </c>
      <c r="B1399">
        <v>456</v>
      </c>
      <c r="C1399" t="s">
        <v>8221</v>
      </c>
      <c r="D1399">
        <v>12</v>
      </c>
    </row>
    <row r="1400" spans="1:4" x14ac:dyDescent="0.2">
      <c r="A1400" t="s">
        <v>8219</v>
      </c>
      <c r="B1400">
        <v>15</v>
      </c>
      <c r="C1400" t="s">
        <v>8221</v>
      </c>
      <c r="D1400">
        <v>2</v>
      </c>
    </row>
    <row r="1401" spans="1:4" x14ac:dyDescent="0.2">
      <c r="A1401" t="s">
        <v>8219</v>
      </c>
      <c r="B1401">
        <v>191</v>
      </c>
      <c r="C1401" t="s">
        <v>8221</v>
      </c>
      <c r="D1401">
        <v>6</v>
      </c>
    </row>
    <row r="1402" spans="1:4" x14ac:dyDescent="0.2">
      <c r="A1402" t="s">
        <v>8219</v>
      </c>
      <c r="B1402">
        <v>17</v>
      </c>
      <c r="C1402" t="s">
        <v>8221</v>
      </c>
      <c r="D1402">
        <v>1</v>
      </c>
    </row>
    <row r="1403" spans="1:4" x14ac:dyDescent="0.2">
      <c r="A1403" t="s">
        <v>8219</v>
      </c>
      <c r="B1403">
        <v>28</v>
      </c>
      <c r="C1403" t="s">
        <v>8221</v>
      </c>
      <c r="D1403">
        <v>1</v>
      </c>
    </row>
    <row r="1404" spans="1:4" x14ac:dyDescent="0.2">
      <c r="A1404" t="s">
        <v>8219</v>
      </c>
      <c r="B1404">
        <v>18</v>
      </c>
      <c r="C1404" t="s">
        <v>8221</v>
      </c>
      <c r="D1404">
        <v>5</v>
      </c>
    </row>
    <row r="1405" spans="1:4" x14ac:dyDescent="0.2">
      <c r="A1405" t="s">
        <v>8219</v>
      </c>
      <c r="B1405">
        <v>61</v>
      </c>
      <c r="C1405" t="s">
        <v>8221</v>
      </c>
      <c r="D1405">
        <v>0</v>
      </c>
    </row>
    <row r="1406" spans="1:4" x14ac:dyDescent="0.2">
      <c r="A1406" t="s">
        <v>8219</v>
      </c>
      <c r="B1406">
        <v>108</v>
      </c>
      <c r="C1406" t="s">
        <v>8221</v>
      </c>
      <c r="D1406">
        <v>3</v>
      </c>
    </row>
    <row r="1407" spans="1:4" x14ac:dyDescent="0.2">
      <c r="A1407" t="s">
        <v>8219</v>
      </c>
      <c r="B1407">
        <v>142</v>
      </c>
      <c r="C1407" t="s">
        <v>8221</v>
      </c>
      <c r="D1407">
        <v>8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8</v>
      </c>
    </row>
    <row r="1410" spans="1:4" x14ac:dyDescent="0.2">
      <c r="A1410" t="s">
        <v>8219</v>
      </c>
      <c r="B1410">
        <v>20</v>
      </c>
      <c r="C1410" t="s">
        <v>8221</v>
      </c>
      <c r="D1410">
        <v>1</v>
      </c>
    </row>
    <row r="1411" spans="1:4" x14ac:dyDescent="0.2">
      <c r="A1411" t="s">
        <v>8219</v>
      </c>
      <c r="B1411">
        <v>24</v>
      </c>
      <c r="C1411" t="s">
        <v>8221</v>
      </c>
      <c r="D1411">
        <v>4</v>
      </c>
    </row>
    <row r="1412" spans="1:4" x14ac:dyDescent="0.2">
      <c r="A1412" t="s">
        <v>8219</v>
      </c>
      <c r="B1412">
        <v>66</v>
      </c>
      <c r="C1412" t="s">
        <v>8221</v>
      </c>
      <c r="D1412">
        <v>8</v>
      </c>
    </row>
    <row r="1413" spans="1:4" x14ac:dyDescent="0.2">
      <c r="A1413" t="s">
        <v>8219</v>
      </c>
      <c r="B1413">
        <v>28</v>
      </c>
      <c r="C1413" t="s">
        <v>8221</v>
      </c>
      <c r="D1413">
        <v>1</v>
      </c>
    </row>
    <row r="1414" spans="1:4" x14ac:dyDescent="0.2">
      <c r="A1414" t="s">
        <v>8219</v>
      </c>
      <c r="B1414">
        <v>24</v>
      </c>
      <c r="C1414" t="s">
        <v>8221</v>
      </c>
      <c r="D1414">
        <v>5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0</v>
      </c>
    </row>
    <row r="1417" spans="1:4" x14ac:dyDescent="0.2">
      <c r="A1417" t="s">
        <v>8219</v>
      </c>
      <c r="B1417">
        <v>20</v>
      </c>
      <c r="C1417" t="s">
        <v>8221</v>
      </c>
      <c r="D1417">
        <v>1</v>
      </c>
    </row>
    <row r="1418" spans="1:4" x14ac:dyDescent="0.2">
      <c r="A1418" t="s">
        <v>8219</v>
      </c>
      <c r="B1418">
        <v>21</v>
      </c>
      <c r="C1418" t="s">
        <v>8221</v>
      </c>
      <c r="D1418">
        <v>0</v>
      </c>
    </row>
    <row r="1419" spans="1:4" x14ac:dyDescent="0.2">
      <c r="A1419" t="s">
        <v>8219</v>
      </c>
      <c r="B1419">
        <v>94</v>
      </c>
      <c r="C1419" t="s">
        <v>8221</v>
      </c>
      <c r="D1419">
        <v>0</v>
      </c>
    </row>
    <row r="1420" spans="1:4" x14ac:dyDescent="0.2">
      <c r="A1420" t="s">
        <v>8219</v>
      </c>
      <c r="B1420">
        <v>139</v>
      </c>
      <c r="C1420" t="s">
        <v>8221</v>
      </c>
      <c r="D1420">
        <v>6</v>
      </c>
    </row>
    <row r="1421" spans="1:4" x14ac:dyDescent="0.2">
      <c r="A1421" t="s">
        <v>8219</v>
      </c>
      <c r="B1421">
        <v>130</v>
      </c>
      <c r="C1421" t="s">
        <v>8221</v>
      </c>
      <c r="D1421">
        <v>6</v>
      </c>
    </row>
    <row r="1422" spans="1:4" x14ac:dyDescent="0.2">
      <c r="A1422" t="s">
        <v>8219</v>
      </c>
      <c r="B1422">
        <v>31</v>
      </c>
      <c r="C1422" t="s">
        <v>8221</v>
      </c>
      <c r="D1422">
        <v>14</v>
      </c>
    </row>
    <row r="1423" spans="1:4" x14ac:dyDescent="0.2">
      <c r="A1423" t="s">
        <v>8219</v>
      </c>
      <c r="B1423">
        <v>13</v>
      </c>
      <c r="C1423" t="s">
        <v>8221</v>
      </c>
      <c r="D1423">
        <v>6</v>
      </c>
    </row>
    <row r="1424" spans="1:4" x14ac:dyDescent="0.2">
      <c r="A1424" t="s">
        <v>8219</v>
      </c>
      <c r="B1424">
        <v>90</v>
      </c>
      <c r="C1424" t="s">
        <v>8221</v>
      </c>
      <c r="D1424">
        <v>33</v>
      </c>
    </row>
    <row r="1425" spans="1:4" x14ac:dyDescent="0.2">
      <c r="A1425" t="s">
        <v>8219</v>
      </c>
      <c r="B1425">
        <v>141</v>
      </c>
      <c r="C1425" t="s">
        <v>8221</v>
      </c>
      <c r="D1425">
        <v>4</v>
      </c>
    </row>
    <row r="1426" spans="1:4" x14ac:dyDescent="0.2">
      <c r="A1426" t="s">
        <v>8219</v>
      </c>
      <c r="B1426">
        <v>23</v>
      </c>
      <c r="C1426" t="s">
        <v>8221</v>
      </c>
      <c r="D1426">
        <v>1</v>
      </c>
    </row>
    <row r="1427" spans="1:4" x14ac:dyDescent="0.2">
      <c r="A1427" t="s">
        <v>8219</v>
      </c>
      <c r="B1427">
        <v>18</v>
      </c>
      <c r="C1427" t="s">
        <v>8221</v>
      </c>
      <c r="D1427">
        <v>0</v>
      </c>
    </row>
    <row r="1428" spans="1:4" x14ac:dyDescent="0.2">
      <c r="A1428" t="s">
        <v>8219</v>
      </c>
      <c r="B1428">
        <v>76</v>
      </c>
      <c r="C1428" t="s">
        <v>8221</v>
      </c>
      <c r="D1428">
        <v>6</v>
      </c>
    </row>
    <row r="1429" spans="1:4" x14ac:dyDescent="0.2">
      <c r="A1429" t="s">
        <v>8219</v>
      </c>
      <c r="B1429">
        <v>93</v>
      </c>
      <c r="C1429" t="s">
        <v>8221</v>
      </c>
      <c r="D1429">
        <v>6</v>
      </c>
    </row>
    <row r="1430" spans="1:4" x14ac:dyDescent="0.2">
      <c r="A1430" t="s">
        <v>8219</v>
      </c>
      <c r="B1430">
        <v>69</v>
      </c>
      <c r="C1430" t="s">
        <v>8221</v>
      </c>
      <c r="D1430">
        <v>1</v>
      </c>
    </row>
    <row r="1431" spans="1:4" x14ac:dyDescent="0.2">
      <c r="A1431" t="s">
        <v>8219</v>
      </c>
      <c r="B1431">
        <v>21</v>
      </c>
      <c r="C1431" t="s">
        <v>8221</v>
      </c>
      <c r="D1431">
        <v>3</v>
      </c>
    </row>
    <row r="1432" spans="1:4" x14ac:dyDescent="0.2">
      <c r="A1432" t="s">
        <v>8219</v>
      </c>
      <c r="B1432">
        <v>57</v>
      </c>
    </row>
    <row r="1433" spans="1:4" x14ac:dyDescent="0.2">
      <c r="A1433" t="s">
        <v>8219</v>
      </c>
      <c r="B1433">
        <v>108</v>
      </c>
    </row>
    <row r="1434" spans="1:4" x14ac:dyDescent="0.2">
      <c r="A1434" t="s">
        <v>8219</v>
      </c>
      <c r="B1434">
        <v>83</v>
      </c>
    </row>
    <row r="1435" spans="1:4" x14ac:dyDescent="0.2">
      <c r="A1435" t="s">
        <v>8219</v>
      </c>
      <c r="B1435">
        <v>96</v>
      </c>
    </row>
    <row r="1436" spans="1:4" x14ac:dyDescent="0.2">
      <c r="A1436" t="s">
        <v>8219</v>
      </c>
      <c r="B1436">
        <v>64</v>
      </c>
    </row>
    <row r="1437" spans="1:4" x14ac:dyDescent="0.2">
      <c r="A1437" t="s">
        <v>8219</v>
      </c>
      <c r="B1437">
        <v>14</v>
      </c>
    </row>
    <row r="1438" spans="1:4" x14ac:dyDescent="0.2">
      <c r="A1438" t="s">
        <v>8219</v>
      </c>
      <c r="B1438">
        <v>169</v>
      </c>
    </row>
    <row r="1439" spans="1:4" x14ac:dyDescent="0.2">
      <c r="A1439" t="s">
        <v>8219</v>
      </c>
      <c r="B1439">
        <v>33</v>
      </c>
    </row>
    <row r="1440" spans="1:4" x14ac:dyDescent="0.2">
      <c r="A1440" t="s">
        <v>8219</v>
      </c>
      <c r="B1440">
        <v>102</v>
      </c>
    </row>
    <row r="1441" spans="1:2" x14ac:dyDescent="0.2">
      <c r="A1441" t="s">
        <v>8219</v>
      </c>
      <c r="B1441">
        <v>104</v>
      </c>
    </row>
    <row r="1442" spans="1:2" x14ac:dyDescent="0.2">
      <c r="A1442" t="s">
        <v>8219</v>
      </c>
      <c r="B1442">
        <v>20</v>
      </c>
    </row>
    <row r="1443" spans="1:2" x14ac:dyDescent="0.2">
      <c r="A1443" t="s">
        <v>8219</v>
      </c>
      <c r="B1443">
        <v>35</v>
      </c>
    </row>
    <row r="1444" spans="1:2" x14ac:dyDescent="0.2">
      <c r="A1444" t="s">
        <v>8219</v>
      </c>
      <c r="B1444">
        <v>94</v>
      </c>
    </row>
    <row r="1445" spans="1:2" x14ac:dyDescent="0.2">
      <c r="A1445" t="s">
        <v>8219</v>
      </c>
      <c r="B1445">
        <v>14</v>
      </c>
    </row>
    <row r="1446" spans="1:2" x14ac:dyDescent="0.2">
      <c r="A1446" t="s">
        <v>8219</v>
      </c>
      <c r="B1446">
        <v>15</v>
      </c>
    </row>
    <row r="1447" spans="1:2" x14ac:dyDescent="0.2">
      <c r="A1447" t="s">
        <v>8219</v>
      </c>
      <c r="B1447">
        <v>51</v>
      </c>
    </row>
    <row r="1448" spans="1:2" x14ac:dyDescent="0.2">
      <c r="A1448" t="s">
        <v>8219</v>
      </c>
      <c r="B1448">
        <v>19</v>
      </c>
    </row>
    <row r="1449" spans="1:2" x14ac:dyDescent="0.2">
      <c r="A1449" t="s">
        <v>8219</v>
      </c>
      <c r="B1449">
        <v>23</v>
      </c>
    </row>
    <row r="1450" spans="1:2" x14ac:dyDescent="0.2">
      <c r="A1450" t="s">
        <v>8219</v>
      </c>
      <c r="B1450">
        <v>97</v>
      </c>
    </row>
    <row r="1451" spans="1:2" x14ac:dyDescent="0.2">
      <c r="A1451" t="s">
        <v>8219</v>
      </c>
      <c r="B1451">
        <v>76</v>
      </c>
    </row>
    <row r="1452" spans="1:2" x14ac:dyDescent="0.2">
      <c r="A1452" t="s">
        <v>8219</v>
      </c>
      <c r="B1452">
        <v>11</v>
      </c>
    </row>
    <row r="1453" spans="1:2" x14ac:dyDescent="0.2">
      <c r="A1453" t="s">
        <v>8219</v>
      </c>
      <c r="B1453">
        <v>52</v>
      </c>
    </row>
    <row r="1454" spans="1:2" x14ac:dyDescent="0.2">
      <c r="A1454" t="s">
        <v>8219</v>
      </c>
      <c r="B1454">
        <v>95</v>
      </c>
    </row>
    <row r="1455" spans="1:2" x14ac:dyDescent="0.2">
      <c r="A1455" t="s">
        <v>8219</v>
      </c>
      <c r="B1455">
        <v>35</v>
      </c>
    </row>
    <row r="1456" spans="1:2" x14ac:dyDescent="0.2">
      <c r="A1456" t="s">
        <v>8219</v>
      </c>
      <c r="B1456">
        <v>21</v>
      </c>
    </row>
    <row r="1457" spans="1:2" x14ac:dyDescent="0.2">
      <c r="A1457" t="s">
        <v>8219</v>
      </c>
      <c r="B1457">
        <v>93</v>
      </c>
    </row>
    <row r="1458" spans="1:2" x14ac:dyDescent="0.2">
      <c r="A1458" t="s">
        <v>8219</v>
      </c>
      <c r="B1458">
        <v>11</v>
      </c>
    </row>
    <row r="1459" spans="1:2" x14ac:dyDescent="0.2">
      <c r="A1459" t="s">
        <v>8219</v>
      </c>
      <c r="B1459">
        <v>21</v>
      </c>
    </row>
    <row r="1460" spans="1:2" x14ac:dyDescent="0.2">
      <c r="A1460" t="s">
        <v>8219</v>
      </c>
      <c r="B1460">
        <v>54</v>
      </c>
    </row>
    <row r="1461" spans="1:2" x14ac:dyDescent="0.2">
      <c r="A1461" t="s">
        <v>8219</v>
      </c>
      <c r="B1461">
        <v>31</v>
      </c>
    </row>
    <row r="1462" spans="1:2" x14ac:dyDescent="0.2">
      <c r="A1462" t="s">
        <v>8219</v>
      </c>
      <c r="B1462">
        <v>132</v>
      </c>
    </row>
    <row r="1463" spans="1:2" x14ac:dyDescent="0.2">
      <c r="A1463" t="s">
        <v>8219</v>
      </c>
      <c r="B1463">
        <v>3</v>
      </c>
    </row>
    <row r="1464" spans="1:2" x14ac:dyDescent="0.2">
      <c r="A1464" t="s">
        <v>8219</v>
      </c>
      <c r="B1464">
        <v>6</v>
      </c>
    </row>
    <row r="1465" spans="1:2" x14ac:dyDescent="0.2">
      <c r="A1465" t="s">
        <v>8219</v>
      </c>
      <c r="B1465">
        <v>10</v>
      </c>
    </row>
    <row r="1466" spans="1:2" x14ac:dyDescent="0.2">
      <c r="A1466" t="s">
        <v>8219</v>
      </c>
      <c r="B1466">
        <v>147</v>
      </c>
    </row>
    <row r="1467" spans="1:2" x14ac:dyDescent="0.2">
      <c r="A1467" t="s">
        <v>8219</v>
      </c>
      <c r="B1467">
        <v>199</v>
      </c>
    </row>
    <row r="1468" spans="1:2" x14ac:dyDescent="0.2">
      <c r="A1468" t="s">
        <v>8219</v>
      </c>
      <c r="B1468">
        <v>50</v>
      </c>
    </row>
    <row r="1469" spans="1:2" x14ac:dyDescent="0.2">
      <c r="A1469" t="s">
        <v>8219</v>
      </c>
      <c r="B1469">
        <v>21</v>
      </c>
    </row>
    <row r="1470" spans="1:2" x14ac:dyDescent="0.2">
      <c r="A1470" t="s">
        <v>8219</v>
      </c>
      <c r="B1470">
        <v>24</v>
      </c>
    </row>
    <row r="1471" spans="1:2" x14ac:dyDescent="0.2">
      <c r="A1471" t="s">
        <v>8219</v>
      </c>
      <c r="B1471">
        <v>32</v>
      </c>
    </row>
    <row r="1472" spans="1:2" x14ac:dyDescent="0.2">
      <c r="A1472" t="s">
        <v>8219</v>
      </c>
      <c r="B1472">
        <v>62</v>
      </c>
    </row>
    <row r="1473" spans="1:2" x14ac:dyDescent="0.2">
      <c r="A1473" t="s">
        <v>8219</v>
      </c>
      <c r="B1473">
        <v>9</v>
      </c>
    </row>
    <row r="1474" spans="1:2" x14ac:dyDescent="0.2">
      <c r="A1474" t="s">
        <v>8219</v>
      </c>
      <c r="B1474">
        <v>38</v>
      </c>
    </row>
    <row r="1475" spans="1:2" x14ac:dyDescent="0.2">
      <c r="A1475" t="s">
        <v>8219</v>
      </c>
      <c r="B1475">
        <v>54</v>
      </c>
    </row>
    <row r="1476" spans="1:2" x14ac:dyDescent="0.2">
      <c r="A1476" t="s">
        <v>8219</v>
      </c>
      <c r="B1476">
        <v>37</v>
      </c>
    </row>
    <row r="1477" spans="1:2" x14ac:dyDescent="0.2">
      <c r="A1477" t="s">
        <v>8219</v>
      </c>
      <c r="B1477">
        <v>39</v>
      </c>
    </row>
    <row r="1478" spans="1:2" x14ac:dyDescent="0.2">
      <c r="A1478" t="s">
        <v>8219</v>
      </c>
      <c r="B1478">
        <v>34</v>
      </c>
    </row>
    <row r="1479" spans="1:2" x14ac:dyDescent="0.2">
      <c r="A1479" t="s">
        <v>8219</v>
      </c>
      <c r="B1479">
        <v>55</v>
      </c>
    </row>
    <row r="1480" spans="1:2" x14ac:dyDescent="0.2">
      <c r="A1480" t="s">
        <v>8219</v>
      </c>
      <c r="B1480">
        <v>32</v>
      </c>
    </row>
    <row r="1481" spans="1:2" x14ac:dyDescent="0.2">
      <c r="A1481" t="s">
        <v>8219</v>
      </c>
      <c r="B1481">
        <v>25</v>
      </c>
    </row>
    <row r="1482" spans="1:2" x14ac:dyDescent="0.2">
      <c r="A1482" t="s">
        <v>8219</v>
      </c>
      <c r="B1482">
        <v>33</v>
      </c>
    </row>
    <row r="1483" spans="1:2" x14ac:dyDescent="0.2">
      <c r="A1483" t="s">
        <v>8219</v>
      </c>
      <c r="B1483">
        <v>108</v>
      </c>
    </row>
    <row r="1484" spans="1:2" x14ac:dyDescent="0.2">
      <c r="A1484" t="s">
        <v>8219</v>
      </c>
      <c r="B1484">
        <v>20</v>
      </c>
    </row>
    <row r="1485" spans="1:2" x14ac:dyDescent="0.2">
      <c r="A1485" t="s">
        <v>8219</v>
      </c>
      <c r="B1485">
        <v>98</v>
      </c>
    </row>
    <row r="1486" spans="1:2" x14ac:dyDescent="0.2">
      <c r="A1486" t="s">
        <v>8219</v>
      </c>
      <c r="B1486">
        <v>196</v>
      </c>
    </row>
    <row r="1487" spans="1:2" x14ac:dyDescent="0.2">
      <c r="A1487" t="s">
        <v>8219</v>
      </c>
      <c r="B1487">
        <v>39</v>
      </c>
    </row>
    <row r="1488" spans="1:2" x14ac:dyDescent="0.2">
      <c r="A1488" t="s">
        <v>8219</v>
      </c>
      <c r="B1488">
        <v>128</v>
      </c>
    </row>
    <row r="1489" spans="1:2" x14ac:dyDescent="0.2">
      <c r="A1489" t="s">
        <v>8219</v>
      </c>
      <c r="B1489">
        <v>71</v>
      </c>
    </row>
    <row r="1490" spans="1:2" x14ac:dyDescent="0.2">
      <c r="A1490" t="s">
        <v>8219</v>
      </c>
      <c r="B1490">
        <v>47</v>
      </c>
    </row>
    <row r="1491" spans="1:2" x14ac:dyDescent="0.2">
      <c r="A1491" t="s">
        <v>8219</v>
      </c>
      <c r="B1491">
        <v>17</v>
      </c>
    </row>
    <row r="1492" spans="1:2" x14ac:dyDescent="0.2">
      <c r="A1492" t="s">
        <v>8219</v>
      </c>
      <c r="B1492">
        <v>91</v>
      </c>
    </row>
    <row r="1493" spans="1:2" x14ac:dyDescent="0.2">
      <c r="A1493" t="s">
        <v>8219</v>
      </c>
      <c r="B1493">
        <v>43</v>
      </c>
    </row>
    <row r="1494" spans="1:2" x14ac:dyDescent="0.2">
      <c r="A1494" t="s">
        <v>8219</v>
      </c>
      <c r="B1494">
        <v>17</v>
      </c>
    </row>
    <row r="1495" spans="1:2" x14ac:dyDescent="0.2">
      <c r="A1495" t="s">
        <v>8219</v>
      </c>
      <c r="B1495">
        <v>33</v>
      </c>
    </row>
    <row r="1496" spans="1:2" x14ac:dyDescent="0.2">
      <c r="A1496" t="s">
        <v>8219</v>
      </c>
      <c r="B1496">
        <v>87</v>
      </c>
    </row>
    <row r="1497" spans="1:2" x14ac:dyDescent="0.2">
      <c r="A1497" t="s">
        <v>8219</v>
      </c>
      <c r="B1497">
        <v>113</v>
      </c>
    </row>
    <row r="1498" spans="1:2" x14ac:dyDescent="0.2">
      <c r="A1498" t="s">
        <v>8219</v>
      </c>
      <c r="B1498">
        <v>14</v>
      </c>
    </row>
    <row r="1499" spans="1:2" x14ac:dyDescent="0.2">
      <c r="A1499" t="s">
        <v>8219</v>
      </c>
      <c r="B1499">
        <v>30</v>
      </c>
    </row>
    <row r="1500" spans="1:2" x14ac:dyDescent="0.2">
      <c r="A1500" t="s">
        <v>8219</v>
      </c>
      <c r="B1500">
        <v>16</v>
      </c>
    </row>
    <row r="1501" spans="1:2" x14ac:dyDescent="0.2">
      <c r="A1501" t="s">
        <v>8219</v>
      </c>
      <c r="B1501">
        <v>46</v>
      </c>
    </row>
    <row r="1502" spans="1:2" x14ac:dyDescent="0.2">
      <c r="A1502" t="s">
        <v>8219</v>
      </c>
      <c r="B1502">
        <v>24</v>
      </c>
    </row>
    <row r="1503" spans="1:2" x14ac:dyDescent="0.2">
      <c r="A1503" t="s">
        <v>8219</v>
      </c>
      <c r="B1503">
        <v>97</v>
      </c>
    </row>
    <row r="1504" spans="1:2" x14ac:dyDescent="0.2">
      <c r="A1504" t="s">
        <v>8219</v>
      </c>
      <c r="B1504">
        <v>59</v>
      </c>
    </row>
    <row r="1505" spans="1:2" x14ac:dyDescent="0.2">
      <c r="A1505" t="s">
        <v>8219</v>
      </c>
      <c r="B1505">
        <v>1095</v>
      </c>
    </row>
    <row r="1506" spans="1:2" x14ac:dyDescent="0.2">
      <c r="A1506" t="s">
        <v>8219</v>
      </c>
      <c r="B1506">
        <v>218</v>
      </c>
    </row>
    <row r="1507" spans="1:2" x14ac:dyDescent="0.2">
      <c r="A1507" t="s">
        <v>8219</v>
      </c>
      <c r="B1507">
        <v>111</v>
      </c>
    </row>
    <row r="1508" spans="1:2" x14ac:dyDescent="0.2">
      <c r="A1508" t="s">
        <v>8219</v>
      </c>
      <c r="B1508">
        <v>56</v>
      </c>
    </row>
    <row r="1509" spans="1:2" x14ac:dyDescent="0.2">
      <c r="A1509" t="s">
        <v>8219</v>
      </c>
      <c r="B1509">
        <v>265</v>
      </c>
    </row>
    <row r="1510" spans="1:2" x14ac:dyDescent="0.2">
      <c r="A1510" t="s">
        <v>8219</v>
      </c>
      <c r="B1510">
        <v>28</v>
      </c>
    </row>
    <row r="1511" spans="1:2" x14ac:dyDescent="0.2">
      <c r="A1511" t="s">
        <v>8219</v>
      </c>
      <c r="B1511">
        <v>364</v>
      </c>
    </row>
    <row r="1512" spans="1:2" x14ac:dyDescent="0.2">
      <c r="A1512" t="s">
        <v>8219</v>
      </c>
      <c r="B1512">
        <v>27</v>
      </c>
    </row>
    <row r="1513" spans="1:2" x14ac:dyDescent="0.2">
      <c r="A1513" t="s">
        <v>8219</v>
      </c>
      <c r="B1513">
        <v>93</v>
      </c>
    </row>
    <row r="1514" spans="1:2" x14ac:dyDescent="0.2">
      <c r="A1514" t="s">
        <v>8219</v>
      </c>
      <c r="B1514">
        <v>64</v>
      </c>
    </row>
    <row r="1515" spans="1:2" x14ac:dyDescent="0.2">
      <c r="A1515" t="s">
        <v>8219</v>
      </c>
      <c r="B1515">
        <v>22</v>
      </c>
    </row>
    <row r="1516" spans="1:2" x14ac:dyDescent="0.2">
      <c r="A1516" t="s">
        <v>8219</v>
      </c>
      <c r="B1516">
        <v>59</v>
      </c>
    </row>
    <row r="1517" spans="1:2" x14ac:dyDescent="0.2">
      <c r="A1517" t="s">
        <v>8219</v>
      </c>
      <c r="B1517">
        <v>249</v>
      </c>
    </row>
    <row r="1518" spans="1:2" x14ac:dyDescent="0.2">
      <c r="A1518" t="s">
        <v>8219</v>
      </c>
      <c r="B1518">
        <v>392</v>
      </c>
    </row>
    <row r="1519" spans="1:2" x14ac:dyDescent="0.2">
      <c r="A1519" t="s">
        <v>8219</v>
      </c>
      <c r="B1519">
        <v>115</v>
      </c>
    </row>
    <row r="1520" spans="1:2" x14ac:dyDescent="0.2">
      <c r="A1520" t="s">
        <v>8219</v>
      </c>
      <c r="B1520">
        <v>433</v>
      </c>
    </row>
    <row r="1521" spans="1:2" x14ac:dyDescent="0.2">
      <c r="A1521" t="s">
        <v>8219</v>
      </c>
      <c r="B1521">
        <v>20</v>
      </c>
    </row>
    <row r="1522" spans="1:2" x14ac:dyDescent="0.2">
      <c r="A1522" t="s">
        <v>8219</v>
      </c>
      <c r="B1522">
        <v>8</v>
      </c>
    </row>
    <row r="1523" spans="1:2" x14ac:dyDescent="0.2">
      <c r="A1523" t="s">
        <v>8219</v>
      </c>
      <c r="B1523">
        <v>175</v>
      </c>
    </row>
    <row r="1524" spans="1:2" x14ac:dyDescent="0.2">
      <c r="A1524" t="s">
        <v>8219</v>
      </c>
      <c r="B1524">
        <v>104</v>
      </c>
    </row>
    <row r="1525" spans="1:2" x14ac:dyDescent="0.2">
      <c r="A1525" t="s">
        <v>8219</v>
      </c>
      <c r="B1525">
        <v>17</v>
      </c>
    </row>
    <row r="1526" spans="1:2" x14ac:dyDescent="0.2">
      <c r="A1526" t="s">
        <v>8219</v>
      </c>
      <c r="B1526">
        <v>277</v>
      </c>
    </row>
    <row r="1527" spans="1:2" x14ac:dyDescent="0.2">
      <c r="A1527" t="s">
        <v>8219</v>
      </c>
      <c r="B1527">
        <v>118</v>
      </c>
    </row>
    <row r="1528" spans="1:2" x14ac:dyDescent="0.2">
      <c r="A1528" t="s">
        <v>8219</v>
      </c>
      <c r="B1528">
        <v>97</v>
      </c>
    </row>
    <row r="1529" spans="1:2" x14ac:dyDescent="0.2">
      <c r="A1529" t="s">
        <v>8219</v>
      </c>
      <c r="B1529">
        <v>20</v>
      </c>
    </row>
    <row r="1530" spans="1:2" x14ac:dyDescent="0.2">
      <c r="A1530" t="s">
        <v>8219</v>
      </c>
      <c r="B1530">
        <v>26</v>
      </c>
    </row>
    <row r="1531" spans="1:2" x14ac:dyDescent="0.2">
      <c r="A1531" t="s">
        <v>8219</v>
      </c>
      <c r="B1531">
        <v>128</v>
      </c>
    </row>
    <row r="1532" spans="1:2" x14ac:dyDescent="0.2">
      <c r="A1532" t="s">
        <v>8219</v>
      </c>
      <c r="B1532">
        <v>15</v>
      </c>
    </row>
    <row r="1533" spans="1:2" x14ac:dyDescent="0.2">
      <c r="A1533" t="s">
        <v>8219</v>
      </c>
      <c r="B1533">
        <v>25</v>
      </c>
    </row>
    <row r="1534" spans="1:2" x14ac:dyDescent="0.2">
      <c r="A1534" t="s">
        <v>8219</v>
      </c>
      <c r="B1534">
        <v>55</v>
      </c>
    </row>
    <row r="1535" spans="1:2" x14ac:dyDescent="0.2">
      <c r="A1535" t="s">
        <v>8219</v>
      </c>
      <c r="B1535">
        <v>107</v>
      </c>
    </row>
    <row r="1536" spans="1:2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2:C301 C322:C461 C482:C825 C846:C865 A2:A2186 C1119:C1431">
    <cfRule type="containsText" dxfId="43" priority="41" operator="containsText" text="live">
      <formula>NOT(ISERROR(SEARCH("live",A2)))</formula>
    </cfRule>
    <cfRule type="containsText" dxfId="42" priority="42" operator="containsText" text="canceled">
      <formula>NOT(ISERROR(SEARCH("canceled",A2)))</formula>
    </cfRule>
    <cfRule type="containsText" dxfId="41" priority="43" operator="containsText" text="failed">
      <formula>NOT(ISERROR(SEARCH("failed",A2)))</formula>
    </cfRule>
    <cfRule type="containsText" dxfId="40" priority="44" operator="containsText" text="successful">
      <formula>NOT(ISERROR(SEARCH("successful",A2)))</formula>
    </cfRule>
  </conditionalFormatting>
  <conditionalFormatting sqref="C302:C321">
    <cfRule type="containsText" dxfId="39" priority="37" operator="containsText" text="live">
      <formula>NOT(ISERROR(SEARCH("live",C302)))</formula>
    </cfRule>
    <cfRule type="containsText" dxfId="38" priority="38" operator="containsText" text="canceled">
      <formula>NOT(ISERROR(SEARCH("canceled",C302)))</formula>
    </cfRule>
    <cfRule type="containsText" dxfId="37" priority="39" operator="containsText" text="failed">
      <formula>NOT(ISERROR(SEARCH("failed",C302)))</formula>
    </cfRule>
    <cfRule type="containsText" dxfId="36" priority="40" operator="containsText" text="successful">
      <formula>NOT(ISERROR(SEARCH("successful",C302)))</formula>
    </cfRule>
  </conditionalFormatting>
  <conditionalFormatting sqref="C462:C481">
    <cfRule type="containsText" dxfId="35" priority="33" operator="containsText" text="live">
      <formula>NOT(ISERROR(SEARCH("live",C462)))</formula>
    </cfRule>
    <cfRule type="containsText" dxfId="34" priority="34" operator="containsText" text="canceled">
      <formula>NOT(ISERROR(SEARCH("canceled",C462)))</formula>
    </cfRule>
    <cfRule type="containsText" dxfId="33" priority="35" operator="containsText" text="failed">
      <formula>NOT(ISERROR(SEARCH("failed",C462)))</formula>
    </cfRule>
    <cfRule type="containsText" dxfId="32" priority="36" operator="containsText" text="successful">
      <formula>NOT(ISERROR(SEARCH("successful",C462)))</formula>
    </cfRule>
  </conditionalFormatting>
  <conditionalFormatting sqref="C826:C845">
    <cfRule type="containsText" dxfId="31" priority="29" operator="containsText" text="live">
      <formula>NOT(ISERROR(SEARCH("live",C826)))</formula>
    </cfRule>
    <cfRule type="containsText" dxfId="30" priority="30" operator="containsText" text="canceled">
      <formula>NOT(ISERROR(SEARCH("canceled",C826)))</formula>
    </cfRule>
    <cfRule type="containsText" dxfId="29" priority="31" operator="containsText" text="failed">
      <formula>NOT(ISERROR(SEARCH("failed",C826)))</formula>
    </cfRule>
    <cfRule type="containsText" dxfId="28" priority="32" operator="containsText" text="successful">
      <formula>NOT(ISERROR(SEARCH("successful",C826)))</formula>
    </cfRule>
  </conditionalFormatting>
  <conditionalFormatting sqref="C866:C867">
    <cfRule type="containsText" dxfId="27" priority="25" operator="containsText" text="live">
      <formula>NOT(ISERROR(SEARCH("live",C866)))</formula>
    </cfRule>
    <cfRule type="containsText" dxfId="26" priority="26" operator="containsText" text="canceled">
      <formula>NOT(ISERROR(SEARCH("canceled",C866)))</formula>
    </cfRule>
    <cfRule type="containsText" dxfId="25" priority="27" operator="containsText" text="failed">
      <formula>NOT(ISERROR(SEARCH("failed",C866)))</formula>
    </cfRule>
    <cfRule type="containsText" dxfId="24" priority="28" operator="containsText" text="successful">
      <formula>NOT(ISERROR(SEARCH("successful",C866)))</formula>
    </cfRule>
  </conditionalFormatting>
  <conditionalFormatting sqref="C868:C898">
    <cfRule type="containsText" dxfId="23" priority="21" operator="containsText" text="live">
      <formula>NOT(ISERROR(SEARCH("live",C868)))</formula>
    </cfRule>
    <cfRule type="containsText" dxfId="22" priority="22" operator="containsText" text="canceled">
      <formula>NOT(ISERROR(SEARCH("canceled",C868)))</formula>
    </cfRule>
    <cfRule type="containsText" dxfId="21" priority="23" operator="containsText" text="failed">
      <formula>NOT(ISERROR(SEARCH("failed",C868)))</formula>
    </cfRule>
    <cfRule type="containsText" dxfId="20" priority="24" operator="containsText" text="successful">
      <formula>NOT(ISERROR(SEARCH("successful",C868)))</formula>
    </cfRule>
  </conditionalFormatting>
  <conditionalFormatting sqref="C899:C938">
    <cfRule type="containsText" dxfId="19" priority="17" operator="containsText" text="live">
      <formula>NOT(ISERROR(SEARCH("live",C899)))</formula>
    </cfRule>
    <cfRule type="containsText" dxfId="18" priority="18" operator="containsText" text="canceled">
      <formula>NOT(ISERROR(SEARCH("canceled",C899)))</formula>
    </cfRule>
    <cfRule type="containsText" dxfId="17" priority="19" operator="containsText" text="failed">
      <formula>NOT(ISERROR(SEARCH("failed",C899)))</formula>
    </cfRule>
    <cfRule type="containsText" dxfId="16" priority="20" operator="containsText" text="successful">
      <formula>NOT(ISERROR(SEARCH("successful",C899)))</formula>
    </cfRule>
  </conditionalFormatting>
  <conditionalFormatting sqref="C939:C1018">
    <cfRule type="containsText" dxfId="15" priority="13" operator="containsText" text="live">
      <formula>NOT(ISERROR(SEARCH("live",C939)))</formula>
    </cfRule>
    <cfRule type="containsText" dxfId="14" priority="14" operator="containsText" text="canceled">
      <formula>NOT(ISERROR(SEARCH("canceled",C939)))</formula>
    </cfRule>
    <cfRule type="containsText" dxfId="13" priority="15" operator="containsText" text="failed">
      <formula>NOT(ISERROR(SEARCH("failed",C939)))</formula>
    </cfRule>
    <cfRule type="containsText" dxfId="12" priority="16" operator="containsText" text="successful">
      <formula>NOT(ISERROR(SEARCH("successful",C939)))</formula>
    </cfRule>
  </conditionalFormatting>
  <conditionalFormatting sqref="C1019:C1028">
    <cfRule type="containsText" dxfId="11" priority="9" operator="containsText" text="live">
      <formula>NOT(ISERROR(SEARCH("live",C1019)))</formula>
    </cfRule>
    <cfRule type="containsText" dxfId="10" priority="10" operator="containsText" text="canceled">
      <formula>NOT(ISERROR(SEARCH("canceled",C1019)))</formula>
    </cfRule>
    <cfRule type="containsText" dxfId="9" priority="11" operator="containsText" text="failed">
      <formula>NOT(ISERROR(SEARCH("failed",C1019)))</formula>
    </cfRule>
    <cfRule type="containsText" dxfId="8" priority="12" operator="containsText" text="successful">
      <formula>NOT(ISERROR(SEARCH("successful",C1019)))</formula>
    </cfRule>
  </conditionalFormatting>
  <conditionalFormatting sqref="C1029:C1098">
    <cfRule type="containsText" dxfId="7" priority="5" operator="containsText" text="live">
      <formula>NOT(ISERROR(SEARCH("live",C1029)))</formula>
    </cfRule>
    <cfRule type="containsText" dxfId="6" priority="6" operator="containsText" text="canceled">
      <formula>NOT(ISERROR(SEARCH("canceled",C1029)))</formula>
    </cfRule>
    <cfRule type="containsText" dxfId="5" priority="7" operator="containsText" text="failed">
      <formula>NOT(ISERROR(SEARCH("failed",C1029)))</formula>
    </cfRule>
    <cfRule type="containsText" dxfId="4" priority="8" operator="containsText" text="successful">
      <formula>NOT(ISERROR(SEARCH("successful",C1029)))</formula>
    </cfRule>
  </conditionalFormatting>
  <conditionalFormatting sqref="C1099:C1118">
    <cfRule type="containsText" dxfId="3" priority="1" operator="containsText" text="live">
      <formula>NOT(ISERROR(SEARCH("live",C1099)))</formula>
    </cfRule>
    <cfRule type="containsText" dxfId="2" priority="2" operator="containsText" text="canceled">
      <formula>NOT(ISERROR(SEARCH("canceled",C1099)))</formula>
    </cfRule>
    <cfRule type="containsText" dxfId="1" priority="3" operator="containsText" text="failed">
      <formula>NOT(ISERROR(SEARCH("failed",C1099)))</formula>
    </cfRule>
    <cfRule type="containsText" dxfId="0" priority="4" operator="containsText" text="successful">
      <formula>NOT(ISERROR(SEARCH("successful",C1099)))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Pivot1</vt:lpstr>
      <vt:lpstr>Pivot2</vt:lpstr>
      <vt:lpstr>Pivot3</vt:lpstr>
      <vt:lpstr>Bonus</vt:lpstr>
      <vt:lpstr>Bonus Chart</vt:lpstr>
      <vt:lpstr>Bonus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2020-05-06T20:50:02Z</dcterms:modified>
</cp:coreProperties>
</file>