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desymer/Box/01 HPV landscape Genome Research revisions/"/>
    </mc:Choice>
  </mc:AlternateContent>
  <xr:revisionPtr revIDLastSave="0" documentId="13_ncr:1_{A71AB12E-3103-2546-A329-4492D400267B}" xr6:coauthVersionLast="36" xr6:coauthVersionMax="36" xr10:uidLastSave="{00000000-0000-0000-0000-000000000000}"/>
  <bookViews>
    <workbookView xWindow="6900" yWindow="840" windowWidth="41300" windowHeight="23040" tabRatio="500" activeTab="21" xr2:uid="{00000000-000D-0000-FFFF-FFFF00000000}"/>
  </bookViews>
  <sheets>
    <sheet name="S1A" sheetId="1" r:id="rId1"/>
    <sheet name="S1B" sheetId="2" r:id="rId2"/>
    <sheet name="S1C" sheetId="3" r:id="rId3"/>
    <sheet name="S1D" sheetId="4" r:id="rId4"/>
    <sheet name="S1E" sheetId="5" r:id="rId5"/>
    <sheet name="S1F" sheetId="6" r:id="rId6"/>
    <sheet name="S1G" sheetId="7" r:id="rId7"/>
    <sheet name="S1H" sheetId="8" r:id="rId8"/>
    <sheet name="S1I" sheetId="9" r:id="rId9"/>
    <sheet name="S1J" sheetId="10" r:id="rId10"/>
    <sheet name="S1K" sheetId="11" r:id="rId11"/>
    <sheet name="S1L" sheetId="12" r:id="rId12"/>
    <sheet name="S1M" sheetId="13" r:id="rId13"/>
    <sheet name="S1N" sheetId="14" r:id="rId14"/>
    <sheet name="S1O" sheetId="17" r:id="rId15"/>
    <sheet name="S1P" sheetId="18" r:id="rId16"/>
    <sheet name="S1Q" sheetId="15" r:id="rId17"/>
    <sheet name="S1R" sheetId="16" r:id="rId18"/>
    <sheet name="S1S" sheetId="19" r:id="rId19"/>
    <sheet name="S1T" sheetId="20" r:id="rId20"/>
    <sheet name="S1U" sheetId="21" r:id="rId21"/>
    <sheet name="S1V" sheetId="22" r:id="rId2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6" i="1" l="1"/>
  <c r="L57" i="1"/>
  <c r="L58" i="1"/>
  <c r="L59" i="1"/>
  <c r="L55" i="1"/>
  <c r="J56" i="1"/>
  <c r="J57" i="1"/>
  <c r="J58" i="1"/>
  <c r="J59" i="1"/>
  <c r="J55" i="1"/>
  <c r="F56" i="1"/>
  <c r="F57" i="1"/>
  <c r="F58" i="1"/>
  <c r="F59" i="1"/>
  <c r="F55" i="1"/>
  <c r="D56" i="1"/>
  <c r="D57" i="1"/>
  <c r="D58" i="1"/>
  <c r="D59" i="1"/>
  <c r="D55" i="1"/>
  <c r="G57" i="1"/>
  <c r="H57" i="1"/>
  <c r="M57" i="1"/>
  <c r="N57" i="1"/>
  <c r="G58" i="1"/>
  <c r="O58" i="1" s="1"/>
  <c r="P58" i="1" s="1"/>
  <c r="H58" i="1"/>
  <c r="M58" i="1"/>
  <c r="N58" i="1"/>
  <c r="G59" i="1"/>
  <c r="O59" i="1" s="1"/>
  <c r="P59" i="1" s="1"/>
  <c r="H59" i="1"/>
  <c r="M59" i="1"/>
  <c r="N59" i="1"/>
  <c r="O8" i="1"/>
  <c r="P8" i="1"/>
  <c r="O9" i="1"/>
  <c r="P9" i="1"/>
  <c r="O10" i="1"/>
  <c r="P10" i="1"/>
  <c r="O16" i="1"/>
  <c r="P16" i="1"/>
  <c r="O17" i="1"/>
  <c r="P17" i="1"/>
  <c r="O18" i="1"/>
  <c r="P18" i="1"/>
  <c r="O24" i="1"/>
  <c r="P24" i="1"/>
  <c r="O25" i="1"/>
  <c r="P25" i="1"/>
  <c r="O26" i="1"/>
  <c r="P26" i="1"/>
  <c r="O32" i="1"/>
  <c r="P32" i="1"/>
  <c r="O33" i="1"/>
  <c r="P33" i="1"/>
  <c r="O34" i="1"/>
  <c r="P34" i="1"/>
  <c r="O40" i="1"/>
  <c r="P40" i="1"/>
  <c r="O41" i="1"/>
  <c r="P41" i="1"/>
  <c r="O42" i="1"/>
  <c r="P42" i="1"/>
  <c r="O48" i="1"/>
  <c r="P48" i="1"/>
  <c r="O49" i="1"/>
  <c r="P49" i="1"/>
  <c r="O50" i="1"/>
  <c r="P50" i="1"/>
  <c r="O55" i="1"/>
  <c r="P55" i="1"/>
  <c r="O57" i="1"/>
  <c r="P57" i="1"/>
  <c r="O4" i="1"/>
  <c r="P4" i="1" s="1"/>
  <c r="N16" i="1"/>
  <c r="N17" i="1"/>
  <c r="N18" i="1"/>
  <c r="N19" i="1"/>
  <c r="N20" i="1"/>
  <c r="N32" i="1"/>
  <c r="N33" i="1"/>
  <c r="N34" i="1"/>
  <c r="N35" i="1"/>
  <c r="N36" i="1"/>
  <c r="N48" i="1"/>
  <c r="N49" i="1"/>
  <c r="N50" i="1"/>
  <c r="N51" i="1"/>
  <c r="N52" i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M17" i="1"/>
  <c r="M18" i="1"/>
  <c r="M19" i="1"/>
  <c r="M20" i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M33" i="1"/>
  <c r="M34" i="1"/>
  <c r="M35" i="1"/>
  <c r="M36" i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M49" i="1"/>
  <c r="M50" i="1"/>
  <c r="M51" i="1"/>
  <c r="M52" i="1"/>
  <c r="M53" i="1"/>
  <c r="N53" i="1" s="1"/>
  <c r="M54" i="1"/>
  <c r="N54" i="1" s="1"/>
  <c r="M55" i="1"/>
  <c r="N55" i="1" s="1"/>
  <c r="M56" i="1"/>
  <c r="N56" i="1" s="1"/>
  <c r="M4" i="1"/>
  <c r="N4" i="1" s="1"/>
  <c r="G5" i="1"/>
  <c r="O5" i="1" s="1"/>
  <c r="P5" i="1" s="1"/>
  <c r="H5" i="1"/>
  <c r="G6" i="1"/>
  <c r="O6" i="1" s="1"/>
  <c r="P6" i="1" s="1"/>
  <c r="H6" i="1"/>
  <c r="G7" i="1"/>
  <c r="O7" i="1" s="1"/>
  <c r="P7" i="1" s="1"/>
  <c r="H7" i="1"/>
  <c r="G8" i="1"/>
  <c r="H8" i="1"/>
  <c r="G9" i="1"/>
  <c r="H9" i="1"/>
  <c r="G10" i="1"/>
  <c r="H10" i="1"/>
  <c r="G11" i="1"/>
  <c r="O11" i="1" s="1"/>
  <c r="P11" i="1" s="1"/>
  <c r="H11" i="1"/>
  <c r="G12" i="1"/>
  <c r="O12" i="1" s="1"/>
  <c r="P12" i="1" s="1"/>
  <c r="H12" i="1"/>
  <c r="G13" i="1"/>
  <c r="O13" i="1" s="1"/>
  <c r="P13" i="1" s="1"/>
  <c r="H13" i="1"/>
  <c r="G14" i="1"/>
  <c r="O14" i="1" s="1"/>
  <c r="P14" i="1" s="1"/>
  <c r="H14" i="1"/>
  <c r="G15" i="1"/>
  <c r="O15" i="1" s="1"/>
  <c r="P15" i="1" s="1"/>
  <c r="H15" i="1"/>
  <c r="G16" i="1"/>
  <c r="H16" i="1"/>
  <c r="G17" i="1"/>
  <c r="H17" i="1"/>
  <c r="G18" i="1"/>
  <c r="H18" i="1"/>
  <c r="G19" i="1"/>
  <c r="O19" i="1" s="1"/>
  <c r="P19" i="1" s="1"/>
  <c r="H19" i="1"/>
  <c r="G20" i="1"/>
  <c r="O20" i="1" s="1"/>
  <c r="P20" i="1" s="1"/>
  <c r="H20" i="1"/>
  <c r="G21" i="1"/>
  <c r="O21" i="1" s="1"/>
  <c r="P21" i="1" s="1"/>
  <c r="H21" i="1"/>
  <c r="G22" i="1"/>
  <c r="O22" i="1" s="1"/>
  <c r="P22" i="1" s="1"/>
  <c r="H22" i="1"/>
  <c r="G23" i="1"/>
  <c r="O23" i="1" s="1"/>
  <c r="P23" i="1" s="1"/>
  <c r="H23" i="1"/>
  <c r="G24" i="1"/>
  <c r="H24" i="1"/>
  <c r="G25" i="1"/>
  <c r="H25" i="1"/>
  <c r="G26" i="1"/>
  <c r="H26" i="1"/>
  <c r="G27" i="1"/>
  <c r="O27" i="1" s="1"/>
  <c r="P27" i="1" s="1"/>
  <c r="H27" i="1"/>
  <c r="G28" i="1"/>
  <c r="O28" i="1" s="1"/>
  <c r="P28" i="1" s="1"/>
  <c r="H28" i="1"/>
  <c r="G29" i="1"/>
  <c r="O29" i="1" s="1"/>
  <c r="P29" i="1" s="1"/>
  <c r="H29" i="1"/>
  <c r="G30" i="1"/>
  <c r="O30" i="1" s="1"/>
  <c r="P30" i="1" s="1"/>
  <c r="H30" i="1"/>
  <c r="G31" i="1"/>
  <c r="O31" i="1" s="1"/>
  <c r="P31" i="1" s="1"/>
  <c r="H31" i="1"/>
  <c r="G32" i="1"/>
  <c r="H32" i="1"/>
  <c r="G33" i="1"/>
  <c r="H33" i="1"/>
  <c r="G34" i="1"/>
  <c r="H34" i="1"/>
  <c r="G35" i="1"/>
  <c r="O35" i="1" s="1"/>
  <c r="P35" i="1" s="1"/>
  <c r="H35" i="1"/>
  <c r="G36" i="1"/>
  <c r="O36" i="1" s="1"/>
  <c r="P36" i="1" s="1"/>
  <c r="H36" i="1"/>
  <c r="G37" i="1"/>
  <c r="O37" i="1" s="1"/>
  <c r="P37" i="1" s="1"/>
  <c r="H37" i="1"/>
  <c r="G38" i="1"/>
  <c r="O38" i="1" s="1"/>
  <c r="P38" i="1" s="1"/>
  <c r="H38" i="1"/>
  <c r="G39" i="1"/>
  <c r="O39" i="1" s="1"/>
  <c r="P39" i="1" s="1"/>
  <c r="H39" i="1"/>
  <c r="G40" i="1"/>
  <c r="H40" i="1"/>
  <c r="G41" i="1"/>
  <c r="H41" i="1"/>
  <c r="G42" i="1"/>
  <c r="H42" i="1"/>
  <c r="G43" i="1"/>
  <c r="O43" i="1" s="1"/>
  <c r="P43" i="1" s="1"/>
  <c r="H43" i="1"/>
  <c r="G44" i="1"/>
  <c r="O44" i="1" s="1"/>
  <c r="P44" i="1" s="1"/>
  <c r="H44" i="1"/>
  <c r="G45" i="1"/>
  <c r="O45" i="1" s="1"/>
  <c r="P45" i="1" s="1"/>
  <c r="H45" i="1"/>
  <c r="G46" i="1"/>
  <c r="O46" i="1" s="1"/>
  <c r="P46" i="1" s="1"/>
  <c r="H46" i="1"/>
  <c r="G47" i="1"/>
  <c r="O47" i="1" s="1"/>
  <c r="P47" i="1" s="1"/>
  <c r="H47" i="1"/>
  <c r="G48" i="1"/>
  <c r="H48" i="1"/>
  <c r="G49" i="1"/>
  <c r="H49" i="1"/>
  <c r="G50" i="1"/>
  <c r="H50" i="1"/>
  <c r="G51" i="1"/>
  <c r="O51" i="1" s="1"/>
  <c r="P51" i="1" s="1"/>
  <c r="H51" i="1"/>
  <c r="G53" i="1"/>
  <c r="O53" i="1" s="1"/>
  <c r="P53" i="1" s="1"/>
  <c r="H53" i="1"/>
  <c r="G52" i="1"/>
  <c r="O52" i="1" s="1"/>
  <c r="P52" i="1" s="1"/>
  <c r="H52" i="1"/>
  <c r="G54" i="1"/>
  <c r="O54" i="1" s="1"/>
  <c r="P54" i="1" s="1"/>
  <c r="H54" i="1"/>
  <c r="G56" i="1"/>
  <c r="O56" i="1" s="1"/>
  <c r="P56" i="1" s="1"/>
  <c r="H56" i="1"/>
  <c r="G55" i="1"/>
  <c r="H55" i="1"/>
  <c r="G4" i="1"/>
  <c r="H4" i="1" s="1"/>
</calcChain>
</file>

<file path=xl/sharedStrings.xml><?xml version="1.0" encoding="utf-8"?>
<sst xmlns="http://schemas.openxmlformats.org/spreadsheetml/2006/main" count="2966" uniqueCount="706">
  <si>
    <t>category</t>
  </si>
  <si>
    <t>group</t>
  </si>
  <si>
    <t>n</t>
  </si>
  <si>
    <t>%total</t>
  </si>
  <si>
    <t>gender</t>
  </si>
  <si>
    <t>race</t>
  </si>
  <si>
    <t>ethnicity</t>
  </si>
  <si>
    <t>primary site</t>
  </si>
  <si>
    <t>T-stage</t>
  </si>
  <si>
    <t>T1</t>
  </si>
  <si>
    <t>T2</t>
  </si>
  <si>
    <t>T3</t>
  </si>
  <si>
    <t>T4a/b</t>
  </si>
  <si>
    <t>TX</t>
  </si>
  <si>
    <t>N-stage</t>
  </si>
  <si>
    <t>N0</t>
  </si>
  <si>
    <t>N1</t>
  </si>
  <si>
    <t>N2/a/b/c</t>
  </si>
  <si>
    <t>N3</t>
  </si>
  <si>
    <t>Nx</t>
  </si>
  <si>
    <t>M-stage</t>
  </si>
  <si>
    <t>M0</t>
  </si>
  <si>
    <t>M1</t>
  </si>
  <si>
    <t>MX</t>
  </si>
  <si>
    <t>tumor grade</t>
  </si>
  <si>
    <t>G1</t>
  </si>
  <si>
    <t>G2</t>
  </si>
  <si>
    <t>G3</t>
  </si>
  <si>
    <t>GX</t>
  </si>
  <si>
    <t>% total</t>
  </si>
  <si>
    <t>total</t>
  </si>
  <si>
    <t>subtotal</t>
  </si>
  <si>
    <t>% subtotal</t>
  </si>
  <si>
    <t>female</t>
  </si>
  <si>
    <t>male</t>
  </si>
  <si>
    <t>Caucasian</t>
  </si>
  <si>
    <t>African American</t>
  </si>
  <si>
    <t>Asian</t>
  </si>
  <si>
    <t>American Indian or Alaska native</t>
  </si>
  <si>
    <t>not available</t>
  </si>
  <si>
    <t>Hispanic or Latino</t>
  </si>
  <si>
    <t>positive</t>
  </si>
  <si>
    <t>negative</t>
  </si>
  <si>
    <t>HPV status</t>
  </si>
  <si>
    <t>not Hispanic or Latino</t>
  </si>
  <si>
    <t>Ohio, n=86</t>
  </si>
  <si>
    <t>TCGA, n=63</t>
  </si>
  <si>
    <t>Ohio, n=26</t>
  </si>
  <si>
    <t>TCGA, n=309</t>
  </si>
  <si>
    <t>HPV-positive HNSCC</t>
  </si>
  <si>
    <t>HPV-negative HNSCC</t>
  </si>
  <si>
    <t>age (yrs)</t>
  </si>
  <si>
    <t>18-39</t>
  </si>
  <si>
    <t>40-49</t>
  </si>
  <si>
    <t>50-59</t>
  </si>
  <si>
    <t>60-69</t>
  </si>
  <si>
    <t>70-89</t>
  </si>
  <si>
    <t>alveolar ridge</t>
  </si>
  <si>
    <t>base of tongue</t>
  </si>
  <si>
    <t>buccal mucosa</t>
  </si>
  <si>
    <t>floor of mouth</t>
  </si>
  <si>
    <t>hard palate</t>
  </si>
  <si>
    <t>oral cavity</t>
  </si>
  <si>
    <t>oral tongue</t>
  </si>
  <si>
    <t>oropharynx</t>
  </si>
  <si>
    <t>tonsil</t>
  </si>
  <si>
    <t>multiple primary site</t>
  </si>
  <si>
    <t>unknown</t>
  </si>
  <si>
    <t>subtotal, n=149</t>
  </si>
  <si>
    <t>subtotal, n=335</t>
  </si>
  <si>
    <t>multiple/ other/ unknown</t>
  </si>
  <si>
    <t xml:space="preserve">all HNSCC </t>
  </si>
  <si>
    <t>total, n=484</t>
  </si>
  <si>
    <t>p16 assay HPV</t>
  </si>
  <si>
    <t>ISH assay HPV</t>
  </si>
  <si>
    <t>dataset</t>
  </si>
  <si>
    <t>CGI-WGS</t>
  </si>
  <si>
    <t>TCGA-WGS</t>
  </si>
  <si>
    <t>number of cases</t>
  </si>
  <si>
    <t>median depth of coverage (normal)</t>
  </si>
  <si>
    <t>range of depth of coverage (normal)</t>
  </si>
  <si>
    <t>80.4-105.5</t>
  </si>
  <si>
    <t>42.0-64.1</t>
  </si>
  <si>
    <t>30.1-52.2</t>
  </si>
  <si>
    <t>median depth of coverage (tumor)</t>
  </si>
  <si>
    <t>range of depth of coverage (tumor)</t>
  </si>
  <si>
    <t>77.8-108.6</t>
  </si>
  <si>
    <t>90.8-139.6</t>
  </si>
  <si>
    <t>38.6-84.7</t>
  </si>
  <si>
    <t>Sample ID</t>
  </si>
  <si>
    <t>HPV</t>
  </si>
  <si>
    <t>HPV type</t>
  </si>
  <si>
    <t>platform</t>
  </si>
  <si>
    <t>normal depth (x)</t>
  </si>
  <si>
    <t>tumor depth (x)</t>
  </si>
  <si>
    <t>#SNV (WGS)</t>
  </si>
  <si>
    <t>#Indel (WGS)</t>
  </si>
  <si>
    <t>#SNV (exon)</t>
  </si>
  <si>
    <t>#Indel (exon)</t>
  </si>
  <si>
    <t>SNV rate in exon (per Mbp)</t>
  </si>
  <si>
    <t>GS18001</t>
  </si>
  <si>
    <t>pos</t>
  </si>
  <si>
    <t>HPV16</t>
  </si>
  <si>
    <t>GS18002</t>
  </si>
  <si>
    <t>GS18003</t>
  </si>
  <si>
    <t>GS18004</t>
  </si>
  <si>
    <t>GS18005</t>
  </si>
  <si>
    <t>GS18006</t>
  </si>
  <si>
    <t>GS18007</t>
  </si>
  <si>
    <t>GS18008</t>
  </si>
  <si>
    <t>GS18009</t>
  </si>
  <si>
    <t>GS18010</t>
  </si>
  <si>
    <t>GS18011</t>
  </si>
  <si>
    <t>GS18012</t>
  </si>
  <si>
    <t>GS18013</t>
  </si>
  <si>
    <t>GS18014</t>
  </si>
  <si>
    <t>GS18015</t>
  </si>
  <si>
    <t>GS18016</t>
  </si>
  <si>
    <t>GS18017</t>
  </si>
  <si>
    <t>GS18018</t>
  </si>
  <si>
    <t>GS18019</t>
  </si>
  <si>
    <t>GS18020</t>
  </si>
  <si>
    <t>HPV35</t>
  </si>
  <si>
    <t>GS18021</t>
  </si>
  <si>
    <t>GS18022</t>
  </si>
  <si>
    <t>GS18023</t>
  </si>
  <si>
    <t>GS18026</t>
  </si>
  <si>
    <t>GS18027</t>
  </si>
  <si>
    <t>GS18028</t>
  </si>
  <si>
    <t>GS18029</t>
  </si>
  <si>
    <t>GS18030</t>
  </si>
  <si>
    <t>GS18031</t>
  </si>
  <si>
    <t>GS18033</t>
  </si>
  <si>
    <t>GS18034</t>
  </si>
  <si>
    <t>GS18035</t>
  </si>
  <si>
    <t>GS18036</t>
  </si>
  <si>
    <t>GS18037</t>
  </si>
  <si>
    <t>GS18038</t>
  </si>
  <si>
    <t>GS18039</t>
  </si>
  <si>
    <t>HPV33</t>
  </si>
  <si>
    <t>GS18040</t>
  </si>
  <si>
    <t>GS18041</t>
  </si>
  <si>
    <t>GS18043</t>
  </si>
  <si>
    <t>GS18044</t>
  </si>
  <si>
    <t>GS18046</t>
  </si>
  <si>
    <t>GS18047</t>
  </si>
  <si>
    <t>GS18048</t>
  </si>
  <si>
    <t>GS18049</t>
  </si>
  <si>
    <t>GS18051</t>
  </si>
  <si>
    <t>GS18052</t>
  </si>
  <si>
    <t>GS18053</t>
  </si>
  <si>
    <t>GS18055</t>
  </si>
  <si>
    <t>GS18059</t>
  </si>
  <si>
    <t>GS18061</t>
  </si>
  <si>
    <t>GS18062</t>
  </si>
  <si>
    <t>GS18063</t>
  </si>
  <si>
    <t>GS18065</t>
  </si>
  <si>
    <t>GS18066</t>
  </si>
  <si>
    <t>GS18067</t>
  </si>
  <si>
    <t>GS18068</t>
  </si>
  <si>
    <t>GS18069</t>
  </si>
  <si>
    <t>GS18070</t>
  </si>
  <si>
    <t>GS18071</t>
  </si>
  <si>
    <t>GS18072</t>
  </si>
  <si>
    <t>GS18074</t>
  </si>
  <si>
    <t>GS18076</t>
  </si>
  <si>
    <t>GS18077</t>
  </si>
  <si>
    <t>GS18078</t>
  </si>
  <si>
    <t>GS18079</t>
  </si>
  <si>
    <t>GS18081</t>
  </si>
  <si>
    <t>GS18082</t>
  </si>
  <si>
    <t>GS18085</t>
  </si>
  <si>
    <t>HPV59</t>
  </si>
  <si>
    <t>GS18087</t>
  </si>
  <si>
    <t>GS18088</t>
  </si>
  <si>
    <t>GS18091</t>
  </si>
  <si>
    <t>GS18092</t>
  </si>
  <si>
    <t>GS18093</t>
  </si>
  <si>
    <t>GS18094</t>
  </si>
  <si>
    <t>GS18095</t>
  </si>
  <si>
    <t>GS18096</t>
  </si>
  <si>
    <t>GS18097</t>
  </si>
  <si>
    <t>GS18098</t>
  </si>
  <si>
    <t>GS18099</t>
  </si>
  <si>
    <t>GS18101</t>
  </si>
  <si>
    <t>GS18102</t>
  </si>
  <si>
    <t>GS18103</t>
  </si>
  <si>
    <t>HPV18</t>
  </si>
  <si>
    <t>GS18105</t>
  </si>
  <si>
    <t>GS18107</t>
  </si>
  <si>
    <t>HPV69</t>
  </si>
  <si>
    <t>GS18108</t>
  </si>
  <si>
    <t>GS18109</t>
  </si>
  <si>
    <t>TCGA-BA-4077</t>
  </si>
  <si>
    <t>TCGA-BA-5153</t>
  </si>
  <si>
    <t>TCGA-BB-4225</t>
  </si>
  <si>
    <t>TCGA-CN-4741</t>
  </si>
  <si>
    <t>TCGA-CN-5374</t>
  </si>
  <si>
    <t>TCGA-CR-5249</t>
  </si>
  <si>
    <t>TCGA-CR-5250</t>
  </si>
  <si>
    <t>TCGA-CR-6470</t>
  </si>
  <si>
    <t>TCGA-CR-6472</t>
  </si>
  <si>
    <t>TCGA-CR-6482</t>
  </si>
  <si>
    <t>TCGA-CR-6487</t>
  </si>
  <si>
    <t>TCGA-CR-7385</t>
  </si>
  <si>
    <t>TCGA-CR-7404</t>
  </si>
  <si>
    <t>TCGA-CV-5442</t>
  </si>
  <si>
    <t>TCGA-CV-6433</t>
  </si>
  <si>
    <t>TCGA-CV-6961</t>
  </si>
  <si>
    <t>TCGA-CV-7100</t>
  </si>
  <si>
    <t>normal coverage (x)</t>
  </si>
  <si>
    <t>tumor coverage (x)</t>
  </si>
  <si>
    <t>#SNVs (WGS)</t>
  </si>
  <si>
    <t>#Indels (WGS)</t>
  </si>
  <si>
    <t>#SNVs (exon)</t>
  </si>
  <si>
    <t>#Indels (exon)</t>
  </si>
  <si>
    <t>GS18024</t>
  </si>
  <si>
    <t>neg</t>
  </si>
  <si>
    <t>NA</t>
  </si>
  <si>
    <t>GS18025</t>
  </si>
  <si>
    <t>GS18032</t>
  </si>
  <si>
    <t>GS18042</t>
  </si>
  <si>
    <t>GS18045</t>
  </si>
  <si>
    <t>GS18050</t>
  </si>
  <si>
    <t>GS18054</t>
  </si>
  <si>
    <t>GS18056</t>
  </si>
  <si>
    <t>GS18057</t>
  </si>
  <si>
    <t>GS18058</t>
  </si>
  <si>
    <t>GS18060</t>
  </si>
  <si>
    <t>GS18064</t>
  </si>
  <si>
    <t>GS18073</t>
  </si>
  <si>
    <t>GS18075</t>
  </si>
  <si>
    <t>GS18080</t>
  </si>
  <si>
    <t>GS18083</t>
  </si>
  <si>
    <t>GS18084</t>
  </si>
  <si>
    <t>GS18086</t>
  </si>
  <si>
    <t>GS18089</t>
  </si>
  <si>
    <t>GS18090</t>
  </si>
  <si>
    <t>GS18100</t>
  </si>
  <si>
    <t>GS18104</t>
  </si>
  <si>
    <t>GS18106</t>
  </si>
  <si>
    <t>GS18110</t>
  </si>
  <si>
    <t>GS18111</t>
  </si>
  <si>
    <t>GS18112</t>
  </si>
  <si>
    <t>TCGA-BA-5149</t>
  </si>
  <si>
    <t>TCGA-BA-5556</t>
  </si>
  <si>
    <t>TCGA-BA-6872</t>
  </si>
  <si>
    <t>TCGA-BA-6873</t>
  </si>
  <si>
    <t>TCGA-CN-4737</t>
  </si>
  <si>
    <t>TCGA-CN-5365</t>
  </si>
  <si>
    <t>TCGA-CN-6011</t>
  </si>
  <si>
    <t>TCGA-CN-6994</t>
  </si>
  <si>
    <t>TCGA-CQ-6225</t>
  </si>
  <si>
    <t>TCGA-CQ-6228</t>
  </si>
  <si>
    <t>TCGA-CR-6467</t>
  </si>
  <si>
    <t>TCGA-CR-6491</t>
  </si>
  <si>
    <t>TCGA-CR-7382</t>
  </si>
  <si>
    <t>TCGA-CR-7391</t>
  </si>
  <si>
    <t>TCGA-CV-5973</t>
  </si>
  <si>
    <t>TCGA-CV-6956</t>
  </si>
  <si>
    <t>TCGA-CV-7090</t>
  </si>
  <si>
    <t>TCGA-CV-7180</t>
  </si>
  <si>
    <t>TCGA-CV-7255</t>
  </si>
  <si>
    <t>TCGA-CV-7416</t>
  </si>
  <si>
    <t>TCGA-CV-7432</t>
  </si>
  <si>
    <t>TCGA-CX-7086</t>
  </si>
  <si>
    <t>TCGA-DQ-5625</t>
  </si>
  <si>
    <t>TCGA-HD-7753</t>
  </si>
  <si>
    <t>WGS</t>
  </si>
  <si>
    <t>WES</t>
  </si>
  <si>
    <t>Total</t>
  </si>
  <si>
    <t>%Total</t>
  </si>
  <si>
    <t>HPV-positive</t>
  </si>
  <si>
    <t>HPV-negative</t>
  </si>
  <si>
    <t>Ohio - CGI WGS</t>
  </si>
  <si>
    <t>TCGA - WGS</t>
  </si>
  <si>
    <t>TCGA - WES</t>
  </si>
  <si>
    <t>sample ID</t>
  </si>
  <si>
    <t>HPV16 (ISH)</t>
  </si>
  <si>
    <t>p16 (IHC)</t>
  </si>
  <si>
    <t>no. HPV16 copies per cell</t>
  </si>
  <si>
    <t>no. HPV18 copies per cell</t>
  </si>
  <si>
    <t>no. HPV33 copies per cell</t>
  </si>
  <si>
    <t>no. HPV35 copies per cell</t>
  </si>
  <si>
    <t>no. HPV59 copies per  cell</t>
  </si>
  <si>
    <t>HPV E6/E7 mRNA detection</t>
  </si>
  <si>
    <t>line Blot</t>
  </si>
  <si>
    <t>clinical test (HPV ISH)</t>
  </si>
  <si>
    <t>clinical test (p16)</t>
  </si>
  <si>
    <t>WGS platform</t>
  </si>
  <si>
    <t>HPV type by WGS</t>
  </si>
  <si>
    <t>16*</t>
  </si>
  <si>
    <t>Y</t>
  </si>
  <si>
    <t>CGI</t>
  </si>
  <si>
    <t>33*</t>
  </si>
  <si>
    <t>35*</t>
  </si>
  <si>
    <t>*LB was tested with fresh tumor DNA</t>
  </si>
  <si>
    <t>no. HPV16 copies /  cell</t>
  </si>
  <si>
    <t>HPV mRNA detection</t>
  </si>
  <si>
    <t>line blot</t>
  </si>
  <si>
    <t>comments</t>
  </si>
  <si>
    <t>16(2)*</t>
  </si>
  <si>
    <t>low intensity band for LB</t>
  </si>
  <si>
    <t>undetect</t>
  </si>
  <si>
    <t>16(1)</t>
  </si>
  <si>
    <t>16(2)</t>
  </si>
  <si>
    <t>HPV coverage (x)</t>
  </si>
  <si>
    <t>human genome coverage (x)</t>
  </si>
  <si>
    <t>TCGA</t>
  </si>
  <si>
    <t>Illum.</t>
  </si>
  <si>
    <t>HPV copy number range</t>
  </si>
  <si>
    <t>Freq</t>
  </si>
  <si>
    <t>Percent</t>
  </si>
  <si>
    <t>0.1-0.3</t>
  </si>
  <si>
    <t>0.3-1</t>
  </si>
  <si>
    <t>30-100</t>
  </si>
  <si>
    <t>&gt;=100</t>
  </si>
  <si>
    <t>integration status</t>
  </si>
  <si>
    <t>#samples</t>
  </si>
  <si>
    <t>integrated</t>
  </si>
  <si>
    <t>no integration sites observed (episomal)</t>
  </si>
  <si>
    <t>Transcript</t>
  </si>
  <si>
    <t>median expression value (fpkm)</t>
  </si>
  <si>
    <t>minimum expression value (fpkm)</t>
  </si>
  <si>
    <t>maximum expression value (fpkm)</t>
  </si>
  <si>
    <t>#samples with expression (fpkm &gt; 1)</t>
  </si>
  <si>
    <t>Fraction expressed samples (%total)</t>
  </si>
  <si>
    <t>HPV16_A</t>
  </si>
  <si>
    <t>HPV16_B</t>
  </si>
  <si>
    <t>HPV16_C</t>
  </si>
  <si>
    <t>HPV16_D</t>
  </si>
  <si>
    <t>HPV16_E</t>
  </si>
  <si>
    <t>HPV16_F</t>
  </si>
  <si>
    <t>HPV16_G</t>
  </si>
  <si>
    <t>HPV16_H</t>
  </si>
  <si>
    <t>HPV16_I</t>
  </si>
  <si>
    <t>HPV16_J</t>
  </si>
  <si>
    <t>HPV16_K</t>
  </si>
  <si>
    <t>HPV16_L</t>
  </si>
  <si>
    <t>HPV16_M</t>
  </si>
  <si>
    <t>HPV16_N</t>
  </si>
  <si>
    <t>HPV16_O</t>
  </si>
  <si>
    <t>HPV16_P</t>
  </si>
  <si>
    <t>HPV16_Q</t>
  </si>
  <si>
    <t>HPV16_R</t>
  </si>
  <si>
    <t>HPV16_S</t>
  </si>
  <si>
    <t>HPV16_T</t>
  </si>
  <si>
    <t>data set</t>
  </si>
  <si>
    <t>#cases</t>
  </si>
  <si>
    <t>median SNV rate (SNVs/Mbp)</t>
  </si>
  <si>
    <t>range of SNV rate</t>
  </si>
  <si>
    <t>median indel rate (indel/Mbp)</t>
  </si>
  <si>
    <t>range of indel rate</t>
  </si>
  <si>
    <t>Ohio CGI-WGS</t>
  </si>
  <si>
    <t>0.198-20.7</t>
  </si>
  <si>
    <t>0-0.119</t>
  </si>
  <si>
    <t>Ohio Illumina-WGS</t>
  </si>
  <si>
    <t>0.258-78.6</t>
  </si>
  <si>
    <t>0-0.159</t>
  </si>
  <si>
    <t>0.476-19.7</t>
  </si>
  <si>
    <t>0-0.179</t>
  </si>
  <si>
    <t>TCGA-WES</t>
  </si>
  <si>
    <t>0.635-19.0</t>
  </si>
  <si>
    <t>0-0.516</t>
  </si>
  <si>
    <t>0.0794-3.91</t>
  </si>
  <si>
    <t>0-0.258</t>
  </si>
  <si>
    <t>3.93-3.93</t>
  </si>
  <si>
    <t>0.0397-0.0397</t>
  </si>
  <si>
    <t>0.0595-13.3</t>
  </si>
  <si>
    <t>0-0.437</t>
  </si>
  <si>
    <t>0.139-79.5</t>
  </si>
  <si>
    <t>0-8.037</t>
  </si>
  <si>
    <t>median SNV rate (SNV/Mbp)</t>
  </si>
  <si>
    <t>0.055-5.12</t>
  </si>
  <si>
    <t>0.00097-0.154</t>
  </si>
  <si>
    <t>5.05-5.05</t>
  </si>
  <si>
    <t>0.015-0.015</t>
  </si>
  <si>
    <t>0.13-16.9</t>
  </si>
  <si>
    <t>0.00-0.38</t>
  </si>
  <si>
    <t>0.075-15.5</t>
  </si>
  <si>
    <t>0.00032-0.109</t>
  </si>
  <si>
    <t>0.17-58.4</t>
  </si>
  <si>
    <t>0.00-0.14</t>
  </si>
  <si>
    <t>1.01-15.4</t>
  </si>
  <si>
    <t>0.0055-0.205</t>
  </si>
  <si>
    <t xml:space="preserve">(ii) rate of variation </t>
  </si>
  <si>
    <t>(#/ Mbp)</t>
  </si>
  <si>
    <t>median SNV rate</t>
  </si>
  <si>
    <t>minimum SNV rate</t>
  </si>
  <si>
    <t>maximum SNV rate</t>
  </si>
  <si>
    <t>median Indel rate</t>
  </si>
  <si>
    <t>minimum Indel rate</t>
  </si>
  <si>
    <t>maximum Indel rate</t>
  </si>
  <si>
    <t>median som var rate</t>
  </si>
  <si>
    <t>min som var rate</t>
  </si>
  <si>
    <t>max som var rate</t>
  </si>
  <si>
    <t>(iii) type of somatic variation</t>
  </si>
  <si>
    <t>number of samples</t>
  </si>
  <si>
    <t>total number of SNVs</t>
  </si>
  <si>
    <t>median number of SNVs</t>
  </si>
  <si>
    <t>minimum number of SNVs</t>
  </si>
  <si>
    <t>maximum number of SNVs</t>
  </si>
  <si>
    <t>total number of INDELs</t>
  </si>
  <si>
    <t>median number of INDELs</t>
  </si>
  <si>
    <t>minimum number of INDELs</t>
  </si>
  <si>
    <t>maximum number of INDELs</t>
  </si>
  <si>
    <t>total (#)</t>
  </si>
  <si>
    <t>coding_sequence_variant</t>
  </si>
  <si>
    <t>frameshift_variant</t>
  </si>
  <si>
    <t>inframe_deletion</t>
  </si>
  <si>
    <t>inframe_insertion</t>
  </si>
  <si>
    <t>initiator_codon_variant</t>
  </si>
  <si>
    <t>missense_variant</t>
  </si>
  <si>
    <t>protein_altering_variant</t>
  </si>
  <si>
    <t>splice_acceptor_variant</t>
  </si>
  <si>
    <t>splice_donor_variant</t>
  </si>
  <si>
    <t>splice_region_variant</t>
  </si>
  <si>
    <t>stop_gained</t>
  </si>
  <si>
    <t>stop_lost</t>
  </si>
  <si>
    <t>stop_retained_variant</t>
  </si>
  <si>
    <t>synonymous_variant</t>
  </si>
  <si>
    <t>(i) data set</t>
  </si>
  <si>
    <t>confirmation rate (%)</t>
  </si>
  <si>
    <t>#SNVs in target region</t>
  </si>
  <si>
    <t>#SNVs detected</t>
  </si>
  <si>
    <t>#SNVs not detected</t>
  </si>
  <si>
    <t>#SNVs not covered</t>
  </si>
  <si>
    <t>%confirmed</t>
  </si>
  <si>
    <t>gene</t>
  </si>
  <si>
    <t>#mutated samples</t>
  </si>
  <si>
    <t>#non-mutated samples</t>
  </si>
  <si>
    <t>mean log10(SNV rate) in mutated sample</t>
  </si>
  <si>
    <t>mean log10(SNV rate) in non-mutated sample</t>
  </si>
  <si>
    <t>fold increase</t>
  </si>
  <si>
    <t>P-value</t>
  </si>
  <si>
    <t>FDR adjusted p-value</t>
  </si>
  <si>
    <t>DLG1</t>
  </si>
  <si>
    <t>POLE</t>
  </si>
  <si>
    <t>FREM3</t>
  </si>
  <si>
    <t>KANSL1</t>
  </si>
  <si>
    <t>CECR2</t>
  </si>
  <si>
    <t>TAS1R3</t>
  </si>
  <si>
    <t>OR8S1</t>
  </si>
  <si>
    <t>EHMT2</t>
  </si>
  <si>
    <t>OTOF</t>
  </si>
  <si>
    <t>ZNF707</t>
  </si>
  <si>
    <t>ANKRD62</t>
  </si>
  <si>
    <t>UTRN</t>
  </si>
  <si>
    <t>FANCA</t>
  </si>
  <si>
    <t>HSPG2</t>
  </si>
  <si>
    <t>VRTN</t>
  </si>
  <si>
    <t>TOPORS</t>
  </si>
  <si>
    <t>LTB4R2</t>
  </si>
  <si>
    <t>MCM4</t>
  </si>
  <si>
    <t>KLHL12</t>
  </si>
  <si>
    <t>ABLIM1</t>
  </si>
  <si>
    <t>GABRA3</t>
  </si>
  <si>
    <t>IFT172</t>
  </si>
  <si>
    <t>CREBBP</t>
  </si>
  <si>
    <t>FKBP15</t>
  </si>
  <si>
    <t>ANK3</t>
  </si>
  <si>
    <t>MTAP</t>
  </si>
  <si>
    <t>HELZ</t>
  </si>
  <si>
    <t>PTX3</t>
  </si>
  <si>
    <t>NUP37</t>
  </si>
  <si>
    <t>EPCAM</t>
  </si>
  <si>
    <t>RP1L1</t>
  </si>
  <si>
    <t>VPS13D</t>
  </si>
  <si>
    <t>PIGR</t>
  </si>
  <si>
    <t>DNAH17</t>
  </si>
  <si>
    <t>PCDHGB2</t>
  </si>
  <si>
    <t>MAP1A</t>
  </si>
  <si>
    <t>PUM1</t>
  </si>
  <si>
    <t>COL24A1</t>
  </si>
  <si>
    <t>ARFGEF1</t>
  </si>
  <si>
    <t>PTPRQ</t>
  </si>
  <si>
    <t>TRIP11</t>
  </si>
  <si>
    <t>RBM25</t>
  </si>
  <si>
    <t>DNAH8</t>
  </si>
  <si>
    <t>HRC</t>
  </si>
  <si>
    <t>NEK1</t>
  </si>
  <si>
    <t>PHIP</t>
  </si>
  <si>
    <t>ANKRD12</t>
  </si>
  <si>
    <t>DYNC2H1</t>
  </si>
  <si>
    <t>NBEA</t>
  </si>
  <si>
    <t>CEP350</t>
  </si>
  <si>
    <t>ANKRD26</t>
  </si>
  <si>
    <t>ACIN1</t>
  </si>
  <si>
    <t>ZFHX2</t>
  </si>
  <si>
    <t>SAMSN1</t>
  </si>
  <si>
    <t>ZNF547</t>
  </si>
  <si>
    <t>GATAD2B</t>
  </si>
  <si>
    <t>KMT2C</t>
  </si>
  <si>
    <t>ITGB6</t>
  </si>
  <si>
    <t>SLC8A2</t>
  </si>
  <si>
    <t>IREB2</t>
  </si>
  <si>
    <t>SBNO1</t>
  </si>
  <si>
    <t>PPP1R12A</t>
  </si>
  <si>
    <t>TIAM2</t>
  </si>
  <si>
    <t>TLK2</t>
  </si>
  <si>
    <t>TSR3</t>
  </si>
  <si>
    <t>E2F7</t>
  </si>
  <si>
    <t>MDC1</t>
  </si>
  <si>
    <t>BIRC6</t>
  </si>
  <si>
    <t>IFNGR1</t>
  </si>
  <si>
    <t>FLG</t>
  </si>
  <si>
    <t>MACF1</t>
  </si>
  <si>
    <t>DCDC1</t>
  </si>
  <si>
    <t>MPHOSPH8</t>
  </si>
  <si>
    <t>RAPGEF3</t>
  </si>
  <si>
    <t>RBL2</t>
  </si>
  <si>
    <t>HERC1</t>
  </si>
  <si>
    <t>ZNF33A</t>
  </si>
  <si>
    <t>TRIP10</t>
  </si>
  <si>
    <t>CACNA1A</t>
  </si>
  <si>
    <t>TPR</t>
  </si>
  <si>
    <t>MTUS1</t>
  </si>
  <si>
    <t>SEC24C</t>
  </si>
  <si>
    <t>MAST4</t>
  </si>
  <si>
    <t>HMCN1</t>
  </si>
  <si>
    <t>C6</t>
  </si>
  <si>
    <t>DDX3X</t>
  </si>
  <si>
    <t>VPS13C</t>
  </si>
  <si>
    <t>PIBF1</t>
  </si>
  <si>
    <t>RBL1</t>
  </si>
  <si>
    <t>TTC6</t>
  </si>
  <si>
    <t>ZNF124</t>
  </si>
  <si>
    <t>DDX27</t>
  </si>
  <si>
    <t>ZNF750</t>
  </si>
  <si>
    <t>C9orf84</t>
  </si>
  <si>
    <t>ATAD5</t>
  </si>
  <si>
    <t>GPR98</t>
  </si>
  <si>
    <t>MYO5A</t>
  </si>
  <si>
    <t>DHX29</t>
  </si>
  <si>
    <t>SCN3A</t>
  </si>
  <si>
    <t>HERC2</t>
  </si>
  <si>
    <t>ASTN1</t>
  </si>
  <si>
    <t>AHNAK2</t>
  </si>
  <si>
    <t>WIZ</t>
  </si>
  <si>
    <t>RASGRF1</t>
  </si>
  <si>
    <t>CTC-432M15.3</t>
  </si>
  <si>
    <t>DYNC1H1</t>
  </si>
  <si>
    <t>DSP</t>
  </si>
  <si>
    <t>PKHD1L1</t>
  </si>
  <si>
    <t>WIPF2</t>
  </si>
  <si>
    <t>CCDC73</t>
  </si>
  <si>
    <t>STAT2</t>
  </si>
  <si>
    <t>MAP3K11</t>
  </si>
  <si>
    <t>SOCS5</t>
  </si>
  <si>
    <t>NSD1</t>
  </si>
  <si>
    <t>LAMA3</t>
  </si>
  <si>
    <t>COL4A3BP</t>
  </si>
  <si>
    <t>MUC16</t>
  </si>
  <si>
    <t>PLCB4</t>
  </si>
  <si>
    <t>CUL1</t>
  </si>
  <si>
    <t>ZNF354C</t>
  </si>
  <si>
    <t>ERCC6</t>
  </si>
  <si>
    <t>TESK1</t>
  </si>
  <si>
    <t>COG1</t>
  </si>
  <si>
    <t>LOXHD1</t>
  </si>
  <si>
    <t>FSIP2</t>
  </si>
  <si>
    <t>RYR2</t>
  </si>
  <si>
    <t>ZNF483</t>
  </si>
  <si>
    <t>CASZ1</t>
  </si>
  <si>
    <t>TMCC1</t>
  </si>
  <si>
    <t>BNC2</t>
  </si>
  <si>
    <t>PTPN13</t>
  </si>
  <si>
    <t>ZNF451</t>
  </si>
  <si>
    <t>SYNE2</t>
  </si>
  <si>
    <t>TTN</t>
  </si>
  <si>
    <t>UBXN4</t>
  </si>
  <si>
    <t>NAV3</t>
  </si>
  <si>
    <t>BOD1L1</t>
  </si>
  <si>
    <t>ASXL3</t>
  </si>
  <si>
    <t>PIK3CA</t>
  </si>
  <si>
    <t>CSMD3</t>
  </si>
  <si>
    <t>FGFR3</t>
  </si>
  <si>
    <t>KMT2D</t>
  </si>
  <si>
    <t>GO ID</t>
  </si>
  <si>
    <t>GO term</t>
  </si>
  <si>
    <t>#sample with mutation in high mutation group</t>
  </si>
  <si>
    <t>#sample with WT genes in high mutation group</t>
  </si>
  <si>
    <t>#high mutation group sample</t>
  </si>
  <si>
    <t>Fraction in high mutation group</t>
  </si>
  <si>
    <t>#sample in low mutation group</t>
  </si>
  <si>
    <t>#sample with WT genes in low mutation group</t>
  </si>
  <si>
    <t>#low mutation group sample</t>
  </si>
  <si>
    <t>Fraction in low mutation group</t>
  </si>
  <si>
    <t>adjusted p-value</t>
  </si>
  <si>
    <t>sim p-value</t>
  </si>
  <si>
    <t>GO:0030308</t>
  </si>
  <si>
    <t>negative regulation of cell growth</t>
  </si>
  <si>
    <t>GO:0060333</t>
  </si>
  <si>
    <t>interferon-gamma-mediated signaling pathway</t>
  </si>
  <si>
    <t>GO:0030307</t>
  </si>
  <si>
    <t>positive regulation of cell growth</t>
  </si>
  <si>
    <t>GO:0006977</t>
  </si>
  <si>
    <t>DNA damage response, signal transduction by p53 class mediator resulting in cell cycle arrest</t>
  </si>
  <si>
    <t>GO:0008544</t>
  </si>
  <si>
    <t>epidermis development</t>
  </si>
  <si>
    <t>GO:0006351</t>
  </si>
  <si>
    <t>transcription, DNA-templated</t>
  </si>
  <si>
    <t>GO:0051607</t>
  </si>
  <si>
    <t>defense response to virus</t>
  </si>
  <si>
    <t>GO:0046777</t>
  </si>
  <si>
    <t>protein autophosphorylation</t>
  </si>
  <si>
    <t>GO:0009615</t>
  </si>
  <si>
    <t>response to virus</t>
  </si>
  <si>
    <t>GO:1901796</t>
  </si>
  <si>
    <t>regulation of signal transduction by p53 class mediator</t>
  </si>
  <si>
    <t>GO:0007229</t>
  </si>
  <si>
    <t>integrin-mediated signaling pathway</t>
  </si>
  <si>
    <t>GO:0006366</t>
  </si>
  <si>
    <t>transcription from RNA polymerase II promoter</t>
  </si>
  <si>
    <t>GO:0002474</t>
  </si>
  <si>
    <t>antigen processing and presentation of peptide antigen via MHC class I</t>
  </si>
  <si>
    <t>GO:0006260</t>
  </si>
  <si>
    <t>DNA replication</t>
  </si>
  <si>
    <t>GO:0007155</t>
  </si>
  <si>
    <t>cell adhesion</t>
  </si>
  <si>
    <t>GO:0051056</t>
  </si>
  <si>
    <t>regulation of small GTPase mediated signal transduction</t>
  </si>
  <si>
    <t>GO:0006281</t>
  </si>
  <si>
    <t>DNA repair</t>
  </si>
  <si>
    <t>GO:0042981</t>
  </si>
  <si>
    <t>regulation of apoptotic process</t>
  </si>
  <si>
    <t>GO:0006888</t>
  </si>
  <si>
    <t>ER to Golgi vesicle-mediated transport</t>
  </si>
  <si>
    <t>GO:0007605</t>
  </si>
  <si>
    <t>sensory perception of sound</t>
  </si>
  <si>
    <t>GO:0030198</t>
  </si>
  <si>
    <t>extracellular matrix organization</t>
  </si>
  <si>
    <t>GO:0008360</t>
  </si>
  <si>
    <t>regulation of cell shape</t>
  </si>
  <si>
    <t>GO:0006974</t>
  </si>
  <si>
    <t>cellular response to DNA damage stimulus</t>
  </si>
  <si>
    <t>GO:0045892</t>
  </si>
  <si>
    <t>negative regulation of transcription, DNA-templated</t>
  </si>
  <si>
    <t>GO:0006355</t>
  </si>
  <si>
    <t>regulation of transcription, DNA-templated</t>
  </si>
  <si>
    <t>#mutated sample</t>
  </si>
  <si>
    <t>#non-mutated sample</t>
  </si>
  <si>
    <t>fold change</t>
  </si>
  <si>
    <t>*</t>
  </si>
  <si>
    <t>HUWE1</t>
  </si>
  <si>
    <t>NIPBL</t>
  </si>
  <si>
    <t>MTOR</t>
  </si>
  <si>
    <t>TRRAP</t>
  </si>
  <si>
    <t>PRKDC</t>
  </si>
  <si>
    <t>ATR</t>
  </si>
  <si>
    <t>TIMELESS</t>
  </si>
  <si>
    <t>PARP1</t>
  </si>
  <si>
    <t>UBR5</t>
  </si>
  <si>
    <t>TRIP12</t>
  </si>
  <si>
    <t>USP47</t>
  </si>
  <si>
    <t>SMG1</t>
  </si>
  <si>
    <t>REV3L</t>
  </si>
  <si>
    <t>FAN1</t>
  </si>
  <si>
    <t>PNKP</t>
  </si>
  <si>
    <t>SLX4</t>
  </si>
  <si>
    <t>DOT1L</t>
  </si>
  <si>
    <t>PDS5A</t>
  </si>
  <si>
    <t>INO80</t>
  </si>
  <si>
    <t>SPIDR</t>
  </si>
  <si>
    <t>NCOA6</t>
  </si>
  <si>
    <t>TOPBP1</t>
  </si>
  <si>
    <t>SUPT16H</t>
  </si>
  <si>
    <t>SMARCAL1</t>
  </si>
  <si>
    <t>RNF111</t>
  </si>
  <si>
    <t>INTS3</t>
  </si>
  <si>
    <t>TNKS1BP1</t>
  </si>
  <si>
    <t>RIF1</t>
  </si>
  <si>
    <t>TICRR</t>
  </si>
  <si>
    <t>DNA2</t>
  </si>
  <si>
    <t>DHX9</t>
  </si>
  <si>
    <t>TP53BP1</t>
  </si>
  <si>
    <t>PARP9</t>
  </si>
  <si>
    <t>HELQ</t>
  </si>
  <si>
    <t>POLG</t>
  </si>
  <si>
    <t>SHPRH</t>
  </si>
  <si>
    <t>ESCO2</t>
  </si>
  <si>
    <t>WDR33</t>
  </si>
  <si>
    <t>UPF1</t>
  </si>
  <si>
    <t>TP73</t>
  </si>
  <si>
    <t>ERCC6L2</t>
  </si>
  <si>
    <t>CDC5L</t>
  </si>
  <si>
    <t>BRIP1</t>
  </si>
  <si>
    <t>FANCM</t>
  </si>
  <si>
    <t>EP300</t>
  </si>
  <si>
    <t>POLB</t>
  </si>
  <si>
    <t>PARP4</t>
  </si>
  <si>
    <t>USP28</t>
  </si>
  <si>
    <t>ZFYVE26</t>
  </si>
  <si>
    <t>POLR2B</t>
  </si>
  <si>
    <t>TEX15</t>
  </si>
  <si>
    <t>ASF1A</t>
  </si>
  <si>
    <t>HPV copy no.</t>
  </si>
  <si>
    <t>Illum.-WGS</t>
  </si>
  <si>
    <t>Ohio - Illum. WGS</t>
  </si>
  <si>
    <t>RNA-seq</t>
  </si>
  <si>
    <t>total # samples</t>
  </si>
  <si>
    <t>(i)  coding consequence</t>
  </si>
  <si>
    <t>(ii)</t>
  </si>
  <si>
    <t>Total (#)</t>
  </si>
  <si>
    <t>#variants covered by RNA-seq</t>
  </si>
  <si>
    <t>#variants confirmed by RNA-seq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</si>
</sst>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Arial"/>
      <family val="2"/>
    </font>
    <font>
      <i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right" vertical="center"/>
    </xf>
    <xf numFmtId="0" fontId="5" fillId="0" borderId="6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0" fontId="9" fillId="0" borderId="0" xfId="0" applyNumberFormat="1" applyFont="1" applyAlignment="1">
      <alignment horizontal="right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right" vertical="center"/>
    </xf>
    <xf numFmtId="10" fontId="9" fillId="0" borderId="7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16" fontId="9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horizontal="center" vertical="center" wrapText="1"/>
    </xf>
    <xf numFmtId="10" fontId="4" fillId="0" borderId="7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10" fontId="7" fillId="0" borderId="7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1" fontId="6" fillId="0" borderId="0" xfId="0" applyNumberFormat="1" applyFont="1" applyAlignment="1">
      <alignment horizontal="right" vertical="center"/>
    </xf>
    <xf numFmtId="0" fontId="12" fillId="0" borderId="7" xfId="0" applyFont="1" applyBorder="1" applyAlignment="1">
      <alignment vertical="center"/>
    </xf>
    <xf numFmtId="11" fontId="6" fillId="0" borderId="7" xfId="0" applyNumberFormat="1" applyFont="1" applyBorder="1" applyAlignment="1">
      <alignment horizontal="right" vertical="center"/>
    </xf>
    <xf numFmtId="0" fontId="13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11" fontId="14" fillId="0" borderId="0" xfId="0" applyNumberFormat="1" applyFont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0" fontId="14" fillId="0" borderId="7" xfId="0" applyNumberFormat="1" applyFont="1" applyBorder="1" applyAlignment="1">
      <alignment horizontal="center" vertical="center" wrapText="1"/>
    </xf>
    <xf numFmtId="11" fontId="14" fillId="0" borderId="7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1" fontId="4" fillId="0" borderId="0" xfId="0" applyNumberFormat="1" applyFont="1" applyAlignment="1">
      <alignment horizontal="right" vertical="center"/>
    </xf>
    <xf numFmtId="0" fontId="15" fillId="0" borderId="9" xfId="0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11" fontId="4" fillId="0" borderId="9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right" vertical="center"/>
    </xf>
    <xf numFmtId="11" fontId="6" fillId="0" borderId="9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4" fillId="0" borderId="7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3" fontId="4" fillId="0" borderId="7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0" fontId="4" fillId="0" borderId="0" xfId="0" applyNumberFormat="1" applyFont="1" applyAlignment="1">
      <alignment horizontal="righ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showGridLines="0" workbookViewId="0">
      <selection activeCell="D46" sqref="D46"/>
    </sheetView>
  </sheetViews>
  <sheetFormatPr baseColWidth="10" defaultRowHeight="16" x14ac:dyDescent="0.2"/>
  <cols>
    <col min="1" max="1" width="13.1640625" customWidth="1"/>
    <col min="2" max="2" width="27.83203125" customWidth="1"/>
    <col min="3" max="3" width="5.33203125" customWidth="1"/>
    <col min="4" max="4" width="7.33203125" customWidth="1"/>
    <col min="5" max="5" width="6.5" customWidth="1"/>
    <col min="6" max="6" width="7.33203125" customWidth="1"/>
    <col min="7" max="7" width="8" customWidth="1"/>
    <col min="8" max="8" width="9.6640625" customWidth="1"/>
    <col min="9" max="9" width="4.83203125" customWidth="1"/>
    <col min="10" max="10" width="7.33203125" customWidth="1"/>
    <col min="11" max="11" width="5.83203125" customWidth="1"/>
    <col min="12" max="12" width="7.83203125" customWidth="1"/>
    <col min="13" max="13" width="6.83203125" customWidth="1"/>
    <col min="14" max="14" width="9.1640625" customWidth="1"/>
    <col min="15" max="15" width="7.1640625" customWidth="1"/>
    <col min="16" max="16" width="7.5" customWidth="1"/>
  </cols>
  <sheetData>
    <row r="1" spans="1:18" x14ac:dyDescent="0.2">
      <c r="A1" s="12"/>
      <c r="B1" s="12"/>
      <c r="C1" s="1" t="s">
        <v>49</v>
      </c>
      <c r="D1" s="1"/>
      <c r="E1" s="1"/>
      <c r="F1" s="12"/>
      <c r="G1" s="12"/>
      <c r="H1" s="2"/>
      <c r="I1" s="5" t="s">
        <v>50</v>
      </c>
      <c r="J1" s="1"/>
      <c r="K1" s="1"/>
      <c r="L1" s="12"/>
      <c r="M1" s="12"/>
      <c r="N1" s="2"/>
      <c r="O1" s="5" t="s">
        <v>71</v>
      </c>
      <c r="P1" s="1"/>
    </row>
    <row r="2" spans="1:18" x14ac:dyDescent="0.2">
      <c r="A2" s="12"/>
      <c r="B2" s="12"/>
      <c r="C2" s="12" t="s">
        <v>45</v>
      </c>
      <c r="D2" s="12"/>
      <c r="E2" s="12" t="s">
        <v>46</v>
      </c>
      <c r="F2" s="12"/>
      <c r="G2" s="4" t="s">
        <v>68</v>
      </c>
      <c r="H2" s="2"/>
      <c r="I2" s="12" t="s">
        <v>47</v>
      </c>
      <c r="J2" s="12"/>
      <c r="K2" s="12" t="s">
        <v>48</v>
      </c>
      <c r="L2" s="12"/>
      <c r="M2" s="4" t="s">
        <v>69</v>
      </c>
      <c r="N2" s="2"/>
      <c r="O2" s="12" t="s">
        <v>72</v>
      </c>
      <c r="P2" s="12"/>
    </row>
    <row r="3" spans="1:18" x14ac:dyDescent="0.2">
      <c r="A3" s="1" t="s">
        <v>0</v>
      </c>
      <c r="B3" s="3" t="s">
        <v>1</v>
      </c>
      <c r="C3" s="1" t="s">
        <v>2</v>
      </c>
      <c r="D3" s="1" t="s">
        <v>3</v>
      </c>
      <c r="E3" s="1" t="s">
        <v>2</v>
      </c>
      <c r="F3" s="1" t="s">
        <v>3</v>
      </c>
      <c r="G3" s="5" t="s">
        <v>31</v>
      </c>
      <c r="H3" s="3" t="s">
        <v>32</v>
      </c>
      <c r="I3" s="1" t="s">
        <v>2</v>
      </c>
      <c r="J3" s="1" t="s">
        <v>3</v>
      </c>
      <c r="K3" s="1" t="s">
        <v>2</v>
      </c>
      <c r="L3" s="1" t="s">
        <v>3</v>
      </c>
      <c r="M3" s="5" t="s">
        <v>31</v>
      </c>
      <c r="N3" s="3" t="s">
        <v>32</v>
      </c>
      <c r="O3" s="1" t="s">
        <v>30</v>
      </c>
      <c r="P3" s="1" t="s">
        <v>29</v>
      </c>
    </row>
    <row r="4" spans="1:18" x14ac:dyDescent="0.2">
      <c r="A4" s="12" t="s">
        <v>4</v>
      </c>
      <c r="B4" s="2" t="s">
        <v>33</v>
      </c>
      <c r="C4" s="13">
        <v>8</v>
      </c>
      <c r="D4" s="14">
        <v>9.2999999999999999E-2</v>
      </c>
      <c r="E4" s="13">
        <v>6</v>
      </c>
      <c r="F4" s="14">
        <v>9.5000000000000001E-2</v>
      </c>
      <c r="G4" s="6">
        <f>C4+E4</f>
        <v>14</v>
      </c>
      <c r="H4" s="7">
        <f>G4/149</f>
        <v>9.3959731543624164E-2</v>
      </c>
      <c r="I4" s="13">
        <v>10</v>
      </c>
      <c r="J4" s="14">
        <v>0.38500000000000001</v>
      </c>
      <c r="K4" s="13">
        <v>105</v>
      </c>
      <c r="L4" s="14">
        <v>0.34</v>
      </c>
      <c r="M4" s="6">
        <f>I4+K4</f>
        <v>115</v>
      </c>
      <c r="N4" s="7">
        <f>M4/335</f>
        <v>0.34328358208955223</v>
      </c>
      <c r="O4" s="13">
        <f>G4+M4</f>
        <v>129</v>
      </c>
      <c r="P4" s="14">
        <f>O4/484</f>
        <v>0.26652892561983471</v>
      </c>
    </row>
    <row r="5" spans="1:18" x14ac:dyDescent="0.2">
      <c r="A5" s="1"/>
      <c r="B5" s="3" t="s">
        <v>34</v>
      </c>
      <c r="C5" s="8">
        <v>78</v>
      </c>
      <c r="D5" s="9">
        <v>0.90700000000000003</v>
      </c>
      <c r="E5" s="8">
        <v>57</v>
      </c>
      <c r="F5" s="9">
        <v>0.90500000000000003</v>
      </c>
      <c r="G5" s="10">
        <f t="shared" ref="G5:G54" si="0">C5+E5</f>
        <v>135</v>
      </c>
      <c r="H5" s="11">
        <f t="shared" ref="H5:H54" si="1">G5/149</f>
        <v>0.90604026845637586</v>
      </c>
      <c r="I5" s="8">
        <v>16</v>
      </c>
      <c r="J5" s="9">
        <v>0.61499999999999999</v>
      </c>
      <c r="K5" s="8">
        <v>204</v>
      </c>
      <c r="L5" s="9">
        <v>0.66</v>
      </c>
      <c r="M5" s="10">
        <f t="shared" ref="M5:M56" si="2">I5+K5</f>
        <v>220</v>
      </c>
      <c r="N5" s="11">
        <f t="shared" ref="N5:N59" si="3">M5/335</f>
        <v>0.65671641791044777</v>
      </c>
      <c r="O5" s="8">
        <f t="shared" ref="O5:O59" si="4">G5+M5</f>
        <v>355</v>
      </c>
      <c r="P5" s="9">
        <f t="shared" ref="P5:P59" si="5">O5/484</f>
        <v>0.73347107438016534</v>
      </c>
    </row>
    <row r="6" spans="1:18" x14ac:dyDescent="0.2">
      <c r="A6" s="12" t="s">
        <v>5</v>
      </c>
      <c r="B6" s="2" t="s">
        <v>35</v>
      </c>
      <c r="C6" s="13">
        <v>78</v>
      </c>
      <c r="D6" s="14">
        <v>0.90700000000000003</v>
      </c>
      <c r="E6" s="13">
        <v>61</v>
      </c>
      <c r="F6" s="14">
        <v>0.96799999999999997</v>
      </c>
      <c r="G6" s="6">
        <f t="shared" si="0"/>
        <v>139</v>
      </c>
      <c r="H6" s="7">
        <f t="shared" si="1"/>
        <v>0.93288590604026844</v>
      </c>
      <c r="I6" s="13">
        <v>23</v>
      </c>
      <c r="J6" s="14">
        <v>0.88500000000000001</v>
      </c>
      <c r="K6" s="13">
        <v>270</v>
      </c>
      <c r="L6" s="14">
        <v>0.874</v>
      </c>
      <c r="M6" s="6">
        <f t="shared" si="2"/>
        <v>293</v>
      </c>
      <c r="N6" s="7">
        <f t="shared" si="3"/>
        <v>0.87462686567164183</v>
      </c>
      <c r="O6" s="13">
        <f t="shared" si="4"/>
        <v>432</v>
      </c>
      <c r="P6" s="14">
        <f t="shared" si="5"/>
        <v>0.8925619834710744</v>
      </c>
    </row>
    <row r="7" spans="1:18" x14ac:dyDescent="0.2">
      <c r="A7" s="12"/>
      <c r="B7" s="2" t="s">
        <v>36</v>
      </c>
      <c r="C7" s="13">
        <v>3</v>
      </c>
      <c r="D7" s="14">
        <v>3.5000000000000003E-2</v>
      </c>
      <c r="E7" s="13">
        <v>2</v>
      </c>
      <c r="F7" s="14">
        <v>3.2000000000000001E-2</v>
      </c>
      <c r="G7" s="6">
        <f t="shared" si="0"/>
        <v>5</v>
      </c>
      <c r="H7" s="7">
        <f t="shared" si="1"/>
        <v>3.3557046979865772E-2</v>
      </c>
      <c r="I7" s="13">
        <v>3</v>
      </c>
      <c r="J7" s="14">
        <v>0.115</v>
      </c>
      <c r="K7" s="13">
        <v>18</v>
      </c>
      <c r="L7" s="14">
        <v>5.8000000000000003E-2</v>
      </c>
      <c r="M7" s="6">
        <f t="shared" si="2"/>
        <v>21</v>
      </c>
      <c r="N7" s="7">
        <f t="shared" si="3"/>
        <v>6.2686567164179099E-2</v>
      </c>
      <c r="O7" s="13">
        <f t="shared" si="4"/>
        <v>26</v>
      </c>
      <c r="P7" s="14">
        <f t="shared" si="5"/>
        <v>5.3719008264462811E-2</v>
      </c>
    </row>
    <row r="8" spans="1:18" x14ac:dyDescent="0.2">
      <c r="A8" s="12"/>
      <c r="B8" s="2" t="s">
        <v>37</v>
      </c>
      <c r="C8" s="13">
        <v>0</v>
      </c>
      <c r="D8" s="14">
        <v>0</v>
      </c>
      <c r="E8" s="13">
        <v>0</v>
      </c>
      <c r="F8" s="14">
        <v>0</v>
      </c>
      <c r="G8" s="6">
        <f t="shared" si="0"/>
        <v>0</v>
      </c>
      <c r="H8" s="7">
        <f t="shared" si="1"/>
        <v>0</v>
      </c>
      <c r="I8" s="13">
        <v>0</v>
      </c>
      <c r="J8" s="14">
        <v>0</v>
      </c>
      <c r="K8" s="13">
        <v>9</v>
      </c>
      <c r="L8" s="14">
        <v>2.9000000000000001E-2</v>
      </c>
      <c r="M8" s="6">
        <f t="shared" si="2"/>
        <v>9</v>
      </c>
      <c r="N8" s="7">
        <f t="shared" si="3"/>
        <v>2.6865671641791045E-2</v>
      </c>
      <c r="O8" s="13">
        <f t="shared" si="4"/>
        <v>9</v>
      </c>
      <c r="P8" s="14">
        <f t="shared" si="5"/>
        <v>1.859504132231405E-2</v>
      </c>
    </row>
    <row r="9" spans="1:18" x14ac:dyDescent="0.2">
      <c r="A9" s="12"/>
      <c r="B9" s="2" t="s">
        <v>38</v>
      </c>
      <c r="C9" s="13">
        <v>1</v>
      </c>
      <c r="D9" s="14">
        <v>1.2E-2</v>
      </c>
      <c r="E9" s="13">
        <v>0</v>
      </c>
      <c r="F9" s="14">
        <v>0</v>
      </c>
      <c r="G9" s="6">
        <f t="shared" si="0"/>
        <v>1</v>
      </c>
      <c r="H9" s="7">
        <f t="shared" si="1"/>
        <v>6.7114093959731542E-3</v>
      </c>
      <c r="I9" s="13">
        <v>0</v>
      </c>
      <c r="J9" s="14">
        <v>0</v>
      </c>
      <c r="K9" s="13">
        <v>1</v>
      </c>
      <c r="L9" s="14">
        <v>3.0000000000000001E-3</v>
      </c>
      <c r="M9" s="6">
        <f t="shared" si="2"/>
        <v>1</v>
      </c>
      <c r="N9" s="7">
        <f t="shared" si="3"/>
        <v>2.9850746268656717E-3</v>
      </c>
      <c r="O9" s="13">
        <f t="shared" si="4"/>
        <v>2</v>
      </c>
      <c r="P9" s="14">
        <f t="shared" si="5"/>
        <v>4.1322314049586778E-3</v>
      </c>
    </row>
    <row r="10" spans="1:18" x14ac:dyDescent="0.2">
      <c r="A10" s="12"/>
      <c r="B10" s="2" t="s">
        <v>70</v>
      </c>
      <c r="C10" s="13">
        <v>4</v>
      </c>
      <c r="D10" s="14">
        <v>4.7E-2</v>
      </c>
      <c r="E10" s="13">
        <v>0</v>
      </c>
      <c r="F10" s="14">
        <v>0</v>
      </c>
      <c r="G10" s="6">
        <f t="shared" si="0"/>
        <v>4</v>
      </c>
      <c r="H10" s="7">
        <f t="shared" si="1"/>
        <v>2.6845637583892617E-2</v>
      </c>
      <c r="I10" s="13">
        <v>0</v>
      </c>
      <c r="J10" s="14">
        <v>0</v>
      </c>
      <c r="K10" s="13">
        <v>0</v>
      </c>
      <c r="L10" s="14">
        <v>0</v>
      </c>
      <c r="M10" s="6">
        <f t="shared" si="2"/>
        <v>0</v>
      </c>
      <c r="N10" s="7">
        <f t="shared" si="3"/>
        <v>0</v>
      </c>
      <c r="O10" s="13">
        <f t="shared" si="4"/>
        <v>4</v>
      </c>
      <c r="P10" s="14">
        <f t="shared" si="5"/>
        <v>8.2644628099173556E-3</v>
      </c>
    </row>
    <row r="11" spans="1:18" x14ac:dyDescent="0.2">
      <c r="A11" s="1"/>
      <c r="B11" s="3" t="s">
        <v>39</v>
      </c>
      <c r="C11" s="8">
        <v>0</v>
      </c>
      <c r="D11" s="9">
        <v>0</v>
      </c>
      <c r="E11" s="8">
        <v>0</v>
      </c>
      <c r="F11" s="9">
        <v>0</v>
      </c>
      <c r="G11" s="10">
        <f t="shared" si="0"/>
        <v>0</v>
      </c>
      <c r="H11" s="11">
        <f t="shared" si="1"/>
        <v>0</v>
      </c>
      <c r="I11" s="8">
        <v>0</v>
      </c>
      <c r="J11" s="9">
        <v>0</v>
      </c>
      <c r="K11" s="8">
        <v>11</v>
      </c>
      <c r="L11" s="9">
        <v>3.5999999999999997E-2</v>
      </c>
      <c r="M11" s="10">
        <f t="shared" si="2"/>
        <v>11</v>
      </c>
      <c r="N11" s="11">
        <f t="shared" si="3"/>
        <v>3.2835820895522387E-2</v>
      </c>
      <c r="O11" s="8">
        <f t="shared" si="4"/>
        <v>11</v>
      </c>
      <c r="P11" s="9">
        <f t="shared" si="5"/>
        <v>2.2727272727272728E-2</v>
      </c>
    </row>
    <row r="12" spans="1:18" x14ac:dyDescent="0.2">
      <c r="A12" s="12" t="s">
        <v>6</v>
      </c>
      <c r="B12" s="2" t="s">
        <v>40</v>
      </c>
      <c r="C12" s="13">
        <v>2</v>
      </c>
      <c r="D12" s="14">
        <v>2.3E-2</v>
      </c>
      <c r="E12" s="13">
        <v>2</v>
      </c>
      <c r="F12" s="14">
        <v>3.2000000000000001E-2</v>
      </c>
      <c r="G12" s="6">
        <f t="shared" si="0"/>
        <v>4</v>
      </c>
      <c r="H12" s="7">
        <f t="shared" si="1"/>
        <v>2.6845637583892617E-2</v>
      </c>
      <c r="I12" s="13">
        <v>0</v>
      </c>
      <c r="J12" s="14">
        <v>0</v>
      </c>
      <c r="K12" s="13">
        <v>16</v>
      </c>
      <c r="L12" s="14">
        <v>5.1999999999999998E-2</v>
      </c>
      <c r="M12" s="6">
        <f t="shared" si="2"/>
        <v>16</v>
      </c>
      <c r="N12" s="7">
        <f t="shared" si="3"/>
        <v>4.7761194029850747E-2</v>
      </c>
      <c r="O12" s="13">
        <f t="shared" si="4"/>
        <v>20</v>
      </c>
      <c r="P12" s="14">
        <f t="shared" si="5"/>
        <v>4.1322314049586778E-2</v>
      </c>
      <c r="R12" s="12"/>
    </row>
    <row r="13" spans="1:18" x14ac:dyDescent="0.2">
      <c r="A13" s="12"/>
      <c r="B13" s="2" t="s">
        <v>44</v>
      </c>
      <c r="C13" s="13">
        <v>84</v>
      </c>
      <c r="D13" s="14">
        <v>0.97699999999999998</v>
      </c>
      <c r="E13" s="13">
        <v>58</v>
      </c>
      <c r="F13" s="14">
        <v>0.92100000000000004</v>
      </c>
      <c r="G13" s="6">
        <f t="shared" si="0"/>
        <v>142</v>
      </c>
      <c r="H13" s="7">
        <f t="shared" si="1"/>
        <v>0.95302013422818788</v>
      </c>
      <c r="I13" s="13">
        <v>26</v>
      </c>
      <c r="J13" s="14">
        <v>1</v>
      </c>
      <c r="K13" s="13">
        <v>271</v>
      </c>
      <c r="L13" s="14">
        <v>0.877</v>
      </c>
      <c r="M13" s="6">
        <f t="shared" si="2"/>
        <v>297</v>
      </c>
      <c r="N13" s="7">
        <f t="shared" si="3"/>
        <v>0.88656716417910453</v>
      </c>
      <c r="O13" s="13">
        <f t="shared" si="4"/>
        <v>439</v>
      </c>
      <c r="P13" s="14">
        <f t="shared" si="5"/>
        <v>0.90702479338842978</v>
      </c>
    </row>
    <row r="14" spans="1:18" x14ac:dyDescent="0.2">
      <c r="A14" s="1"/>
      <c r="B14" s="3" t="s">
        <v>39</v>
      </c>
      <c r="C14" s="8">
        <v>0</v>
      </c>
      <c r="D14" s="9">
        <v>0</v>
      </c>
      <c r="E14" s="8">
        <v>3</v>
      </c>
      <c r="F14" s="9">
        <v>4.8000000000000001E-2</v>
      </c>
      <c r="G14" s="10">
        <f t="shared" si="0"/>
        <v>3</v>
      </c>
      <c r="H14" s="11">
        <f t="shared" si="1"/>
        <v>2.0134228187919462E-2</v>
      </c>
      <c r="I14" s="8">
        <v>0</v>
      </c>
      <c r="J14" s="9">
        <v>0</v>
      </c>
      <c r="K14" s="8">
        <v>22</v>
      </c>
      <c r="L14" s="9">
        <v>7.0999999999999994E-2</v>
      </c>
      <c r="M14" s="10">
        <f t="shared" si="2"/>
        <v>22</v>
      </c>
      <c r="N14" s="11">
        <f t="shared" si="3"/>
        <v>6.5671641791044774E-2</v>
      </c>
      <c r="O14" s="8">
        <f t="shared" si="4"/>
        <v>25</v>
      </c>
      <c r="P14" s="9">
        <f t="shared" si="5"/>
        <v>5.1652892561983473E-2</v>
      </c>
    </row>
    <row r="15" spans="1:18" x14ac:dyDescent="0.2">
      <c r="A15" s="12" t="s">
        <v>51</v>
      </c>
      <c r="B15" s="2" t="s">
        <v>52</v>
      </c>
      <c r="C15" s="13">
        <v>1</v>
      </c>
      <c r="D15" s="14">
        <v>1.2E-2</v>
      </c>
      <c r="E15" s="13">
        <v>2</v>
      </c>
      <c r="F15" s="14">
        <v>3.2000000000000001E-2</v>
      </c>
      <c r="G15" s="6">
        <f t="shared" si="0"/>
        <v>3</v>
      </c>
      <c r="H15" s="7">
        <f t="shared" si="1"/>
        <v>2.0134228187919462E-2</v>
      </c>
      <c r="I15" s="13">
        <v>2</v>
      </c>
      <c r="J15" s="14">
        <v>7.6999999999999999E-2</v>
      </c>
      <c r="K15" s="13">
        <v>14</v>
      </c>
      <c r="L15" s="14">
        <v>4.4999999999999998E-2</v>
      </c>
      <c r="M15" s="6">
        <f t="shared" si="2"/>
        <v>16</v>
      </c>
      <c r="N15" s="7">
        <f t="shared" si="3"/>
        <v>4.7761194029850747E-2</v>
      </c>
      <c r="O15" s="13">
        <f t="shared" si="4"/>
        <v>19</v>
      </c>
      <c r="P15" s="14">
        <f t="shared" si="5"/>
        <v>3.9256198347107439E-2</v>
      </c>
    </row>
    <row r="16" spans="1:18" x14ac:dyDescent="0.2">
      <c r="A16" s="12"/>
      <c r="B16" s="2" t="s">
        <v>53</v>
      </c>
      <c r="C16" s="13">
        <v>12</v>
      </c>
      <c r="D16" s="14">
        <v>0.14000000000000001</v>
      </c>
      <c r="E16" s="13">
        <v>11</v>
      </c>
      <c r="F16" s="14">
        <v>0.17499999999999999</v>
      </c>
      <c r="G16" s="6">
        <f t="shared" si="0"/>
        <v>23</v>
      </c>
      <c r="H16" s="7">
        <f t="shared" si="1"/>
        <v>0.15436241610738255</v>
      </c>
      <c r="I16" s="13">
        <v>3</v>
      </c>
      <c r="J16" s="14">
        <v>0.115</v>
      </c>
      <c r="K16" s="13">
        <v>41</v>
      </c>
      <c r="L16" s="14">
        <v>0.13300000000000001</v>
      </c>
      <c r="M16" s="6">
        <f t="shared" si="2"/>
        <v>44</v>
      </c>
      <c r="N16" s="7">
        <f t="shared" si="3"/>
        <v>0.13134328358208955</v>
      </c>
      <c r="O16" s="13">
        <f t="shared" si="4"/>
        <v>67</v>
      </c>
      <c r="P16" s="14">
        <f t="shared" si="5"/>
        <v>0.13842975206611571</v>
      </c>
    </row>
    <row r="17" spans="1:16" x14ac:dyDescent="0.2">
      <c r="A17" s="12"/>
      <c r="B17" s="2" t="s">
        <v>54</v>
      </c>
      <c r="C17" s="13">
        <v>38</v>
      </c>
      <c r="D17" s="14">
        <v>0.442</v>
      </c>
      <c r="E17" s="13">
        <v>31</v>
      </c>
      <c r="F17" s="14">
        <v>0.49199999999999999</v>
      </c>
      <c r="G17" s="6">
        <f t="shared" si="0"/>
        <v>69</v>
      </c>
      <c r="H17" s="7">
        <f t="shared" si="1"/>
        <v>0.46308724832214765</v>
      </c>
      <c r="I17" s="13">
        <v>10</v>
      </c>
      <c r="J17" s="14">
        <v>0.38500000000000001</v>
      </c>
      <c r="K17" s="13">
        <v>79</v>
      </c>
      <c r="L17" s="14">
        <v>0.25600000000000001</v>
      </c>
      <c r="M17" s="6">
        <f t="shared" si="2"/>
        <v>89</v>
      </c>
      <c r="N17" s="7">
        <f t="shared" si="3"/>
        <v>0.2656716417910448</v>
      </c>
      <c r="O17" s="13">
        <f t="shared" si="4"/>
        <v>158</v>
      </c>
      <c r="P17" s="14">
        <f t="shared" si="5"/>
        <v>0.32644628099173556</v>
      </c>
    </row>
    <row r="18" spans="1:16" x14ac:dyDescent="0.2">
      <c r="A18" s="12"/>
      <c r="B18" s="2" t="s">
        <v>55</v>
      </c>
      <c r="C18" s="13">
        <v>29</v>
      </c>
      <c r="D18" s="14">
        <v>0.33700000000000002</v>
      </c>
      <c r="E18" s="13">
        <v>12</v>
      </c>
      <c r="F18" s="14">
        <v>0.19</v>
      </c>
      <c r="G18" s="6">
        <f t="shared" si="0"/>
        <v>41</v>
      </c>
      <c r="H18" s="7">
        <f t="shared" si="1"/>
        <v>0.27516778523489932</v>
      </c>
      <c r="I18" s="13">
        <v>5</v>
      </c>
      <c r="J18" s="14">
        <v>0.192</v>
      </c>
      <c r="K18" s="13">
        <v>95</v>
      </c>
      <c r="L18" s="14">
        <v>0.307</v>
      </c>
      <c r="M18" s="6">
        <f t="shared" si="2"/>
        <v>100</v>
      </c>
      <c r="N18" s="7">
        <f t="shared" si="3"/>
        <v>0.29850746268656714</v>
      </c>
      <c r="O18" s="13">
        <f t="shared" si="4"/>
        <v>141</v>
      </c>
      <c r="P18" s="14">
        <f t="shared" si="5"/>
        <v>0.29132231404958675</v>
      </c>
    </row>
    <row r="19" spans="1:16" x14ac:dyDescent="0.2">
      <c r="A19" s="1"/>
      <c r="B19" s="3" t="s">
        <v>56</v>
      </c>
      <c r="C19" s="8">
        <v>6</v>
      </c>
      <c r="D19" s="9">
        <v>7.0000000000000007E-2</v>
      </c>
      <c r="E19" s="8">
        <v>7</v>
      </c>
      <c r="F19" s="9">
        <v>0.111</v>
      </c>
      <c r="G19" s="10">
        <f t="shared" si="0"/>
        <v>13</v>
      </c>
      <c r="H19" s="11">
        <f t="shared" si="1"/>
        <v>8.7248322147651006E-2</v>
      </c>
      <c r="I19" s="8">
        <v>6</v>
      </c>
      <c r="J19" s="9">
        <v>0.23100000000000001</v>
      </c>
      <c r="K19" s="8">
        <v>79</v>
      </c>
      <c r="L19" s="9">
        <v>0.25600000000000001</v>
      </c>
      <c r="M19" s="10">
        <f t="shared" si="2"/>
        <v>85</v>
      </c>
      <c r="N19" s="11">
        <f t="shared" si="3"/>
        <v>0.2537313432835821</v>
      </c>
      <c r="O19" s="8">
        <f t="shared" si="4"/>
        <v>98</v>
      </c>
      <c r="P19" s="9">
        <f t="shared" si="5"/>
        <v>0.2024793388429752</v>
      </c>
    </row>
    <row r="20" spans="1:16" x14ac:dyDescent="0.2">
      <c r="A20" s="12" t="s">
        <v>7</v>
      </c>
      <c r="B20" s="2" t="s">
        <v>57</v>
      </c>
      <c r="C20" s="13">
        <v>0</v>
      </c>
      <c r="D20" s="14">
        <v>0</v>
      </c>
      <c r="E20" s="13">
        <v>4</v>
      </c>
      <c r="F20" s="14">
        <v>6.3E-2</v>
      </c>
      <c r="G20" s="6">
        <f t="shared" si="0"/>
        <v>4</v>
      </c>
      <c r="H20" s="7">
        <f t="shared" si="1"/>
        <v>2.6845637583892617E-2</v>
      </c>
      <c r="I20" s="13">
        <v>0</v>
      </c>
      <c r="J20" s="14">
        <v>0</v>
      </c>
      <c r="K20" s="13">
        <v>14</v>
      </c>
      <c r="L20" s="14">
        <v>4.4999999999999998E-2</v>
      </c>
      <c r="M20" s="6">
        <f t="shared" si="2"/>
        <v>14</v>
      </c>
      <c r="N20" s="7">
        <f t="shared" si="3"/>
        <v>4.1791044776119404E-2</v>
      </c>
      <c r="O20" s="13">
        <f t="shared" si="4"/>
        <v>18</v>
      </c>
      <c r="P20" s="14">
        <f t="shared" si="5"/>
        <v>3.71900826446281E-2</v>
      </c>
    </row>
    <row r="21" spans="1:16" x14ac:dyDescent="0.2">
      <c r="A21" s="12"/>
      <c r="B21" s="2" t="s">
        <v>58</v>
      </c>
      <c r="C21" s="13">
        <v>27</v>
      </c>
      <c r="D21" s="14">
        <v>0.314</v>
      </c>
      <c r="E21" s="13">
        <v>16</v>
      </c>
      <c r="F21" s="14">
        <v>0.254</v>
      </c>
      <c r="G21" s="6">
        <f t="shared" si="0"/>
        <v>43</v>
      </c>
      <c r="H21" s="7">
        <f t="shared" si="1"/>
        <v>0.28859060402684567</v>
      </c>
      <c r="I21" s="13">
        <v>2</v>
      </c>
      <c r="J21" s="14">
        <v>7.6999999999999999E-2</v>
      </c>
      <c r="K21" s="13">
        <v>11</v>
      </c>
      <c r="L21" s="14">
        <v>3.5999999999999997E-2</v>
      </c>
      <c r="M21" s="6">
        <f t="shared" si="2"/>
        <v>13</v>
      </c>
      <c r="N21" s="7">
        <f t="shared" si="3"/>
        <v>3.880597014925373E-2</v>
      </c>
      <c r="O21" s="13">
        <f t="shared" si="4"/>
        <v>56</v>
      </c>
      <c r="P21" s="14">
        <f t="shared" si="5"/>
        <v>0.11570247933884298</v>
      </c>
    </row>
    <row r="22" spans="1:16" x14ac:dyDescent="0.2">
      <c r="A22" s="12"/>
      <c r="B22" s="2" t="s">
        <v>59</v>
      </c>
      <c r="C22" s="13">
        <v>0</v>
      </c>
      <c r="D22" s="14">
        <v>0</v>
      </c>
      <c r="E22" s="13">
        <v>0</v>
      </c>
      <c r="F22" s="14">
        <v>0</v>
      </c>
      <c r="G22" s="6">
        <f t="shared" si="0"/>
        <v>0</v>
      </c>
      <c r="H22" s="7">
        <f t="shared" si="1"/>
        <v>0</v>
      </c>
      <c r="I22" s="13">
        <v>0</v>
      </c>
      <c r="J22" s="14">
        <v>0</v>
      </c>
      <c r="K22" s="13">
        <v>21</v>
      </c>
      <c r="L22" s="14">
        <v>6.8000000000000005E-2</v>
      </c>
      <c r="M22" s="6">
        <f t="shared" si="2"/>
        <v>21</v>
      </c>
      <c r="N22" s="7">
        <f t="shared" si="3"/>
        <v>6.2686567164179099E-2</v>
      </c>
      <c r="O22" s="13">
        <f t="shared" si="4"/>
        <v>21</v>
      </c>
      <c r="P22" s="14">
        <f t="shared" si="5"/>
        <v>4.3388429752066117E-2</v>
      </c>
    </row>
    <row r="23" spans="1:16" x14ac:dyDescent="0.2">
      <c r="A23" s="12"/>
      <c r="B23" s="2" t="s">
        <v>60</v>
      </c>
      <c r="C23" s="13">
        <v>0</v>
      </c>
      <c r="D23" s="14">
        <v>0</v>
      </c>
      <c r="E23" s="13">
        <v>1</v>
      </c>
      <c r="F23" s="14">
        <v>1.6E-2</v>
      </c>
      <c r="G23" s="6">
        <f t="shared" si="0"/>
        <v>1</v>
      </c>
      <c r="H23" s="7">
        <f t="shared" si="1"/>
        <v>6.7114093959731542E-3</v>
      </c>
      <c r="I23" s="13">
        <v>0</v>
      </c>
      <c r="J23" s="14">
        <v>0</v>
      </c>
      <c r="K23" s="13">
        <v>57</v>
      </c>
      <c r="L23" s="14">
        <v>0.184</v>
      </c>
      <c r="M23" s="6">
        <f t="shared" si="2"/>
        <v>57</v>
      </c>
      <c r="N23" s="7">
        <f t="shared" si="3"/>
        <v>0.17014925373134329</v>
      </c>
      <c r="O23" s="13">
        <f t="shared" si="4"/>
        <v>58</v>
      </c>
      <c r="P23" s="14">
        <f t="shared" si="5"/>
        <v>0.11983471074380166</v>
      </c>
    </row>
    <row r="24" spans="1:16" x14ac:dyDescent="0.2">
      <c r="A24" s="12"/>
      <c r="B24" s="2" t="s">
        <v>61</v>
      </c>
      <c r="C24" s="13">
        <v>0</v>
      </c>
      <c r="D24" s="14">
        <v>0</v>
      </c>
      <c r="E24" s="13">
        <v>1</v>
      </c>
      <c r="F24" s="14">
        <v>1.6E-2</v>
      </c>
      <c r="G24" s="6">
        <f t="shared" si="0"/>
        <v>1</v>
      </c>
      <c r="H24" s="7">
        <f t="shared" si="1"/>
        <v>6.7114093959731542E-3</v>
      </c>
      <c r="I24" s="13">
        <v>0</v>
      </c>
      <c r="J24" s="14">
        <v>0</v>
      </c>
      <c r="K24" s="13">
        <v>6</v>
      </c>
      <c r="L24" s="14">
        <v>1.9E-2</v>
      </c>
      <c r="M24" s="6">
        <f t="shared" si="2"/>
        <v>6</v>
      </c>
      <c r="N24" s="7">
        <f t="shared" si="3"/>
        <v>1.7910447761194031E-2</v>
      </c>
      <c r="O24" s="13">
        <f t="shared" si="4"/>
        <v>7</v>
      </c>
      <c r="P24" s="14">
        <f t="shared" si="5"/>
        <v>1.4462809917355372E-2</v>
      </c>
    </row>
    <row r="25" spans="1:16" x14ac:dyDescent="0.2">
      <c r="A25" s="12"/>
      <c r="B25" s="2" t="s">
        <v>62</v>
      </c>
      <c r="C25" s="13">
        <v>0</v>
      </c>
      <c r="D25" s="14">
        <v>0</v>
      </c>
      <c r="E25" s="13">
        <v>5</v>
      </c>
      <c r="F25" s="14">
        <v>7.9000000000000001E-2</v>
      </c>
      <c r="G25" s="6">
        <f t="shared" si="0"/>
        <v>5</v>
      </c>
      <c r="H25" s="7">
        <f t="shared" si="1"/>
        <v>3.3557046979865772E-2</v>
      </c>
      <c r="I25" s="13">
        <v>0</v>
      </c>
      <c r="J25" s="14">
        <v>0</v>
      </c>
      <c r="K25" s="13">
        <v>66</v>
      </c>
      <c r="L25" s="14">
        <v>0.214</v>
      </c>
      <c r="M25" s="6">
        <f t="shared" si="2"/>
        <v>66</v>
      </c>
      <c r="N25" s="7">
        <f t="shared" si="3"/>
        <v>0.19701492537313434</v>
      </c>
      <c r="O25" s="13">
        <f t="shared" si="4"/>
        <v>71</v>
      </c>
      <c r="P25" s="14">
        <f t="shared" si="5"/>
        <v>0.14669421487603307</v>
      </c>
    </row>
    <row r="26" spans="1:16" x14ac:dyDescent="0.2">
      <c r="A26" s="12"/>
      <c r="B26" s="2" t="s">
        <v>63</v>
      </c>
      <c r="C26" s="13">
        <v>4</v>
      </c>
      <c r="D26" s="14">
        <v>4.7E-2</v>
      </c>
      <c r="E26" s="13">
        <v>5</v>
      </c>
      <c r="F26" s="14">
        <v>7.9000000000000001E-2</v>
      </c>
      <c r="G26" s="6">
        <f t="shared" si="0"/>
        <v>9</v>
      </c>
      <c r="H26" s="7">
        <f t="shared" si="1"/>
        <v>6.0402684563758392E-2</v>
      </c>
      <c r="I26" s="13">
        <v>20</v>
      </c>
      <c r="J26" s="14">
        <v>0.76900000000000002</v>
      </c>
      <c r="K26" s="13">
        <v>119</v>
      </c>
      <c r="L26" s="14">
        <v>0.38500000000000001</v>
      </c>
      <c r="M26" s="6">
        <f t="shared" si="2"/>
        <v>139</v>
      </c>
      <c r="N26" s="7">
        <f t="shared" si="3"/>
        <v>0.41492537313432837</v>
      </c>
      <c r="O26" s="13">
        <f t="shared" si="4"/>
        <v>148</v>
      </c>
      <c r="P26" s="14">
        <f t="shared" si="5"/>
        <v>0.30578512396694213</v>
      </c>
    </row>
    <row r="27" spans="1:16" x14ac:dyDescent="0.2">
      <c r="A27" s="12"/>
      <c r="B27" s="2" t="s">
        <v>64</v>
      </c>
      <c r="C27" s="13">
        <v>0</v>
      </c>
      <c r="D27" s="14">
        <v>0</v>
      </c>
      <c r="E27" s="13">
        <v>1</v>
      </c>
      <c r="F27" s="14">
        <v>1.6E-2</v>
      </c>
      <c r="G27" s="6">
        <f t="shared" si="0"/>
        <v>1</v>
      </c>
      <c r="H27" s="7">
        <f t="shared" si="1"/>
        <v>6.7114093959731542E-3</v>
      </c>
      <c r="I27" s="13">
        <v>0</v>
      </c>
      <c r="J27" s="14">
        <v>0</v>
      </c>
      <c r="K27" s="13">
        <v>7</v>
      </c>
      <c r="L27" s="14">
        <v>2.3E-2</v>
      </c>
      <c r="M27" s="6">
        <f t="shared" si="2"/>
        <v>7</v>
      </c>
      <c r="N27" s="7">
        <f t="shared" si="3"/>
        <v>2.0895522388059702E-2</v>
      </c>
      <c r="O27" s="13">
        <f t="shared" si="4"/>
        <v>8</v>
      </c>
      <c r="P27" s="14">
        <f t="shared" si="5"/>
        <v>1.6528925619834711E-2</v>
      </c>
    </row>
    <row r="28" spans="1:16" x14ac:dyDescent="0.2">
      <c r="A28" s="12"/>
      <c r="B28" s="2" t="s">
        <v>65</v>
      </c>
      <c r="C28" s="13">
        <v>49</v>
      </c>
      <c r="D28" s="14">
        <v>0.56999999999999995</v>
      </c>
      <c r="E28" s="13">
        <v>30</v>
      </c>
      <c r="F28" s="14">
        <v>0.47599999999999998</v>
      </c>
      <c r="G28" s="6">
        <f t="shared" si="0"/>
        <v>79</v>
      </c>
      <c r="H28" s="7">
        <f t="shared" si="1"/>
        <v>0.53020134228187921</v>
      </c>
      <c r="I28" s="13">
        <v>3</v>
      </c>
      <c r="J28" s="14">
        <v>0.115</v>
      </c>
      <c r="K28" s="13">
        <v>8</v>
      </c>
      <c r="L28" s="14">
        <v>2.5999999999999999E-2</v>
      </c>
      <c r="M28" s="6">
        <f t="shared" si="2"/>
        <v>11</v>
      </c>
      <c r="N28" s="7">
        <f t="shared" si="3"/>
        <v>3.2835820895522387E-2</v>
      </c>
      <c r="O28" s="13">
        <f t="shared" si="4"/>
        <v>90</v>
      </c>
      <c r="P28" s="14">
        <f t="shared" si="5"/>
        <v>0.18595041322314049</v>
      </c>
    </row>
    <row r="29" spans="1:16" x14ac:dyDescent="0.2">
      <c r="A29" s="12"/>
      <c r="B29" s="2" t="s">
        <v>66</v>
      </c>
      <c r="C29" s="13">
        <v>1</v>
      </c>
      <c r="D29" s="14">
        <v>1.2E-2</v>
      </c>
      <c r="E29" s="13">
        <v>0</v>
      </c>
      <c r="F29" s="14">
        <v>0</v>
      </c>
      <c r="G29" s="6">
        <f t="shared" si="0"/>
        <v>1</v>
      </c>
      <c r="H29" s="7">
        <f t="shared" si="1"/>
        <v>6.7114093959731542E-3</v>
      </c>
      <c r="I29" s="13">
        <v>1</v>
      </c>
      <c r="J29" s="14">
        <v>3.7999999999999999E-2</v>
      </c>
      <c r="K29" s="13">
        <v>0</v>
      </c>
      <c r="L29" s="14">
        <v>0</v>
      </c>
      <c r="M29" s="6">
        <f t="shared" si="2"/>
        <v>1</v>
      </c>
      <c r="N29" s="7">
        <f t="shared" si="3"/>
        <v>2.9850746268656717E-3</v>
      </c>
      <c r="O29" s="13">
        <f t="shared" si="4"/>
        <v>2</v>
      </c>
      <c r="P29" s="14">
        <f t="shared" si="5"/>
        <v>4.1322314049586778E-3</v>
      </c>
    </row>
    <row r="30" spans="1:16" x14ac:dyDescent="0.2">
      <c r="A30" s="1"/>
      <c r="B30" s="3" t="s">
        <v>67</v>
      </c>
      <c r="C30" s="8">
        <v>5</v>
      </c>
      <c r="D30" s="9">
        <v>5.8000000000000003E-2</v>
      </c>
      <c r="E30" s="8">
        <v>0</v>
      </c>
      <c r="F30" s="9">
        <v>0</v>
      </c>
      <c r="G30" s="10">
        <f t="shared" si="0"/>
        <v>5</v>
      </c>
      <c r="H30" s="11">
        <f t="shared" si="1"/>
        <v>3.3557046979865772E-2</v>
      </c>
      <c r="I30" s="8">
        <v>0</v>
      </c>
      <c r="J30" s="9">
        <v>0</v>
      </c>
      <c r="K30" s="8">
        <v>0</v>
      </c>
      <c r="L30" s="9">
        <v>0</v>
      </c>
      <c r="M30" s="10">
        <f t="shared" si="2"/>
        <v>0</v>
      </c>
      <c r="N30" s="11">
        <f t="shared" si="3"/>
        <v>0</v>
      </c>
      <c r="O30" s="8">
        <f t="shared" si="4"/>
        <v>5</v>
      </c>
      <c r="P30" s="9">
        <f t="shared" si="5"/>
        <v>1.0330578512396695E-2</v>
      </c>
    </row>
    <row r="31" spans="1:16" x14ac:dyDescent="0.2">
      <c r="A31" s="12" t="s">
        <v>8</v>
      </c>
      <c r="B31" s="2" t="s">
        <v>9</v>
      </c>
      <c r="C31" s="13">
        <v>24</v>
      </c>
      <c r="D31" s="14">
        <v>0.27900000000000003</v>
      </c>
      <c r="E31" s="13">
        <v>8</v>
      </c>
      <c r="F31" s="14">
        <v>0.127</v>
      </c>
      <c r="G31" s="6">
        <f t="shared" si="0"/>
        <v>32</v>
      </c>
      <c r="H31" s="7">
        <f t="shared" si="1"/>
        <v>0.21476510067114093</v>
      </c>
      <c r="I31" s="13">
        <v>0</v>
      </c>
      <c r="J31" s="14">
        <v>0</v>
      </c>
      <c r="K31" s="13">
        <v>19</v>
      </c>
      <c r="L31" s="14">
        <v>6.0999999999999999E-2</v>
      </c>
      <c r="M31" s="6">
        <f t="shared" si="2"/>
        <v>19</v>
      </c>
      <c r="N31" s="7">
        <f t="shared" si="3"/>
        <v>5.6716417910447764E-2</v>
      </c>
      <c r="O31" s="13">
        <f t="shared" si="4"/>
        <v>51</v>
      </c>
      <c r="P31" s="14">
        <f t="shared" si="5"/>
        <v>0.10537190082644628</v>
      </c>
    </row>
    <row r="32" spans="1:16" x14ac:dyDescent="0.2">
      <c r="A32" s="12"/>
      <c r="B32" s="2" t="s">
        <v>10</v>
      </c>
      <c r="C32" s="13">
        <v>33</v>
      </c>
      <c r="D32" s="14">
        <v>0.38400000000000001</v>
      </c>
      <c r="E32" s="13">
        <v>29</v>
      </c>
      <c r="F32" s="14">
        <v>0.46</v>
      </c>
      <c r="G32" s="6">
        <f t="shared" si="0"/>
        <v>62</v>
      </c>
      <c r="H32" s="7">
        <f t="shared" si="1"/>
        <v>0.41610738255033558</v>
      </c>
      <c r="I32" s="13">
        <v>20</v>
      </c>
      <c r="J32" s="14">
        <v>0.76900000000000002</v>
      </c>
      <c r="K32" s="13">
        <v>96</v>
      </c>
      <c r="L32" s="14">
        <v>0.311</v>
      </c>
      <c r="M32" s="6">
        <f t="shared" si="2"/>
        <v>116</v>
      </c>
      <c r="N32" s="7">
        <f t="shared" si="3"/>
        <v>0.34626865671641793</v>
      </c>
      <c r="O32" s="13">
        <f t="shared" si="4"/>
        <v>178</v>
      </c>
      <c r="P32" s="14">
        <f t="shared" si="5"/>
        <v>0.36776859504132231</v>
      </c>
    </row>
    <row r="33" spans="1:16" x14ac:dyDescent="0.2">
      <c r="A33" s="12"/>
      <c r="B33" s="2" t="s">
        <v>11</v>
      </c>
      <c r="C33" s="13">
        <v>14</v>
      </c>
      <c r="D33" s="14">
        <v>0.16300000000000001</v>
      </c>
      <c r="E33" s="13">
        <v>8</v>
      </c>
      <c r="F33" s="14">
        <v>0.127</v>
      </c>
      <c r="G33" s="6">
        <f t="shared" si="0"/>
        <v>22</v>
      </c>
      <c r="H33" s="7">
        <f t="shared" si="1"/>
        <v>0.1476510067114094</v>
      </c>
      <c r="I33" s="13">
        <v>5</v>
      </c>
      <c r="J33" s="14">
        <v>0.192</v>
      </c>
      <c r="K33" s="13">
        <v>82</v>
      </c>
      <c r="L33" s="14">
        <v>0.26500000000000001</v>
      </c>
      <c r="M33" s="6">
        <f t="shared" si="2"/>
        <v>87</v>
      </c>
      <c r="N33" s="7">
        <f t="shared" si="3"/>
        <v>0.25970149253731345</v>
      </c>
      <c r="O33" s="13">
        <f t="shared" si="4"/>
        <v>109</v>
      </c>
      <c r="P33" s="14">
        <f t="shared" si="5"/>
        <v>0.22520661157024793</v>
      </c>
    </row>
    <row r="34" spans="1:16" x14ac:dyDescent="0.2">
      <c r="A34" s="12"/>
      <c r="B34" s="2" t="s">
        <v>12</v>
      </c>
      <c r="C34" s="13">
        <v>9</v>
      </c>
      <c r="D34" s="14">
        <v>0.105</v>
      </c>
      <c r="E34" s="13">
        <v>14</v>
      </c>
      <c r="F34" s="14">
        <v>0.222</v>
      </c>
      <c r="G34" s="6">
        <f t="shared" si="0"/>
        <v>23</v>
      </c>
      <c r="H34" s="7">
        <f t="shared" si="1"/>
        <v>0.15436241610738255</v>
      </c>
      <c r="I34" s="13">
        <v>1</v>
      </c>
      <c r="J34" s="14">
        <v>3.7999999999999999E-2</v>
      </c>
      <c r="K34" s="13">
        <v>83</v>
      </c>
      <c r="L34" s="14">
        <v>0.26900000000000002</v>
      </c>
      <c r="M34" s="6">
        <f t="shared" si="2"/>
        <v>84</v>
      </c>
      <c r="N34" s="7">
        <f t="shared" si="3"/>
        <v>0.2507462686567164</v>
      </c>
      <c r="O34" s="13">
        <f t="shared" si="4"/>
        <v>107</v>
      </c>
      <c r="P34" s="14">
        <f t="shared" si="5"/>
        <v>0.22107438016528927</v>
      </c>
    </row>
    <row r="35" spans="1:16" x14ac:dyDescent="0.2">
      <c r="A35" s="12"/>
      <c r="B35" s="2" t="s">
        <v>13</v>
      </c>
      <c r="C35" s="13">
        <v>0</v>
      </c>
      <c r="D35" s="14">
        <v>0</v>
      </c>
      <c r="E35" s="13">
        <v>1</v>
      </c>
      <c r="F35" s="14">
        <v>1.6E-2</v>
      </c>
      <c r="G35" s="6">
        <f t="shared" si="0"/>
        <v>1</v>
      </c>
      <c r="H35" s="7">
        <f t="shared" si="1"/>
        <v>6.7114093959731542E-3</v>
      </c>
      <c r="I35" s="13">
        <v>0</v>
      </c>
      <c r="J35" s="14">
        <v>0</v>
      </c>
      <c r="K35" s="13">
        <v>7</v>
      </c>
      <c r="L35" s="14">
        <v>2.3E-2</v>
      </c>
      <c r="M35" s="6">
        <f t="shared" si="2"/>
        <v>7</v>
      </c>
      <c r="N35" s="7">
        <f t="shared" si="3"/>
        <v>2.0895522388059702E-2</v>
      </c>
      <c r="O35" s="13">
        <f t="shared" si="4"/>
        <v>8</v>
      </c>
      <c r="P35" s="14">
        <f t="shared" si="5"/>
        <v>1.6528925619834711E-2</v>
      </c>
    </row>
    <row r="36" spans="1:16" x14ac:dyDescent="0.2">
      <c r="A36" s="1"/>
      <c r="B36" s="3" t="s">
        <v>39</v>
      </c>
      <c r="C36" s="8">
        <v>0</v>
      </c>
      <c r="D36" s="9">
        <v>0</v>
      </c>
      <c r="E36" s="8">
        <v>0</v>
      </c>
      <c r="F36" s="9">
        <v>0</v>
      </c>
      <c r="G36" s="10">
        <f t="shared" si="0"/>
        <v>0</v>
      </c>
      <c r="H36" s="11">
        <f t="shared" si="1"/>
        <v>0</v>
      </c>
      <c r="I36" s="8">
        <v>0</v>
      </c>
      <c r="J36" s="9">
        <v>0</v>
      </c>
      <c r="K36" s="8">
        <v>3</v>
      </c>
      <c r="L36" s="9">
        <v>0.01</v>
      </c>
      <c r="M36" s="10">
        <f t="shared" si="2"/>
        <v>3</v>
      </c>
      <c r="N36" s="11">
        <f t="shared" si="3"/>
        <v>8.9552238805970154E-3</v>
      </c>
      <c r="O36" s="8">
        <f t="shared" si="4"/>
        <v>3</v>
      </c>
      <c r="P36" s="9">
        <f t="shared" si="5"/>
        <v>6.1983471074380167E-3</v>
      </c>
    </row>
    <row r="37" spans="1:16" x14ac:dyDescent="0.2">
      <c r="A37" s="12" t="s">
        <v>14</v>
      </c>
      <c r="B37" s="2" t="s">
        <v>15</v>
      </c>
      <c r="C37" s="13">
        <v>6</v>
      </c>
      <c r="D37" s="14">
        <v>7.0000000000000007E-2</v>
      </c>
      <c r="E37" s="13">
        <v>18</v>
      </c>
      <c r="F37" s="14">
        <v>0.28599999999999998</v>
      </c>
      <c r="G37" s="6">
        <f t="shared" si="0"/>
        <v>24</v>
      </c>
      <c r="H37" s="7">
        <f t="shared" si="1"/>
        <v>0.16107382550335569</v>
      </c>
      <c r="I37" s="13">
        <v>7</v>
      </c>
      <c r="J37" s="14">
        <v>0.26900000000000002</v>
      </c>
      <c r="K37" s="13">
        <v>165</v>
      </c>
      <c r="L37" s="14">
        <v>0.53400000000000003</v>
      </c>
      <c r="M37" s="6">
        <f t="shared" si="2"/>
        <v>172</v>
      </c>
      <c r="N37" s="7">
        <f t="shared" si="3"/>
        <v>0.51343283582089549</v>
      </c>
      <c r="O37" s="13">
        <f t="shared" si="4"/>
        <v>196</v>
      </c>
      <c r="P37" s="14">
        <f t="shared" si="5"/>
        <v>0.4049586776859504</v>
      </c>
    </row>
    <row r="38" spans="1:16" x14ac:dyDescent="0.2">
      <c r="A38" s="12"/>
      <c r="B38" s="2" t="s">
        <v>16</v>
      </c>
      <c r="C38" s="13">
        <v>10</v>
      </c>
      <c r="D38" s="14">
        <v>0.11600000000000001</v>
      </c>
      <c r="E38" s="13">
        <v>7</v>
      </c>
      <c r="F38" s="14">
        <v>0.111</v>
      </c>
      <c r="G38" s="6">
        <f t="shared" si="0"/>
        <v>17</v>
      </c>
      <c r="H38" s="7">
        <f t="shared" si="1"/>
        <v>0.11409395973154363</v>
      </c>
      <c r="I38" s="13">
        <v>7</v>
      </c>
      <c r="J38" s="14">
        <v>0.26900000000000002</v>
      </c>
      <c r="K38" s="13">
        <v>53</v>
      </c>
      <c r="L38" s="14">
        <v>0.17199999999999999</v>
      </c>
      <c r="M38" s="6">
        <f t="shared" si="2"/>
        <v>60</v>
      </c>
      <c r="N38" s="7">
        <f t="shared" si="3"/>
        <v>0.17910447761194029</v>
      </c>
      <c r="O38" s="13">
        <f t="shared" si="4"/>
        <v>77</v>
      </c>
      <c r="P38" s="14">
        <f t="shared" si="5"/>
        <v>0.15909090909090909</v>
      </c>
    </row>
    <row r="39" spans="1:16" x14ac:dyDescent="0.2">
      <c r="A39" s="12"/>
      <c r="B39" s="2" t="s">
        <v>17</v>
      </c>
      <c r="C39" s="13">
        <v>67</v>
      </c>
      <c r="D39" s="14">
        <v>0.77900000000000003</v>
      </c>
      <c r="E39" s="13">
        <v>35</v>
      </c>
      <c r="F39" s="14">
        <v>0.55600000000000005</v>
      </c>
      <c r="G39" s="6">
        <f t="shared" si="0"/>
        <v>102</v>
      </c>
      <c r="H39" s="7">
        <f t="shared" si="1"/>
        <v>0.68456375838926176</v>
      </c>
      <c r="I39" s="13">
        <v>10</v>
      </c>
      <c r="J39" s="14">
        <v>0.38500000000000001</v>
      </c>
      <c r="K39" s="13">
        <v>74</v>
      </c>
      <c r="L39" s="14">
        <v>0.23899999999999999</v>
      </c>
      <c r="M39" s="6">
        <f t="shared" si="2"/>
        <v>84</v>
      </c>
      <c r="N39" s="7">
        <f t="shared" si="3"/>
        <v>0.2507462686567164</v>
      </c>
      <c r="O39" s="13">
        <f t="shared" si="4"/>
        <v>186</v>
      </c>
      <c r="P39" s="14">
        <f t="shared" si="5"/>
        <v>0.38429752066115702</v>
      </c>
    </row>
    <row r="40" spans="1:16" x14ac:dyDescent="0.2">
      <c r="A40" s="12"/>
      <c r="B40" s="2" t="s">
        <v>18</v>
      </c>
      <c r="C40" s="13">
        <v>2</v>
      </c>
      <c r="D40" s="14">
        <v>2.3E-2</v>
      </c>
      <c r="E40" s="13">
        <v>3</v>
      </c>
      <c r="F40" s="14">
        <v>4.8000000000000001E-2</v>
      </c>
      <c r="G40" s="6">
        <f t="shared" si="0"/>
        <v>5</v>
      </c>
      <c r="H40" s="7">
        <f t="shared" si="1"/>
        <v>3.3557046979865772E-2</v>
      </c>
      <c r="I40" s="13">
        <v>2</v>
      </c>
      <c r="J40" s="14">
        <v>7.6999999999999999E-2</v>
      </c>
      <c r="K40" s="13">
        <v>2</v>
      </c>
      <c r="L40" s="14">
        <v>6.0000000000000001E-3</v>
      </c>
      <c r="M40" s="6">
        <f t="shared" si="2"/>
        <v>4</v>
      </c>
      <c r="N40" s="7">
        <f t="shared" si="3"/>
        <v>1.1940298507462687E-2</v>
      </c>
      <c r="O40" s="13">
        <f t="shared" si="4"/>
        <v>9</v>
      </c>
      <c r="P40" s="14">
        <f t="shared" si="5"/>
        <v>1.859504132231405E-2</v>
      </c>
    </row>
    <row r="41" spans="1:16" x14ac:dyDescent="0.2">
      <c r="A41" s="12"/>
      <c r="B41" s="2" t="s">
        <v>19</v>
      </c>
      <c r="C41" s="13">
        <v>1</v>
      </c>
      <c r="D41" s="14">
        <v>1.2E-2</v>
      </c>
      <c r="E41" s="13">
        <v>0</v>
      </c>
      <c r="F41" s="14">
        <v>0</v>
      </c>
      <c r="G41" s="6">
        <f t="shared" si="0"/>
        <v>1</v>
      </c>
      <c r="H41" s="7">
        <f t="shared" si="1"/>
        <v>6.7114093959731542E-3</v>
      </c>
      <c r="I41" s="13">
        <v>0</v>
      </c>
      <c r="J41" s="14">
        <v>0</v>
      </c>
      <c r="K41" s="13">
        <v>0</v>
      </c>
      <c r="L41" s="14">
        <v>0</v>
      </c>
      <c r="M41" s="6">
        <f t="shared" si="2"/>
        <v>0</v>
      </c>
      <c r="N41" s="7">
        <f t="shared" si="3"/>
        <v>0</v>
      </c>
      <c r="O41" s="13">
        <f t="shared" si="4"/>
        <v>1</v>
      </c>
      <c r="P41" s="14">
        <f t="shared" si="5"/>
        <v>2.0661157024793389E-3</v>
      </c>
    </row>
    <row r="42" spans="1:16" x14ac:dyDescent="0.2">
      <c r="A42" s="1"/>
      <c r="B42" s="3" t="s">
        <v>39</v>
      </c>
      <c r="C42" s="8">
        <v>0</v>
      </c>
      <c r="D42" s="9">
        <v>0</v>
      </c>
      <c r="E42" s="8">
        <v>0</v>
      </c>
      <c r="F42" s="9">
        <v>0</v>
      </c>
      <c r="G42" s="10">
        <f t="shared" si="0"/>
        <v>0</v>
      </c>
      <c r="H42" s="11">
        <f t="shared" si="1"/>
        <v>0</v>
      </c>
      <c r="I42" s="8">
        <v>0</v>
      </c>
      <c r="J42" s="9">
        <v>0</v>
      </c>
      <c r="K42" s="8">
        <v>3</v>
      </c>
      <c r="L42" s="9">
        <v>0.01</v>
      </c>
      <c r="M42" s="10">
        <f t="shared" si="2"/>
        <v>3</v>
      </c>
      <c r="N42" s="11">
        <f t="shared" si="3"/>
        <v>8.9552238805970154E-3</v>
      </c>
      <c r="O42" s="8">
        <f t="shared" si="4"/>
        <v>3</v>
      </c>
      <c r="P42" s="9">
        <f t="shared" si="5"/>
        <v>6.1983471074380167E-3</v>
      </c>
    </row>
    <row r="43" spans="1:16" x14ac:dyDescent="0.2">
      <c r="A43" s="12" t="s">
        <v>20</v>
      </c>
      <c r="B43" s="2" t="s">
        <v>21</v>
      </c>
      <c r="C43" s="13">
        <v>28</v>
      </c>
      <c r="D43" s="14">
        <v>0.32600000000000001</v>
      </c>
      <c r="E43" s="13">
        <v>61</v>
      </c>
      <c r="F43" s="14">
        <v>0.96799999999999997</v>
      </c>
      <c r="G43" s="6">
        <f t="shared" si="0"/>
        <v>89</v>
      </c>
      <c r="H43" s="7">
        <f t="shared" si="1"/>
        <v>0.59731543624161076</v>
      </c>
      <c r="I43" s="13">
        <v>1</v>
      </c>
      <c r="J43" s="14">
        <v>3.7999999999999999E-2</v>
      </c>
      <c r="K43" s="13">
        <v>292</v>
      </c>
      <c r="L43" s="14">
        <v>0.94499999999999995</v>
      </c>
      <c r="M43" s="6">
        <f t="shared" si="2"/>
        <v>293</v>
      </c>
      <c r="N43" s="7">
        <f t="shared" si="3"/>
        <v>0.87462686567164183</v>
      </c>
      <c r="O43" s="13">
        <f t="shared" si="4"/>
        <v>382</v>
      </c>
      <c r="P43" s="14">
        <f t="shared" si="5"/>
        <v>0.78925619834710747</v>
      </c>
    </row>
    <row r="44" spans="1:16" x14ac:dyDescent="0.2">
      <c r="A44" s="12"/>
      <c r="B44" s="2" t="s">
        <v>22</v>
      </c>
      <c r="C44" s="13">
        <v>1</v>
      </c>
      <c r="D44" s="14">
        <v>1.2E-2</v>
      </c>
      <c r="E44" s="13">
        <v>0</v>
      </c>
      <c r="F44" s="14">
        <v>0</v>
      </c>
      <c r="G44" s="6">
        <f t="shared" si="0"/>
        <v>1</v>
      </c>
      <c r="H44" s="7">
        <f t="shared" si="1"/>
        <v>6.7114093959731542E-3</v>
      </c>
      <c r="I44" s="13">
        <v>0</v>
      </c>
      <c r="J44" s="14">
        <v>0</v>
      </c>
      <c r="K44" s="13">
        <v>1</v>
      </c>
      <c r="L44" s="14">
        <v>3.0000000000000001E-3</v>
      </c>
      <c r="M44" s="6">
        <f t="shared" si="2"/>
        <v>1</v>
      </c>
      <c r="N44" s="7">
        <f t="shared" si="3"/>
        <v>2.9850746268656717E-3</v>
      </c>
      <c r="O44" s="13">
        <f t="shared" si="4"/>
        <v>2</v>
      </c>
      <c r="P44" s="14">
        <f t="shared" si="5"/>
        <v>4.1322314049586778E-3</v>
      </c>
    </row>
    <row r="45" spans="1:16" x14ac:dyDescent="0.2">
      <c r="A45" s="12"/>
      <c r="B45" s="2" t="s">
        <v>23</v>
      </c>
      <c r="C45" s="13">
        <v>55</v>
      </c>
      <c r="D45" s="14">
        <v>0.64</v>
      </c>
      <c r="E45" s="13">
        <v>2</v>
      </c>
      <c r="F45" s="14">
        <v>3.2000000000000001E-2</v>
      </c>
      <c r="G45" s="6">
        <f t="shared" si="0"/>
        <v>57</v>
      </c>
      <c r="H45" s="7">
        <f t="shared" si="1"/>
        <v>0.3825503355704698</v>
      </c>
      <c r="I45" s="13">
        <v>25</v>
      </c>
      <c r="J45" s="14">
        <v>0.96199999999999997</v>
      </c>
      <c r="K45" s="13">
        <v>13</v>
      </c>
      <c r="L45" s="14">
        <v>4.2000000000000003E-2</v>
      </c>
      <c r="M45" s="6">
        <f t="shared" si="2"/>
        <v>38</v>
      </c>
      <c r="N45" s="7">
        <f t="shared" si="3"/>
        <v>0.11343283582089553</v>
      </c>
      <c r="O45" s="13">
        <f t="shared" si="4"/>
        <v>95</v>
      </c>
      <c r="P45" s="14">
        <f t="shared" si="5"/>
        <v>0.1962809917355372</v>
      </c>
    </row>
    <row r="46" spans="1:16" x14ac:dyDescent="0.2">
      <c r="A46" s="1"/>
      <c r="B46" s="3" t="s">
        <v>39</v>
      </c>
      <c r="C46" s="8">
        <v>0</v>
      </c>
      <c r="D46" s="9">
        <v>0</v>
      </c>
      <c r="E46" s="8">
        <v>0</v>
      </c>
      <c r="F46" s="9">
        <v>0</v>
      </c>
      <c r="G46" s="10">
        <f t="shared" si="0"/>
        <v>0</v>
      </c>
      <c r="H46" s="11">
        <f t="shared" si="1"/>
        <v>0</v>
      </c>
      <c r="I46" s="8">
        <v>0</v>
      </c>
      <c r="J46" s="9">
        <v>0</v>
      </c>
      <c r="K46" s="8">
        <v>3</v>
      </c>
      <c r="L46" s="9">
        <v>0.01</v>
      </c>
      <c r="M46" s="10">
        <f t="shared" si="2"/>
        <v>3</v>
      </c>
      <c r="N46" s="11">
        <f t="shared" si="3"/>
        <v>8.9552238805970154E-3</v>
      </c>
      <c r="O46" s="8">
        <f t="shared" si="4"/>
        <v>3</v>
      </c>
      <c r="P46" s="9">
        <f t="shared" si="5"/>
        <v>6.1983471074380167E-3</v>
      </c>
    </row>
    <row r="47" spans="1:16" x14ac:dyDescent="0.2">
      <c r="A47" s="12" t="s">
        <v>24</v>
      </c>
      <c r="B47" s="2" t="s">
        <v>25</v>
      </c>
      <c r="C47" s="13">
        <v>0</v>
      </c>
      <c r="D47" s="14">
        <v>0</v>
      </c>
      <c r="E47" s="13">
        <v>1</v>
      </c>
      <c r="F47" s="14">
        <v>1.6E-2</v>
      </c>
      <c r="G47" s="6">
        <f t="shared" si="0"/>
        <v>1</v>
      </c>
      <c r="H47" s="7">
        <f t="shared" si="1"/>
        <v>6.7114093959731542E-3</v>
      </c>
      <c r="I47" s="13">
        <v>1</v>
      </c>
      <c r="J47" s="14">
        <v>3.7999999999999999E-2</v>
      </c>
      <c r="K47" s="13">
        <v>53</v>
      </c>
      <c r="L47" s="14">
        <v>0.17199999999999999</v>
      </c>
      <c r="M47" s="6">
        <f t="shared" si="2"/>
        <v>54</v>
      </c>
      <c r="N47" s="7">
        <f t="shared" si="3"/>
        <v>0.16119402985074627</v>
      </c>
      <c r="O47" s="13">
        <f t="shared" si="4"/>
        <v>55</v>
      </c>
      <c r="P47" s="14">
        <f t="shared" si="5"/>
        <v>0.11363636363636363</v>
      </c>
    </row>
    <row r="48" spans="1:16" x14ac:dyDescent="0.2">
      <c r="A48" s="12"/>
      <c r="B48" s="2" t="s">
        <v>26</v>
      </c>
      <c r="C48" s="13">
        <v>27</v>
      </c>
      <c r="D48" s="14">
        <v>0.314</v>
      </c>
      <c r="E48" s="13">
        <v>23</v>
      </c>
      <c r="F48" s="14">
        <v>0.36499999999999999</v>
      </c>
      <c r="G48" s="6">
        <f t="shared" si="0"/>
        <v>50</v>
      </c>
      <c r="H48" s="7">
        <f t="shared" si="1"/>
        <v>0.33557046979865773</v>
      </c>
      <c r="I48" s="13">
        <v>22</v>
      </c>
      <c r="J48" s="14">
        <v>0.84599999999999997</v>
      </c>
      <c r="K48" s="13">
        <v>192</v>
      </c>
      <c r="L48" s="14">
        <v>0.621</v>
      </c>
      <c r="M48" s="6">
        <f t="shared" si="2"/>
        <v>214</v>
      </c>
      <c r="N48" s="7">
        <f t="shared" si="3"/>
        <v>0.63880597014925378</v>
      </c>
      <c r="O48" s="13">
        <f t="shared" si="4"/>
        <v>264</v>
      </c>
      <c r="P48" s="14">
        <f t="shared" si="5"/>
        <v>0.54545454545454541</v>
      </c>
    </row>
    <row r="49" spans="1:16" x14ac:dyDescent="0.2">
      <c r="A49" s="12"/>
      <c r="B49" s="2" t="s">
        <v>27</v>
      </c>
      <c r="C49" s="13">
        <v>35</v>
      </c>
      <c r="D49" s="14">
        <v>0.40699999999999997</v>
      </c>
      <c r="E49" s="13">
        <v>24</v>
      </c>
      <c r="F49" s="14">
        <v>0.38100000000000001</v>
      </c>
      <c r="G49" s="6">
        <f t="shared" si="0"/>
        <v>59</v>
      </c>
      <c r="H49" s="7">
        <f t="shared" si="1"/>
        <v>0.39597315436241609</v>
      </c>
      <c r="I49" s="13">
        <v>2</v>
      </c>
      <c r="J49" s="14">
        <v>7.6999999999999999E-2</v>
      </c>
      <c r="K49" s="13">
        <v>59</v>
      </c>
      <c r="L49" s="14">
        <v>0.191</v>
      </c>
      <c r="M49" s="6">
        <f t="shared" si="2"/>
        <v>61</v>
      </c>
      <c r="N49" s="7">
        <f t="shared" si="3"/>
        <v>0.18208955223880596</v>
      </c>
      <c r="O49" s="13">
        <f t="shared" si="4"/>
        <v>120</v>
      </c>
      <c r="P49" s="14">
        <f t="shared" si="5"/>
        <v>0.24793388429752067</v>
      </c>
    </row>
    <row r="50" spans="1:16" x14ac:dyDescent="0.2">
      <c r="A50" s="12"/>
      <c r="B50" s="2" t="s">
        <v>28</v>
      </c>
      <c r="C50" s="13">
        <v>0</v>
      </c>
      <c r="D50" s="14">
        <v>0</v>
      </c>
      <c r="E50" s="13">
        <v>7</v>
      </c>
      <c r="F50" s="14">
        <v>0.111</v>
      </c>
      <c r="G50" s="6">
        <f t="shared" si="0"/>
        <v>7</v>
      </c>
      <c r="H50" s="7">
        <f t="shared" si="1"/>
        <v>4.6979865771812082E-2</v>
      </c>
      <c r="I50" s="13">
        <v>0</v>
      </c>
      <c r="J50" s="14">
        <v>0</v>
      </c>
      <c r="K50" s="13">
        <v>4</v>
      </c>
      <c r="L50" s="14">
        <v>1.2999999999999999E-2</v>
      </c>
      <c r="M50" s="6">
        <f t="shared" si="2"/>
        <v>4</v>
      </c>
      <c r="N50" s="7">
        <f t="shared" si="3"/>
        <v>1.1940298507462687E-2</v>
      </c>
      <c r="O50" s="13">
        <f t="shared" si="4"/>
        <v>11</v>
      </c>
      <c r="P50" s="14">
        <f t="shared" si="5"/>
        <v>2.2727272727272728E-2</v>
      </c>
    </row>
    <row r="51" spans="1:16" x14ac:dyDescent="0.2">
      <c r="A51" s="1"/>
      <c r="B51" s="3" t="s">
        <v>39</v>
      </c>
      <c r="C51" s="8">
        <v>24</v>
      </c>
      <c r="D51" s="9">
        <v>0.27900000000000003</v>
      </c>
      <c r="E51" s="8">
        <v>2</v>
      </c>
      <c r="F51" s="9">
        <v>3.2000000000000001E-2</v>
      </c>
      <c r="G51" s="10">
        <f t="shared" si="0"/>
        <v>26</v>
      </c>
      <c r="H51" s="11">
        <f t="shared" si="1"/>
        <v>0.17449664429530201</v>
      </c>
      <c r="I51" s="8">
        <v>1</v>
      </c>
      <c r="J51" s="9">
        <v>3.7999999999999999E-2</v>
      </c>
      <c r="K51" s="8">
        <v>1</v>
      </c>
      <c r="L51" s="9">
        <v>3.0000000000000001E-3</v>
      </c>
      <c r="M51" s="10">
        <f t="shared" si="2"/>
        <v>2</v>
      </c>
      <c r="N51" s="11">
        <f t="shared" si="3"/>
        <v>5.9701492537313433E-3</v>
      </c>
      <c r="O51" s="8">
        <f t="shared" si="4"/>
        <v>28</v>
      </c>
      <c r="P51" s="9">
        <f t="shared" si="5"/>
        <v>5.7851239669421489E-2</v>
      </c>
    </row>
    <row r="52" spans="1:16" x14ac:dyDescent="0.2">
      <c r="A52" s="12" t="s">
        <v>73</v>
      </c>
      <c r="B52" s="2" t="s">
        <v>41</v>
      </c>
      <c r="C52" s="13">
        <v>80</v>
      </c>
      <c r="D52" s="14">
        <v>0.93</v>
      </c>
      <c r="E52" s="13">
        <v>27</v>
      </c>
      <c r="F52" s="14">
        <v>0.42899999999999999</v>
      </c>
      <c r="G52" s="6">
        <f>C52+E52</f>
        <v>107</v>
      </c>
      <c r="H52" s="7">
        <f>G52/149</f>
        <v>0.71812080536912748</v>
      </c>
      <c r="I52" s="13">
        <v>2</v>
      </c>
      <c r="J52" s="14">
        <v>7.6999999999999999E-2</v>
      </c>
      <c r="K52" s="13">
        <v>0</v>
      </c>
      <c r="L52" s="14">
        <v>0</v>
      </c>
      <c r="M52" s="6">
        <f t="shared" si="2"/>
        <v>2</v>
      </c>
      <c r="N52" s="7">
        <f t="shared" si="3"/>
        <v>5.9701492537313433E-3</v>
      </c>
      <c r="O52" s="13">
        <f t="shared" si="4"/>
        <v>109</v>
      </c>
      <c r="P52" s="14">
        <f t="shared" si="5"/>
        <v>0.22520661157024793</v>
      </c>
    </row>
    <row r="53" spans="1:16" x14ac:dyDescent="0.2">
      <c r="A53" s="12"/>
      <c r="B53" s="2" t="s">
        <v>42</v>
      </c>
      <c r="C53" s="13">
        <v>1</v>
      </c>
      <c r="D53" s="14">
        <v>1.2E-2</v>
      </c>
      <c r="E53" s="13">
        <v>0</v>
      </c>
      <c r="F53" s="14">
        <v>0</v>
      </c>
      <c r="G53" s="6">
        <f>C53+E53</f>
        <v>1</v>
      </c>
      <c r="H53" s="7">
        <f>G53/149</f>
        <v>6.7114093959731542E-3</v>
      </c>
      <c r="I53" s="13">
        <v>8</v>
      </c>
      <c r="J53" s="14">
        <v>0.308</v>
      </c>
      <c r="K53" s="13">
        <v>53</v>
      </c>
      <c r="L53" s="14">
        <v>0.17199999999999999</v>
      </c>
      <c r="M53" s="6">
        <f t="shared" si="2"/>
        <v>61</v>
      </c>
      <c r="N53" s="7">
        <f t="shared" si="3"/>
        <v>0.18208955223880596</v>
      </c>
      <c r="O53" s="13">
        <f t="shared" si="4"/>
        <v>62</v>
      </c>
      <c r="P53" s="14">
        <f t="shared" si="5"/>
        <v>0.128099173553719</v>
      </c>
    </row>
    <row r="54" spans="1:16" x14ac:dyDescent="0.2">
      <c r="A54" s="1"/>
      <c r="B54" s="3" t="s">
        <v>39</v>
      </c>
      <c r="C54" s="8">
        <v>5</v>
      </c>
      <c r="D54" s="9">
        <v>5.8000000000000003E-2</v>
      </c>
      <c r="E54" s="8">
        <v>36</v>
      </c>
      <c r="F54" s="9">
        <v>0.57099999999999995</v>
      </c>
      <c r="G54" s="10">
        <f t="shared" si="0"/>
        <v>41</v>
      </c>
      <c r="H54" s="11">
        <f t="shared" si="1"/>
        <v>0.27516778523489932</v>
      </c>
      <c r="I54" s="8">
        <v>16</v>
      </c>
      <c r="J54" s="9">
        <v>0.61499999999999999</v>
      </c>
      <c r="K54" s="8">
        <v>256</v>
      </c>
      <c r="L54" s="9">
        <v>0.82799999999999996</v>
      </c>
      <c r="M54" s="10">
        <f t="shared" si="2"/>
        <v>272</v>
      </c>
      <c r="N54" s="11">
        <f t="shared" si="3"/>
        <v>0.81194029850746263</v>
      </c>
      <c r="O54" s="8">
        <f t="shared" si="4"/>
        <v>313</v>
      </c>
      <c r="P54" s="9">
        <f t="shared" si="5"/>
        <v>0.64669421487603307</v>
      </c>
    </row>
    <row r="55" spans="1:16" x14ac:dyDescent="0.2">
      <c r="A55" s="12" t="s">
        <v>74</v>
      </c>
      <c r="B55" s="2" t="s">
        <v>41</v>
      </c>
      <c r="C55" s="13">
        <v>77</v>
      </c>
      <c r="D55" s="14">
        <f>C55/86</f>
        <v>0.89534883720930236</v>
      </c>
      <c r="E55" s="13">
        <v>17</v>
      </c>
      <c r="F55" s="14">
        <f>E55/63</f>
        <v>0.26984126984126983</v>
      </c>
      <c r="G55" s="6">
        <f>C55+E55</f>
        <v>94</v>
      </c>
      <c r="H55" s="7">
        <f>G55/149</f>
        <v>0.63087248322147649</v>
      </c>
      <c r="I55" s="13">
        <v>0</v>
      </c>
      <c r="J55" s="14">
        <f>I55/26</f>
        <v>0</v>
      </c>
      <c r="K55" s="13">
        <v>0</v>
      </c>
      <c r="L55" s="14">
        <f>K55/309</f>
        <v>0</v>
      </c>
      <c r="M55" s="6">
        <f t="shared" si="2"/>
        <v>0</v>
      </c>
      <c r="N55" s="7">
        <f t="shared" si="3"/>
        <v>0</v>
      </c>
      <c r="O55" s="13">
        <f t="shared" si="4"/>
        <v>94</v>
      </c>
      <c r="P55" s="14">
        <f t="shared" si="5"/>
        <v>0.19421487603305784</v>
      </c>
    </row>
    <row r="56" spans="1:16" x14ac:dyDescent="0.2">
      <c r="A56" s="12"/>
      <c r="B56" s="2" t="s">
        <v>42</v>
      </c>
      <c r="C56" s="13">
        <v>4</v>
      </c>
      <c r="D56" s="14">
        <f t="shared" ref="D56:D59" si="6">C56/86</f>
        <v>4.6511627906976744E-2</v>
      </c>
      <c r="E56" s="13">
        <v>0</v>
      </c>
      <c r="F56" s="14">
        <f t="shared" ref="F56:F59" si="7">E56/63</f>
        <v>0</v>
      </c>
      <c r="G56" s="6">
        <f>C56+E56</f>
        <v>4</v>
      </c>
      <c r="H56" s="7">
        <f>G56/149</f>
        <v>2.6845637583892617E-2</v>
      </c>
      <c r="I56" s="13">
        <v>9</v>
      </c>
      <c r="J56" s="14">
        <f t="shared" ref="J56:J59" si="8">I56/26</f>
        <v>0.34615384615384615</v>
      </c>
      <c r="K56" s="13">
        <v>45</v>
      </c>
      <c r="L56" s="14">
        <f t="shared" ref="L56:L59" si="9">K56/309</f>
        <v>0.14563106796116504</v>
      </c>
      <c r="M56" s="6">
        <f t="shared" si="2"/>
        <v>54</v>
      </c>
      <c r="N56" s="7">
        <f t="shared" si="3"/>
        <v>0.16119402985074627</v>
      </c>
      <c r="O56" s="13">
        <f t="shared" si="4"/>
        <v>58</v>
      </c>
      <c r="P56" s="14">
        <f t="shared" si="5"/>
        <v>0.11983471074380166</v>
      </c>
    </row>
    <row r="57" spans="1:16" x14ac:dyDescent="0.2">
      <c r="A57" s="1"/>
      <c r="B57" s="3" t="s">
        <v>39</v>
      </c>
      <c r="C57" s="8">
        <v>5</v>
      </c>
      <c r="D57" s="9">
        <f t="shared" si="6"/>
        <v>5.8139534883720929E-2</v>
      </c>
      <c r="E57" s="8">
        <v>46</v>
      </c>
      <c r="F57" s="9">
        <f t="shared" si="7"/>
        <v>0.73015873015873012</v>
      </c>
      <c r="G57" s="10">
        <f t="shared" ref="G57:G59" si="10">C57+E57</f>
        <v>51</v>
      </c>
      <c r="H57" s="11">
        <f t="shared" ref="H57:H59" si="11">G57/149</f>
        <v>0.34228187919463088</v>
      </c>
      <c r="I57" s="8">
        <v>17</v>
      </c>
      <c r="J57" s="9">
        <f t="shared" si="8"/>
        <v>0.65384615384615385</v>
      </c>
      <c r="K57" s="8">
        <v>264</v>
      </c>
      <c r="L57" s="11">
        <f t="shared" si="9"/>
        <v>0.85436893203883491</v>
      </c>
      <c r="M57" s="10">
        <f t="shared" ref="M57:M59" si="12">I57+K57</f>
        <v>281</v>
      </c>
      <c r="N57" s="11">
        <f t="shared" si="3"/>
        <v>0.83880597014925373</v>
      </c>
      <c r="O57" s="8">
        <f t="shared" si="4"/>
        <v>332</v>
      </c>
      <c r="P57" s="9">
        <f t="shared" si="5"/>
        <v>0.68595041322314054</v>
      </c>
    </row>
    <row r="58" spans="1:16" x14ac:dyDescent="0.2">
      <c r="A58" s="12" t="s">
        <v>43</v>
      </c>
      <c r="B58" s="2" t="s">
        <v>41</v>
      </c>
      <c r="C58" s="13">
        <v>86</v>
      </c>
      <c r="D58" s="14">
        <f t="shared" si="6"/>
        <v>1</v>
      </c>
      <c r="E58" s="13">
        <v>63</v>
      </c>
      <c r="F58" s="14">
        <f t="shared" si="7"/>
        <v>1</v>
      </c>
      <c r="G58" s="6">
        <f t="shared" si="10"/>
        <v>149</v>
      </c>
      <c r="H58" s="7">
        <f t="shared" si="11"/>
        <v>1</v>
      </c>
      <c r="I58" s="13">
        <v>0</v>
      </c>
      <c r="J58" s="14">
        <f t="shared" si="8"/>
        <v>0</v>
      </c>
      <c r="K58" s="13">
        <v>0</v>
      </c>
      <c r="L58" s="14">
        <f t="shared" si="9"/>
        <v>0</v>
      </c>
      <c r="M58" s="6">
        <f t="shared" si="12"/>
        <v>0</v>
      </c>
      <c r="N58" s="7">
        <f t="shared" si="3"/>
        <v>0</v>
      </c>
      <c r="O58" s="13">
        <f t="shared" si="4"/>
        <v>149</v>
      </c>
      <c r="P58" s="14">
        <f t="shared" si="5"/>
        <v>0.30785123966942146</v>
      </c>
    </row>
    <row r="59" spans="1:16" x14ac:dyDescent="0.2">
      <c r="A59" s="12"/>
      <c r="B59" s="2" t="s">
        <v>42</v>
      </c>
      <c r="C59" s="13">
        <v>0</v>
      </c>
      <c r="D59" s="14">
        <f t="shared" si="6"/>
        <v>0</v>
      </c>
      <c r="E59" s="13">
        <v>0</v>
      </c>
      <c r="F59" s="14">
        <f t="shared" si="7"/>
        <v>0</v>
      </c>
      <c r="G59" s="6">
        <f t="shared" si="10"/>
        <v>0</v>
      </c>
      <c r="H59" s="7">
        <f t="shared" si="11"/>
        <v>0</v>
      </c>
      <c r="I59" s="13">
        <v>26</v>
      </c>
      <c r="J59" s="14">
        <f t="shared" si="8"/>
        <v>1</v>
      </c>
      <c r="K59" s="13">
        <v>309</v>
      </c>
      <c r="L59" s="14">
        <f t="shared" si="9"/>
        <v>1</v>
      </c>
      <c r="M59" s="6">
        <f t="shared" si="12"/>
        <v>335</v>
      </c>
      <c r="N59" s="7">
        <f t="shared" si="3"/>
        <v>1</v>
      </c>
      <c r="O59" s="13">
        <f t="shared" si="4"/>
        <v>335</v>
      </c>
      <c r="P59" s="14">
        <f t="shared" si="5"/>
        <v>0.69214876033057848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9110-3AE0-7F46-80DD-B31F69152B92}">
  <dimension ref="A1:C9"/>
  <sheetViews>
    <sheetView workbookViewId="0">
      <selection sqref="A1:C9"/>
    </sheetView>
  </sheetViews>
  <sheetFormatPr baseColWidth="10" defaultRowHeight="16" x14ac:dyDescent="0.2"/>
  <sheetData>
    <row r="1" spans="1:3" ht="43" thickBot="1" x14ac:dyDescent="0.25">
      <c r="A1" s="39" t="s">
        <v>310</v>
      </c>
      <c r="B1" s="39" t="s">
        <v>311</v>
      </c>
      <c r="C1" s="39" t="s">
        <v>312</v>
      </c>
    </row>
    <row r="2" spans="1:3" x14ac:dyDescent="0.2">
      <c r="A2" s="27" t="s">
        <v>313</v>
      </c>
      <c r="B2" s="28">
        <v>3</v>
      </c>
      <c r="C2" s="29">
        <v>2.9100000000000001E-2</v>
      </c>
    </row>
    <row r="3" spans="1:3" x14ac:dyDescent="0.2">
      <c r="A3" s="27" t="s">
        <v>314</v>
      </c>
      <c r="B3" s="28">
        <v>13</v>
      </c>
      <c r="C3" s="29">
        <v>0.12620000000000001</v>
      </c>
    </row>
    <row r="4" spans="1:3" x14ac:dyDescent="0.2">
      <c r="A4" s="40">
        <v>43103</v>
      </c>
      <c r="B4" s="28">
        <v>9</v>
      </c>
      <c r="C4" s="29">
        <v>8.7400000000000005E-2</v>
      </c>
    </row>
    <row r="5" spans="1:3" x14ac:dyDescent="0.2">
      <c r="A5" s="40">
        <v>43169</v>
      </c>
      <c r="B5" s="28">
        <v>23</v>
      </c>
      <c r="C5" s="29">
        <v>0.2233</v>
      </c>
    </row>
    <row r="6" spans="1:3" x14ac:dyDescent="0.2">
      <c r="A6" s="40">
        <v>43403</v>
      </c>
      <c r="B6" s="28">
        <v>32</v>
      </c>
      <c r="C6" s="29">
        <v>0.31069999999999998</v>
      </c>
    </row>
    <row r="7" spans="1:3" x14ac:dyDescent="0.2">
      <c r="A7" s="27" t="s">
        <v>315</v>
      </c>
      <c r="B7" s="28">
        <v>20</v>
      </c>
      <c r="C7" s="29">
        <v>0.19420000000000001</v>
      </c>
    </row>
    <row r="8" spans="1:3" x14ac:dyDescent="0.2">
      <c r="A8" s="27" t="s">
        <v>316</v>
      </c>
      <c r="B8" s="28">
        <v>3</v>
      </c>
      <c r="C8" s="29">
        <v>2.9100000000000001E-2</v>
      </c>
    </row>
    <row r="9" spans="1:3" ht="17" thickBot="1" x14ac:dyDescent="0.25">
      <c r="A9" s="30" t="s">
        <v>30</v>
      </c>
      <c r="B9" s="31">
        <v>103</v>
      </c>
      <c r="C9" s="3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4C88-910D-1645-AEAD-FE67ABFEA374}">
  <dimension ref="A1:H5"/>
  <sheetViews>
    <sheetView workbookViewId="0">
      <selection sqref="A1:A1048576"/>
    </sheetView>
  </sheetViews>
  <sheetFormatPr baseColWidth="10" defaultRowHeight="16" x14ac:dyDescent="0.2"/>
  <cols>
    <col min="1" max="1" width="24.83203125" customWidth="1"/>
  </cols>
  <sheetData>
    <row r="1" spans="1:8" x14ac:dyDescent="0.2">
      <c r="A1" s="86" t="s">
        <v>317</v>
      </c>
      <c r="B1" s="86" t="s">
        <v>293</v>
      </c>
      <c r="C1" s="86"/>
      <c r="D1" s="86" t="s">
        <v>309</v>
      </c>
      <c r="E1" s="86"/>
      <c r="F1" s="86" t="s">
        <v>308</v>
      </c>
      <c r="G1" s="86"/>
      <c r="H1" s="86" t="s">
        <v>270</v>
      </c>
    </row>
    <row r="2" spans="1:8" ht="17" thickBot="1" x14ac:dyDescent="0.25">
      <c r="A2" s="87"/>
      <c r="B2" s="80" t="s">
        <v>318</v>
      </c>
      <c r="C2" s="80" t="s">
        <v>3</v>
      </c>
      <c r="D2" s="80" t="s">
        <v>318</v>
      </c>
      <c r="E2" s="80" t="s">
        <v>3</v>
      </c>
      <c r="F2" s="80" t="s">
        <v>318</v>
      </c>
      <c r="G2" s="80" t="s">
        <v>3</v>
      </c>
      <c r="H2" s="87"/>
    </row>
    <row r="3" spans="1:8" x14ac:dyDescent="0.2">
      <c r="A3" s="35" t="s">
        <v>319</v>
      </c>
      <c r="B3" s="81">
        <v>27</v>
      </c>
      <c r="C3" s="41">
        <v>0.79400000000000004</v>
      </c>
      <c r="D3" s="81">
        <v>36</v>
      </c>
      <c r="E3" s="41">
        <v>0.69199999999999995</v>
      </c>
      <c r="F3" s="81">
        <v>13</v>
      </c>
      <c r="G3" s="41">
        <v>0.76500000000000001</v>
      </c>
      <c r="H3" s="41">
        <v>0.73799999999999999</v>
      </c>
    </row>
    <row r="4" spans="1:8" ht="65" customHeight="1" x14ac:dyDescent="0.2">
      <c r="A4" s="35" t="s">
        <v>320</v>
      </c>
      <c r="B4" s="81">
        <v>7</v>
      </c>
      <c r="C4" s="41">
        <v>0.20599999999999999</v>
      </c>
      <c r="D4" s="81">
        <v>16</v>
      </c>
      <c r="E4" s="41">
        <v>0.308</v>
      </c>
      <c r="F4" s="81">
        <v>4</v>
      </c>
      <c r="G4" s="41">
        <v>0.23499999999999999</v>
      </c>
      <c r="H4" s="41">
        <v>0.26200000000000001</v>
      </c>
    </row>
    <row r="5" spans="1:8" ht="27" customHeight="1" thickBot="1" x14ac:dyDescent="0.25">
      <c r="A5" s="42" t="s">
        <v>700</v>
      </c>
      <c r="B5" s="82">
        <v>34</v>
      </c>
      <c r="C5" s="43">
        <v>1</v>
      </c>
      <c r="D5" s="82">
        <v>52</v>
      </c>
      <c r="E5" s="43">
        <v>1</v>
      </c>
      <c r="F5" s="82">
        <v>17</v>
      </c>
      <c r="G5" s="43">
        <v>1</v>
      </c>
      <c r="H5" s="43">
        <v>1</v>
      </c>
    </row>
  </sheetData>
  <mergeCells count="5">
    <mergeCell ref="A1:A2"/>
    <mergeCell ref="B1:C1"/>
    <mergeCell ref="D1:E1"/>
    <mergeCell ref="F1:G1"/>
    <mergeCell ref="H1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5579-9427-D64D-A187-835BFF3A7BF9}">
  <dimension ref="A1:F21"/>
  <sheetViews>
    <sheetView topLeftCell="A11" workbookViewId="0">
      <selection sqref="A1:F21"/>
    </sheetView>
  </sheetViews>
  <sheetFormatPr baseColWidth="10" defaultRowHeight="16" x14ac:dyDescent="0.2"/>
  <sheetData>
    <row r="1" spans="1:6" ht="57" thickBot="1" x14ac:dyDescent="0.25">
      <c r="A1" s="37" t="s">
        <v>321</v>
      </c>
      <c r="B1" s="37" t="s">
        <v>322</v>
      </c>
      <c r="C1" s="37" t="s">
        <v>323</v>
      </c>
      <c r="D1" s="37" t="s">
        <v>324</v>
      </c>
      <c r="E1" s="37" t="s">
        <v>325</v>
      </c>
      <c r="F1" s="37" t="s">
        <v>326</v>
      </c>
    </row>
    <row r="2" spans="1:6" x14ac:dyDescent="0.2">
      <c r="A2" s="79" t="s">
        <v>327</v>
      </c>
      <c r="B2" s="81">
        <v>9.8699999999999992</v>
      </c>
      <c r="C2" s="81">
        <v>0</v>
      </c>
      <c r="D2" s="81">
        <v>112.99</v>
      </c>
      <c r="E2" s="81">
        <v>108</v>
      </c>
      <c r="F2" s="41">
        <v>0.85699999999999998</v>
      </c>
    </row>
    <row r="3" spans="1:6" x14ac:dyDescent="0.2">
      <c r="A3" s="79" t="s">
        <v>328</v>
      </c>
      <c r="B3" s="81">
        <v>96.11</v>
      </c>
      <c r="C3" s="81">
        <v>7.55</v>
      </c>
      <c r="D3" s="81">
        <v>524.67999999999995</v>
      </c>
      <c r="E3" s="81">
        <v>126</v>
      </c>
      <c r="F3" s="41">
        <v>1</v>
      </c>
    </row>
    <row r="4" spans="1:6" x14ac:dyDescent="0.2">
      <c r="A4" s="79" t="s">
        <v>329</v>
      </c>
      <c r="B4" s="81">
        <v>0</v>
      </c>
      <c r="C4" s="81">
        <v>0</v>
      </c>
      <c r="D4" s="81">
        <v>76.44</v>
      </c>
      <c r="E4" s="81">
        <v>21</v>
      </c>
      <c r="F4" s="41">
        <v>0.16700000000000001</v>
      </c>
    </row>
    <row r="5" spans="1:6" x14ac:dyDescent="0.2">
      <c r="A5" s="79" t="s">
        <v>330</v>
      </c>
      <c r="B5" s="81">
        <v>0</v>
      </c>
      <c r="C5" s="81">
        <v>0</v>
      </c>
      <c r="D5" s="81">
        <v>43.02</v>
      </c>
      <c r="E5" s="81">
        <v>10</v>
      </c>
      <c r="F5" s="41">
        <v>7.9000000000000001E-2</v>
      </c>
    </row>
    <row r="6" spans="1:6" x14ac:dyDescent="0.2">
      <c r="A6" s="79" t="s">
        <v>331</v>
      </c>
      <c r="B6" s="81">
        <v>10.27</v>
      </c>
      <c r="C6" s="81">
        <v>0</v>
      </c>
      <c r="D6" s="81">
        <v>137.16999999999999</v>
      </c>
      <c r="E6" s="81">
        <v>90</v>
      </c>
      <c r="F6" s="41">
        <v>0.71399999999999997</v>
      </c>
    </row>
    <row r="7" spans="1:6" x14ac:dyDescent="0.2">
      <c r="A7" s="79" t="s">
        <v>332</v>
      </c>
      <c r="B7" s="81">
        <v>0.16</v>
      </c>
      <c r="C7" s="81">
        <v>0</v>
      </c>
      <c r="D7" s="81">
        <v>18.97</v>
      </c>
      <c r="E7" s="81">
        <v>49</v>
      </c>
      <c r="F7" s="41">
        <v>0.38900000000000001</v>
      </c>
    </row>
    <row r="8" spans="1:6" x14ac:dyDescent="0.2">
      <c r="A8" s="79" t="s">
        <v>333</v>
      </c>
      <c r="B8" s="81">
        <v>3.69</v>
      </c>
      <c r="C8" s="81">
        <v>0</v>
      </c>
      <c r="D8" s="81">
        <v>50.05</v>
      </c>
      <c r="E8" s="81">
        <v>87</v>
      </c>
      <c r="F8" s="41">
        <v>0.69</v>
      </c>
    </row>
    <row r="9" spans="1:6" x14ac:dyDescent="0.2">
      <c r="A9" s="79" t="s">
        <v>334</v>
      </c>
      <c r="B9" s="81">
        <v>0</v>
      </c>
      <c r="C9" s="81">
        <v>0</v>
      </c>
      <c r="D9" s="81">
        <v>13.59</v>
      </c>
      <c r="E9" s="81">
        <v>6</v>
      </c>
      <c r="F9" s="41">
        <v>4.8000000000000001E-2</v>
      </c>
    </row>
    <row r="10" spans="1:6" x14ac:dyDescent="0.2">
      <c r="A10" s="79" t="s">
        <v>335</v>
      </c>
      <c r="B10" s="81">
        <v>0</v>
      </c>
      <c r="C10" s="81">
        <v>0</v>
      </c>
      <c r="D10" s="81">
        <v>0.74</v>
      </c>
      <c r="E10" s="81">
        <v>0</v>
      </c>
      <c r="F10" s="41">
        <v>0</v>
      </c>
    </row>
    <row r="11" spans="1:6" x14ac:dyDescent="0.2">
      <c r="A11" s="79" t="s">
        <v>336</v>
      </c>
      <c r="B11" s="81">
        <v>0.05</v>
      </c>
      <c r="C11" s="81">
        <v>0</v>
      </c>
      <c r="D11" s="81">
        <v>14.57</v>
      </c>
      <c r="E11" s="81">
        <v>35</v>
      </c>
      <c r="F11" s="41">
        <v>0.27800000000000002</v>
      </c>
    </row>
    <row r="12" spans="1:6" x14ac:dyDescent="0.2">
      <c r="A12" s="79" t="s">
        <v>337</v>
      </c>
      <c r="B12" s="81">
        <v>0.02</v>
      </c>
      <c r="C12" s="81">
        <v>0</v>
      </c>
      <c r="D12" s="81">
        <v>31.37</v>
      </c>
      <c r="E12" s="81">
        <v>43</v>
      </c>
      <c r="F12" s="41">
        <v>0.34100000000000003</v>
      </c>
    </row>
    <row r="13" spans="1:6" x14ac:dyDescent="0.2">
      <c r="A13" s="79" t="s">
        <v>338</v>
      </c>
      <c r="B13" s="81">
        <v>1.52</v>
      </c>
      <c r="C13" s="81">
        <v>0</v>
      </c>
      <c r="D13" s="81">
        <v>41.1</v>
      </c>
      <c r="E13" s="81">
        <v>72</v>
      </c>
      <c r="F13" s="41">
        <v>0.57099999999999995</v>
      </c>
    </row>
    <row r="14" spans="1:6" x14ac:dyDescent="0.2">
      <c r="A14" s="79" t="s">
        <v>339</v>
      </c>
      <c r="B14" s="81">
        <v>0</v>
      </c>
      <c r="C14" s="81">
        <v>0</v>
      </c>
      <c r="D14" s="81">
        <v>3.28</v>
      </c>
      <c r="E14" s="81">
        <v>7</v>
      </c>
      <c r="F14" s="41">
        <v>5.6000000000000001E-2</v>
      </c>
    </row>
    <row r="15" spans="1:6" x14ac:dyDescent="0.2">
      <c r="A15" s="79" t="s">
        <v>340</v>
      </c>
      <c r="B15" s="81">
        <v>0</v>
      </c>
      <c r="C15" s="81">
        <v>0</v>
      </c>
      <c r="D15" s="81">
        <v>8.39</v>
      </c>
      <c r="E15" s="81">
        <v>31</v>
      </c>
      <c r="F15" s="41">
        <v>0.246</v>
      </c>
    </row>
    <row r="16" spans="1:6" x14ac:dyDescent="0.2">
      <c r="A16" s="79" t="s">
        <v>341</v>
      </c>
      <c r="B16" s="81">
        <v>2.0499999999999998</v>
      </c>
      <c r="C16" s="81">
        <v>0</v>
      </c>
      <c r="D16" s="81">
        <v>92.85</v>
      </c>
      <c r="E16" s="81">
        <v>77</v>
      </c>
      <c r="F16" s="41">
        <v>0.61099999999999999</v>
      </c>
    </row>
    <row r="17" spans="1:6" x14ac:dyDescent="0.2">
      <c r="A17" s="79" t="s">
        <v>342</v>
      </c>
      <c r="B17" s="81">
        <v>0</v>
      </c>
      <c r="C17" s="81">
        <v>0</v>
      </c>
      <c r="D17" s="81">
        <v>14.79</v>
      </c>
      <c r="E17" s="81">
        <v>34</v>
      </c>
      <c r="F17" s="41">
        <v>0.27</v>
      </c>
    </row>
    <row r="18" spans="1:6" x14ac:dyDescent="0.2">
      <c r="A18" s="79" t="s">
        <v>343</v>
      </c>
      <c r="B18" s="81">
        <v>0</v>
      </c>
      <c r="C18" s="81">
        <v>0</v>
      </c>
      <c r="D18" s="81">
        <v>118.75</v>
      </c>
      <c r="E18" s="81">
        <v>32</v>
      </c>
      <c r="F18" s="41">
        <v>0.254</v>
      </c>
    </row>
    <row r="19" spans="1:6" x14ac:dyDescent="0.2">
      <c r="A19" s="79" t="s">
        <v>344</v>
      </c>
      <c r="B19" s="81">
        <v>0</v>
      </c>
      <c r="C19" s="81">
        <v>0</v>
      </c>
      <c r="D19" s="81">
        <v>195.32</v>
      </c>
      <c r="E19" s="81">
        <v>1</v>
      </c>
      <c r="F19" s="41">
        <v>8.0000000000000002E-3</v>
      </c>
    </row>
    <row r="20" spans="1:6" x14ac:dyDescent="0.2">
      <c r="A20" s="79" t="s">
        <v>345</v>
      </c>
      <c r="B20" s="81">
        <v>0</v>
      </c>
      <c r="C20" s="81">
        <v>0</v>
      </c>
      <c r="D20" s="81">
        <v>2.63</v>
      </c>
      <c r="E20" s="81">
        <v>1</v>
      </c>
      <c r="F20" s="41">
        <v>8.0000000000000002E-3</v>
      </c>
    </row>
    <row r="21" spans="1:6" ht="17" thickBot="1" x14ac:dyDescent="0.25">
      <c r="A21" s="80" t="s">
        <v>346</v>
      </c>
      <c r="B21" s="82">
        <v>0</v>
      </c>
      <c r="C21" s="82">
        <v>0</v>
      </c>
      <c r="D21" s="82">
        <v>61.68</v>
      </c>
      <c r="E21" s="82">
        <v>5</v>
      </c>
      <c r="F21" s="43">
        <v>0.04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72D9-AFE0-994C-BC2C-9CF95F8CCA98}">
  <dimension ref="A1:G9"/>
  <sheetViews>
    <sheetView workbookViewId="0">
      <selection activeCell="F13" sqref="F13"/>
    </sheetView>
  </sheetViews>
  <sheetFormatPr baseColWidth="10" defaultRowHeight="16" x14ac:dyDescent="0.2"/>
  <cols>
    <col min="1" max="1" width="20.1640625" customWidth="1"/>
  </cols>
  <sheetData>
    <row r="1" spans="1:7" ht="43" thickBot="1" x14ac:dyDescent="0.25">
      <c r="A1" s="33" t="s">
        <v>347</v>
      </c>
      <c r="B1" s="33" t="s">
        <v>43</v>
      </c>
      <c r="C1" s="33" t="s">
        <v>348</v>
      </c>
      <c r="D1" s="33" t="s">
        <v>349</v>
      </c>
      <c r="E1" s="33" t="s">
        <v>350</v>
      </c>
      <c r="F1" s="33" t="s">
        <v>351</v>
      </c>
      <c r="G1" s="33" t="s">
        <v>352</v>
      </c>
    </row>
    <row r="2" spans="1:7" x14ac:dyDescent="0.2">
      <c r="A2" s="79" t="s">
        <v>353</v>
      </c>
      <c r="B2" s="79" t="s">
        <v>101</v>
      </c>
      <c r="C2" s="81">
        <v>34</v>
      </c>
      <c r="D2" s="17">
        <v>1.42</v>
      </c>
      <c r="E2" s="17" t="s">
        <v>354</v>
      </c>
      <c r="F2" s="17">
        <v>0.02</v>
      </c>
      <c r="G2" s="17" t="s">
        <v>355</v>
      </c>
    </row>
    <row r="3" spans="1:7" x14ac:dyDescent="0.2">
      <c r="A3" s="79" t="s">
        <v>356</v>
      </c>
      <c r="B3" s="79" t="s">
        <v>101</v>
      </c>
      <c r="C3" s="81">
        <v>52</v>
      </c>
      <c r="D3" s="17">
        <v>2.66</v>
      </c>
      <c r="E3" s="17" t="s">
        <v>357</v>
      </c>
      <c r="F3" s="17">
        <v>0.02</v>
      </c>
      <c r="G3" s="17" t="s">
        <v>358</v>
      </c>
    </row>
    <row r="4" spans="1:7" x14ac:dyDescent="0.2">
      <c r="A4" s="79" t="s">
        <v>77</v>
      </c>
      <c r="B4" s="79" t="s">
        <v>101</v>
      </c>
      <c r="C4" s="81">
        <v>17</v>
      </c>
      <c r="D4" s="17">
        <v>2.34</v>
      </c>
      <c r="E4" s="17" t="s">
        <v>359</v>
      </c>
      <c r="F4" s="17">
        <v>0.02</v>
      </c>
      <c r="G4" s="17" t="s">
        <v>360</v>
      </c>
    </row>
    <row r="5" spans="1:7" x14ac:dyDescent="0.2">
      <c r="A5" s="79" t="s">
        <v>361</v>
      </c>
      <c r="B5" s="79" t="s">
        <v>101</v>
      </c>
      <c r="C5" s="81">
        <v>46</v>
      </c>
      <c r="D5" s="17">
        <v>1.74</v>
      </c>
      <c r="E5" s="17" t="s">
        <v>362</v>
      </c>
      <c r="F5" s="17">
        <v>0.13</v>
      </c>
      <c r="G5" s="17" t="s">
        <v>363</v>
      </c>
    </row>
    <row r="6" spans="1:7" x14ac:dyDescent="0.2">
      <c r="A6" s="79" t="s">
        <v>353</v>
      </c>
      <c r="B6" s="79" t="s">
        <v>217</v>
      </c>
      <c r="C6" s="81">
        <v>25</v>
      </c>
      <c r="D6" s="17">
        <v>1.21</v>
      </c>
      <c r="E6" s="17" t="s">
        <v>364</v>
      </c>
      <c r="F6" s="17">
        <v>0.02</v>
      </c>
      <c r="G6" s="17" t="s">
        <v>365</v>
      </c>
    </row>
    <row r="7" spans="1:7" x14ac:dyDescent="0.2">
      <c r="A7" s="79" t="s">
        <v>356</v>
      </c>
      <c r="B7" s="79" t="s">
        <v>217</v>
      </c>
      <c r="C7" s="81">
        <v>1</v>
      </c>
      <c r="D7" s="17">
        <v>3.93</v>
      </c>
      <c r="E7" s="17" t="s">
        <v>366</v>
      </c>
      <c r="F7" s="17">
        <v>0.04</v>
      </c>
      <c r="G7" s="17" t="s">
        <v>367</v>
      </c>
    </row>
    <row r="8" spans="1:7" x14ac:dyDescent="0.2">
      <c r="A8" s="79" t="s">
        <v>77</v>
      </c>
      <c r="B8" s="79" t="s">
        <v>217</v>
      </c>
      <c r="C8" s="81">
        <v>24</v>
      </c>
      <c r="D8" s="17">
        <v>3.59</v>
      </c>
      <c r="E8" s="17" t="s">
        <v>368</v>
      </c>
      <c r="F8" s="17">
        <v>0.08</v>
      </c>
      <c r="G8" s="17" t="s">
        <v>369</v>
      </c>
    </row>
    <row r="9" spans="1:7" ht="17" thickBot="1" x14ac:dyDescent="0.25">
      <c r="A9" s="80" t="s">
        <v>361</v>
      </c>
      <c r="B9" s="80" t="s">
        <v>217</v>
      </c>
      <c r="C9" s="82">
        <v>285</v>
      </c>
      <c r="D9" s="18">
        <v>2.68</v>
      </c>
      <c r="E9" s="18" t="s">
        <v>370</v>
      </c>
      <c r="F9" s="18">
        <v>0.18</v>
      </c>
      <c r="G9" s="18" t="s">
        <v>371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FFFB-BECA-D64A-8D22-909880A50926}">
  <dimension ref="A1:G34"/>
  <sheetViews>
    <sheetView topLeftCell="A30" workbookViewId="0">
      <selection activeCell="G22" sqref="G22"/>
    </sheetView>
  </sheetViews>
  <sheetFormatPr baseColWidth="10" defaultRowHeight="16" x14ac:dyDescent="0.2"/>
  <cols>
    <col min="1" max="1" width="23.6640625" customWidth="1"/>
    <col min="2" max="2" width="14.33203125" customWidth="1"/>
    <col min="3" max="3" width="13.33203125" customWidth="1"/>
  </cols>
  <sheetData>
    <row r="1" spans="1:7" ht="43" thickBot="1" x14ac:dyDescent="0.25">
      <c r="A1" s="33" t="s">
        <v>421</v>
      </c>
      <c r="B1" s="33" t="s">
        <v>43</v>
      </c>
      <c r="C1" s="33" t="s">
        <v>348</v>
      </c>
      <c r="D1" s="33" t="s">
        <v>372</v>
      </c>
      <c r="E1" s="33" t="s">
        <v>350</v>
      </c>
      <c r="F1" s="33" t="s">
        <v>351</v>
      </c>
      <c r="G1" s="33" t="s">
        <v>352</v>
      </c>
    </row>
    <row r="2" spans="1:7" x14ac:dyDescent="0.2">
      <c r="A2" s="17" t="s">
        <v>353</v>
      </c>
      <c r="B2" s="17" t="s">
        <v>217</v>
      </c>
      <c r="C2" s="81">
        <v>25</v>
      </c>
      <c r="D2" s="17">
        <v>1.25</v>
      </c>
      <c r="E2" s="17" t="s">
        <v>373</v>
      </c>
      <c r="F2" s="17">
        <v>2.5000000000000001E-2</v>
      </c>
      <c r="G2" s="17" t="s">
        <v>374</v>
      </c>
    </row>
    <row r="3" spans="1:7" x14ac:dyDescent="0.2">
      <c r="A3" s="17" t="s">
        <v>356</v>
      </c>
      <c r="B3" s="17" t="s">
        <v>217</v>
      </c>
      <c r="C3" s="81">
        <v>1</v>
      </c>
      <c r="D3" s="17">
        <v>5.05</v>
      </c>
      <c r="E3" s="17" t="s">
        <v>375</v>
      </c>
      <c r="F3" s="17">
        <v>1.4999999999999999E-2</v>
      </c>
      <c r="G3" s="17" t="s">
        <v>376</v>
      </c>
    </row>
    <row r="4" spans="1:7" x14ac:dyDescent="0.2">
      <c r="A4" s="17" t="s">
        <v>77</v>
      </c>
      <c r="B4" s="17" t="s">
        <v>217</v>
      </c>
      <c r="C4" s="81">
        <v>24</v>
      </c>
      <c r="D4" s="17">
        <v>4.47</v>
      </c>
      <c r="E4" s="17" t="s">
        <v>377</v>
      </c>
      <c r="F4" s="17">
        <v>6.7000000000000004E-2</v>
      </c>
      <c r="G4" s="17" t="s">
        <v>378</v>
      </c>
    </row>
    <row r="5" spans="1:7" x14ac:dyDescent="0.2">
      <c r="A5" s="17" t="s">
        <v>353</v>
      </c>
      <c r="B5" s="17" t="s">
        <v>101</v>
      </c>
      <c r="C5" s="81">
        <v>34</v>
      </c>
      <c r="D5" s="17">
        <v>1.18</v>
      </c>
      <c r="E5" s="17" t="s">
        <v>379</v>
      </c>
      <c r="F5" s="17">
        <v>2.1000000000000001E-2</v>
      </c>
      <c r="G5" s="17" t="s">
        <v>380</v>
      </c>
    </row>
    <row r="6" spans="1:7" x14ac:dyDescent="0.2">
      <c r="A6" s="17" t="s">
        <v>356</v>
      </c>
      <c r="B6" s="17" t="s">
        <v>101</v>
      </c>
      <c r="C6" s="81">
        <v>52</v>
      </c>
      <c r="D6" s="17">
        <v>2.69</v>
      </c>
      <c r="E6" s="17" t="s">
        <v>381</v>
      </c>
      <c r="F6" s="17">
        <v>2.5999999999999999E-2</v>
      </c>
      <c r="G6" s="17" t="s">
        <v>382</v>
      </c>
    </row>
    <row r="7" spans="1:7" ht="17" thickBot="1" x14ac:dyDescent="0.25">
      <c r="A7" s="18" t="s">
        <v>77</v>
      </c>
      <c r="B7" s="18" t="s">
        <v>101</v>
      </c>
      <c r="C7" s="82">
        <v>17</v>
      </c>
      <c r="D7" s="18">
        <v>2.0099999999999998</v>
      </c>
      <c r="E7" s="18" t="s">
        <v>383</v>
      </c>
      <c r="F7" s="18">
        <v>2.5999999999999999E-2</v>
      </c>
      <c r="G7" s="18" t="s">
        <v>384</v>
      </c>
    </row>
    <row r="10" spans="1:7" x14ac:dyDescent="0.2">
      <c r="A10" s="77" t="s">
        <v>385</v>
      </c>
      <c r="B10" s="88" t="s">
        <v>272</v>
      </c>
      <c r="C10" s="88" t="s">
        <v>273</v>
      </c>
    </row>
    <row r="11" spans="1:7" ht="17" thickBot="1" x14ac:dyDescent="0.25">
      <c r="A11" s="78" t="s">
        <v>386</v>
      </c>
      <c r="B11" s="89"/>
      <c r="C11" s="89"/>
    </row>
    <row r="12" spans="1:7" x14ac:dyDescent="0.2">
      <c r="A12" s="79" t="s">
        <v>387</v>
      </c>
      <c r="B12" s="81">
        <v>2.04</v>
      </c>
      <c r="C12" s="81">
        <v>1.92</v>
      </c>
    </row>
    <row r="13" spans="1:7" x14ac:dyDescent="0.2">
      <c r="A13" s="79" t="s">
        <v>388</v>
      </c>
      <c r="B13" s="81">
        <v>7.0000000000000007E-2</v>
      </c>
      <c r="C13" s="81">
        <v>0.05</v>
      </c>
    </row>
    <row r="14" spans="1:7" x14ac:dyDescent="0.2">
      <c r="A14" s="79" t="s">
        <v>389</v>
      </c>
      <c r="B14" s="81">
        <v>58.37</v>
      </c>
      <c r="C14" s="81">
        <v>16.89</v>
      </c>
    </row>
    <row r="15" spans="1:7" x14ac:dyDescent="0.2">
      <c r="A15" s="81"/>
      <c r="B15" s="44"/>
      <c r="C15" s="44"/>
    </row>
    <row r="16" spans="1:7" x14ac:dyDescent="0.2">
      <c r="A16" s="79" t="s">
        <v>390</v>
      </c>
      <c r="B16" s="81">
        <v>0.02</v>
      </c>
      <c r="C16" s="81">
        <v>0.03</v>
      </c>
    </row>
    <row r="17" spans="1:3" x14ac:dyDescent="0.2">
      <c r="A17" s="79" t="s">
        <v>391</v>
      </c>
      <c r="B17" s="81">
        <v>0</v>
      </c>
      <c r="C17" s="81">
        <v>0</v>
      </c>
    </row>
    <row r="18" spans="1:3" x14ac:dyDescent="0.2">
      <c r="A18" s="79" t="s">
        <v>392</v>
      </c>
      <c r="B18" s="81">
        <v>0.21</v>
      </c>
      <c r="C18" s="81">
        <v>0.38</v>
      </c>
    </row>
    <row r="19" spans="1:3" x14ac:dyDescent="0.2">
      <c r="A19" s="81"/>
      <c r="B19" s="44"/>
      <c r="C19" s="44"/>
    </row>
    <row r="20" spans="1:3" x14ac:dyDescent="0.2">
      <c r="A20" s="79" t="s">
        <v>393</v>
      </c>
      <c r="B20" s="81">
        <v>2.06</v>
      </c>
      <c r="C20" s="81">
        <v>1.95</v>
      </c>
    </row>
    <row r="21" spans="1:3" x14ac:dyDescent="0.2">
      <c r="A21" s="79" t="s">
        <v>394</v>
      </c>
      <c r="B21" s="81">
        <v>7.0000000000000007E-2</v>
      </c>
      <c r="C21" s="81">
        <v>0.05</v>
      </c>
    </row>
    <row r="22" spans="1:3" x14ac:dyDescent="0.2">
      <c r="A22" s="79" t="s">
        <v>395</v>
      </c>
      <c r="B22" s="81">
        <v>58.58</v>
      </c>
      <c r="C22" s="81">
        <v>17.27</v>
      </c>
    </row>
    <row r="25" spans="1:3" ht="17" thickBot="1" x14ac:dyDescent="0.25">
      <c r="A25" s="78" t="s">
        <v>396</v>
      </c>
      <c r="B25" s="78" t="s">
        <v>272</v>
      </c>
      <c r="C25" s="78" t="s">
        <v>273</v>
      </c>
    </row>
    <row r="26" spans="1:3" x14ac:dyDescent="0.2">
      <c r="A26" s="79" t="s">
        <v>397</v>
      </c>
      <c r="B26" s="81">
        <v>103</v>
      </c>
      <c r="C26" s="81">
        <v>50</v>
      </c>
    </row>
    <row r="27" spans="1:3" x14ac:dyDescent="0.2">
      <c r="A27" s="79" t="s">
        <v>398</v>
      </c>
      <c r="B27" s="81">
        <v>1332391</v>
      </c>
      <c r="C27" s="81">
        <v>508294</v>
      </c>
    </row>
    <row r="28" spans="1:3" x14ac:dyDescent="0.2">
      <c r="A28" s="79" t="s">
        <v>399</v>
      </c>
      <c r="B28" s="81">
        <v>6317</v>
      </c>
      <c r="C28" s="81">
        <v>5929</v>
      </c>
    </row>
    <row r="29" spans="1:3" x14ac:dyDescent="0.2">
      <c r="A29" s="79" t="s">
        <v>400</v>
      </c>
      <c r="B29" s="81">
        <v>232</v>
      </c>
      <c r="C29" s="81">
        <v>169</v>
      </c>
    </row>
    <row r="30" spans="1:3" x14ac:dyDescent="0.2">
      <c r="A30" s="79" t="s">
        <v>401</v>
      </c>
      <c r="B30" s="81">
        <v>180708</v>
      </c>
      <c r="C30" s="81">
        <v>52278</v>
      </c>
    </row>
    <row r="31" spans="1:3" x14ac:dyDescent="0.2">
      <c r="A31" s="79" t="s">
        <v>402</v>
      </c>
      <c r="B31" s="81">
        <v>10425</v>
      </c>
      <c r="C31" s="81">
        <v>9422</v>
      </c>
    </row>
    <row r="32" spans="1:3" x14ac:dyDescent="0.2">
      <c r="A32" s="79" t="s">
        <v>403</v>
      </c>
      <c r="B32" s="81">
        <v>74</v>
      </c>
      <c r="C32" s="81">
        <v>100.5</v>
      </c>
    </row>
    <row r="33" spans="1:3" x14ac:dyDescent="0.2">
      <c r="A33" s="79" t="s">
        <v>404</v>
      </c>
      <c r="B33" s="81">
        <v>0</v>
      </c>
      <c r="C33" s="81">
        <v>0</v>
      </c>
    </row>
    <row r="34" spans="1:3" x14ac:dyDescent="0.2">
      <c r="A34" s="79" t="s">
        <v>405</v>
      </c>
      <c r="B34" s="81">
        <v>636</v>
      </c>
      <c r="C34" s="81">
        <v>1183</v>
      </c>
    </row>
  </sheetData>
  <mergeCells count="2">
    <mergeCell ref="B10:B11"/>
    <mergeCell ref="C10:C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2BA3-234A-B646-9818-F896F7D98BDC}">
  <dimension ref="A1:G34"/>
  <sheetViews>
    <sheetView workbookViewId="0">
      <selection activeCell="A34" sqref="A34"/>
    </sheetView>
  </sheetViews>
  <sheetFormatPr baseColWidth="10" defaultRowHeight="16" x14ac:dyDescent="0.2"/>
  <cols>
    <col min="1" max="1" width="28.1640625" customWidth="1"/>
    <col min="2" max="2" width="16.5" customWidth="1"/>
    <col min="3" max="3" width="17.1640625" customWidth="1"/>
  </cols>
  <sheetData>
    <row r="1" spans="1:7" ht="17" thickBot="1" x14ac:dyDescent="0.25">
      <c r="A1" s="15" t="s">
        <v>701</v>
      </c>
      <c r="B1" s="15" t="s">
        <v>353</v>
      </c>
      <c r="C1" s="15" t="s">
        <v>356</v>
      </c>
      <c r="D1" s="15" t="s">
        <v>77</v>
      </c>
      <c r="E1" s="15" t="s">
        <v>361</v>
      </c>
      <c r="F1" s="15" t="s">
        <v>406</v>
      </c>
      <c r="G1" s="15" t="s">
        <v>3</v>
      </c>
    </row>
    <row r="2" spans="1:7" x14ac:dyDescent="0.2">
      <c r="A2" s="79" t="s">
        <v>407</v>
      </c>
      <c r="B2" s="81">
        <v>0</v>
      </c>
      <c r="C2" s="81">
        <v>0</v>
      </c>
      <c r="D2" s="81">
        <v>0</v>
      </c>
      <c r="E2" s="81">
        <v>1</v>
      </c>
      <c r="F2" s="81">
        <v>1</v>
      </c>
      <c r="G2" s="41">
        <v>0</v>
      </c>
    </row>
    <row r="3" spans="1:7" x14ac:dyDescent="0.2">
      <c r="A3" s="79" t="s">
        <v>408</v>
      </c>
      <c r="B3" s="81">
        <v>25</v>
      </c>
      <c r="C3" s="81">
        <v>39</v>
      </c>
      <c r="D3" s="81">
        <v>22</v>
      </c>
      <c r="E3" s="81">
        <v>177</v>
      </c>
      <c r="F3" s="81">
        <v>263</v>
      </c>
      <c r="G3" s="41">
        <v>1.1299999999999999E-2</v>
      </c>
    </row>
    <row r="4" spans="1:7" x14ac:dyDescent="0.2">
      <c r="A4" s="79" t="s">
        <v>409</v>
      </c>
      <c r="B4" s="81">
        <v>2</v>
      </c>
      <c r="C4" s="81">
        <v>14</v>
      </c>
      <c r="D4" s="81">
        <v>3</v>
      </c>
      <c r="E4" s="81">
        <v>50</v>
      </c>
      <c r="F4" s="81">
        <v>69</v>
      </c>
      <c r="G4" s="41">
        <v>3.0000000000000001E-3</v>
      </c>
    </row>
    <row r="5" spans="1:7" x14ac:dyDescent="0.2">
      <c r="A5" s="79" t="s">
        <v>410</v>
      </c>
      <c r="B5" s="81">
        <v>0</v>
      </c>
      <c r="C5" s="81">
        <v>1</v>
      </c>
      <c r="D5" s="81">
        <v>0</v>
      </c>
      <c r="E5" s="81">
        <v>5</v>
      </c>
      <c r="F5" s="81">
        <v>6</v>
      </c>
      <c r="G5" s="41">
        <v>2.9999999999999997E-4</v>
      </c>
    </row>
    <row r="6" spans="1:7" x14ac:dyDescent="0.2">
      <c r="A6" s="79" t="s">
        <v>411</v>
      </c>
      <c r="B6" s="81">
        <v>4</v>
      </c>
      <c r="C6" s="81">
        <v>12</v>
      </c>
      <c r="D6" s="81">
        <v>4</v>
      </c>
      <c r="E6" s="81">
        <v>7</v>
      </c>
      <c r="F6" s="81">
        <v>27</v>
      </c>
      <c r="G6" s="41">
        <v>1.1999999999999999E-3</v>
      </c>
    </row>
    <row r="7" spans="1:7" x14ac:dyDescent="0.2">
      <c r="A7" s="79" t="s">
        <v>412</v>
      </c>
      <c r="B7" s="83">
        <v>1856</v>
      </c>
      <c r="C7" s="83">
        <v>6337</v>
      </c>
      <c r="D7" s="83">
        <v>1739</v>
      </c>
      <c r="E7" s="83">
        <v>4358</v>
      </c>
      <c r="F7" s="83">
        <v>14290</v>
      </c>
      <c r="G7" s="41">
        <v>0.61350000000000005</v>
      </c>
    </row>
    <row r="8" spans="1:7" x14ac:dyDescent="0.2">
      <c r="A8" s="79" t="s">
        <v>413</v>
      </c>
      <c r="B8" s="81">
        <v>1</v>
      </c>
      <c r="C8" s="81">
        <v>0</v>
      </c>
      <c r="D8" s="81">
        <v>0</v>
      </c>
      <c r="E8" s="81">
        <v>0</v>
      </c>
      <c r="F8" s="81">
        <v>1</v>
      </c>
      <c r="G8" s="41">
        <v>0</v>
      </c>
    </row>
    <row r="9" spans="1:7" x14ac:dyDescent="0.2">
      <c r="A9" s="79" t="s">
        <v>414</v>
      </c>
      <c r="B9" s="81">
        <v>16</v>
      </c>
      <c r="C9" s="81">
        <v>64</v>
      </c>
      <c r="D9" s="81">
        <v>14</v>
      </c>
      <c r="E9" s="81">
        <v>61</v>
      </c>
      <c r="F9" s="81">
        <v>155</v>
      </c>
      <c r="G9" s="41">
        <v>6.7000000000000002E-3</v>
      </c>
    </row>
    <row r="10" spans="1:7" x14ac:dyDescent="0.2">
      <c r="A10" s="79" t="s">
        <v>415</v>
      </c>
      <c r="B10" s="81">
        <v>14</v>
      </c>
      <c r="C10" s="81">
        <v>25</v>
      </c>
      <c r="D10" s="81">
        <v>7</v>
      </c>
      <c r="E10" s="81">
        <v>26</v>
      </c>
      <c r="F10" s="81">
        <v>72</v>
      </c>
      <c r="G10" s="41">
        <v>3.0999999999999999E-3</v>
      </c>
    </row>
    <row r="11" spans="1:7" x14ac:dyDescent="0.2">
      <c r="A11" s="79" t="s">
        <v>416</v>
      </c>
      <c r="B11" s="81">
        <v>162</v>
      </c>
      <c r="C11" s="81">
        <v>568</v>
      </c>
      <c r="D11" s="81">
        <v>142</v>
      </c>
      <c r="E11" s="81">
        <v>45</v>
      </c>
      <c r="F11" s="81">
        <v>917</v>
      </c>
      <c r="G11" s="41">
        <v>3.9399999999999998E-2</v>
      </c>
    </row>
    <row r="12" spans="1:7" x14ac:dyDescent="0.2">
      <c r="A12" s="79" t="s">
        <v>417</v>
      </c>
      <c r="B12" s="81">
        <v>215</v>
      </c>
      <c r="C12" s="81">
        <v>639</v>
      </c>
      <c r="D12" s="81">
        <v>146</v>
      </c>
      <c r="E12" s="81">
        <v>391</v>
      </c>
      <c r="F12" s="83">
        <v>1391</v>
      </c>
      <c r="G12" s="41">
        <v>5.9700000000000003E-2</v>
      </c>
    </row>
    <row r="13" spans="1:7" x14ac:dyDescent="0.2">
      <c r="A13" s="79" t="s">
        <v>418</v>
      </c>
      <c r="B13" s="81">
        <v>1</v>
      </c>
      <c r="C13" s="81">
        <v>5</v>
      </c>
      <c r="D13" s="81">
        <v>4</v>
      </c>
      <c r="E13" s="81">
        <v>12</v>
      </c>
      <c r="F13" s="81">
        <v>22</v>
      </c>
      <c r="G13" s="41">
        <v>8.9999999999999998E-4</v>
      </c>
    </row>
    <row r="14" spans="1:7" x14ac:dyDescent="0.2">
      <c r="A14" s="79" t="s">
        <v>419</v>
      </c>
      <c r="B14" s="81">
        <v>2</v>
      </c>
      <c r="C14" s="81">
        <v>16</v>
      </c>
      <c r="D14" s="81">
        <v>4</v>
      </c>
      <c r="E14" s="81">
        <v>11</v>
      </c>
      <c r="F14" s="81">
        <v>33</v>
      </c>
      <c r="G14" s="41">
        <v>1.4E-3</v>
      </c>
    </row>
    <row r="15" spans="1:7" x14ac:dyDescent="0.2">
      <c r="A15" s="79" t="s">
        <v>420</v>
      </c>
      <c r="B15" s="81">
        <v>803</v>
      </c>
      <c r="C15" s="83">
        <v>2777</v>
      </c>
      <c r="D15" s="81">
        <v>674</v>
      </c>
      <c r="E15" s="83">
        <v>1790</v>
      </c>
      <c r="F15" s="83">
        <v>6044</v>
      </c>
      <c r="G15" s="41">
        <v>0.25950000000000001</v>
      </c>
    </row>
    <row r="16" spans="1:7" ht="17" thickBot="1" x14ac:dyDescent="0.25">
      <c r="A16" s="80" t="s">
        <v>406</v>
      </c>
      <c r="B16" s="84">
        <v>3101</v>
      </c>
      <c r="C16" s="84">
        <v>10497</v>
      </c>
      <c r="D16" s="84">
        <v>2759</v>
      </c>
      <c r="E16" s="84">
        <v>6934</v>
      </c>
      <c r="F16" s="84">
        <v>23291</v>
      </c>
      <c r="G16" s="43">
        <v>1</v>
      </c>
    </row>
    <row r="17" spans="1:7" x14ac:dyDescent="0.2">
      <c r="A17" s="16"/>
      <c r="B17" s="16"/>
      <c r="C17" s="16"/>
      <c r="D17" s="16"/>
      <c r="E17" s="16"/>
      <c r="F17" s="16"/>
      <c r="G17" s="16"/>
    </row>
    <row r="18" spans="1:7" x14ac:dyDescent="0.2">
      <c r="A18" s="79"/>
      <c r="B18" s="90">
        <v>0</v>
      </c>
      <c r="C18" s="90">
        <v>0</v>
      </c>
      <c r="D18" s="90">
        <v>0</v>
      </c>
      <c r="E18" s="90">
        <v>1</v>
      </c>
      <c r="F18" s="94">
        <v>1</v>
      </c>
      <c r="G18" s="95">
        <v>0</v>
      </c>
    </row>
    <row r="19" spans="1:7" x14ac:dyDescent="0.2">
      <c r="A19" s="77" t="s">
        <v>702</v>
      </c>
      <c r="B19" s="90"/>
      <c r="C19" s="90"/>
      <c r="D19" s="90"/>
      <c r="E19" s="90"/>
      <c r="F19" s="94"/>
      <c r="G19" s="95"/>
    </row>
    <row r="20" spans="1:7" x14ac:dyDescent="0.2">
      <c r="A20" s="79" t="s">
        <v>407</v>
      </c>
      <c r="B20" s="90"/>
      <c r="C20" s="90"/>
      <c r="D20" s="90"/>
      <c r="E20" s="90"/>
      <c r="F20" s="94"/>
      <c r="G20" s="95"/>
    </row>
    <row r="21" spans="1:7" x14ac:dyDescent="0.2">
      <c r="A21" s="79" t="s">
        <v>408</v>
      </c>
      <c r="B21" s="81">
        <v>26</v>
      </c>
      <c r="C21" s="81">
        <v>43</v>
      </c>
      <c r="D21" s="81">
        <v>22</v>
      </c>
      <c r="E21" s="81">
        <v>177</v>
      </c>
      <c r="F21" s="91">
        <v>268</v>
      </c>
      <c r="G21" s="41">
        <v>1.0800000000000001E-2</v>
      </c>
    </row>
    <row r="22" spans="1:7" x14ac:dyDescent="0.2">
      <c r="A22" s="79" t="s">
        <v>409</v>
      </c>
      <c r="B22" s="81">
        <v>3</v>
      </c>
      <c r="C22" s="81">
        <v>14</v>
      </c>
      <c r="D22" s="81">
        <v>4</v>
      </c>
      <c r="E22" s="81">
        <v>50</v>
      </c>
      <c r="F22" s="91">
        <v>71</v>
      </c>
      <c r="G22" s="41">
        <v>2.8999999999999998E-3</v>
      </c>
    </row>
    <row r="23" spans="1:7" x14ac:dyDescent="0.2">
      <c r="A23" s="79" t="s">
        <v>410</v>
      </c>
      <c r="B23" s="81">
        <v>0</v>
      </c>
      <c r="C23" s="81">
        <v>2</v>
      </c>
      <c r="D23" s="81">
        <v>0</v>
      </c>
      <c r="E23" s="81">
        <v>5</v>
      </c>
      <c r="F23" s="91">
        <v>7</v>
      </c>
      <c r="G23" s="41">
        <v>2.9999999999999997E-4</v>
      </c>
    </row>
    <row r="24" spans="1:7" x14ac:dyDescent="0.2">
      <c r="A24" s="79" t="s">
        <v>411</v>
      </c>
      <c r="B24" s="81">
        <v>4</v>
      </c>
      <c r="C24" s="81">
        <v>10</v>
      </c>
      <c r="D24" s="81">
        <v>5</v>
      </c>
      <c r="E24" s="81">
        <v>7</v>
      </c>
      <c r="F24" s="91">
        <v>26</v>
      </c>
      <c r="G24" s="41">
        <v>1E-3</v>
      </c>
    </row>
    <row r="25" spans="1:7" x14ac:dyDescent="0.2">
      <c r="A25" s="79" t="s">
        <v>412</v>
      </c>
      <c r="B25" s="83">
        <v>1972</v>
      </c>
      <c r="C25" s="83">
        <v>6850</v>
      </c>
      <c r="D25" s="83">
        <v>1878</v>
      </c>
      <c r="E25" s="83">
        <v>4358</v>
      </c>
      <c r="F25" s="92">
        <v>15058</v>
      </c>
      <c r="G25" s="41">
        <v>0.60780000000000001</v>
      </c>
    </row>
    <row r="26" spans="1:7" x14ac:dyDescent="0.2">
      <c r="A26" s="79" t="s">
        <v>413</v>
      </c>
      <c r="B26" s="81">
        <v>1</v>
      </c>
      <c r="C26" s="81">
        <v>0</v>
      </c>
      <c r="D26" s="81">
        <v>0</v>
      </c>
      <c r="E26" s="81">
        <v>0</v>
      </c>
      <c r="F26" s="91">
        <v>1</v>
      </c>
      <c r="G26" s="41">
        <v>0</v>
      </c>
    </row>
    <row r="27" spans="1:7" x14ac:dyDescent="0.2">
      <c r="A27" s="79" t="s">
        <v>414</v>
      </c>
      <c r="B27" s="81">
        <v>20</v>
      </c>
      <c r="C27" s="81">
        <v>83</v>
      </c>
      <c r="D27" s="81">
        <v>19</v>
      </c>
      <c r="E27" s="81">
        <v>61</v>
      </c>
      <c r="F27" s="91">
        <v>183</v>
      </c>
      <c r="G27" s="41">
        <v>7.4000000000000003E-3</v>
      </c>
    </row>
    <row r="28" spans="1:7" x14ac:dyDescent="0.2">
      <c r="A28" s="79" t="s">
        <v>415</v>
      </c>
      <c r="B28" s="81">
        <v>15</v>
      </c>
      <c r="C28" s="81">
        <v>34</v>
      </c>
      <c r="D28" s="81">
        <v>10</v>
      </c>
      <c r="E28" s="81">
        <v>26</v>
      </c>
      <c r="F28" s="91">
        <v>85</v>
      </c>
      <c r="G28" s="41">
        <v>3.3999999999999998E-3</v>
      </c>
    </row>
    <row r="29" spans="1:7" x14ac:dyDescent="0.2">
      <c r="A29" s="79" t="s">
        <v>416</v>
      </c>
      <c r="B29" s="81">
        <v>198</v>
      </c>
      <c r="C29" s="81">
        <v>704</v>
      </c>
      <c r="D29" s="81">
        <v>192</v>
      </c>
      <c r="E29" s="81">
        <v>45</v>
      </c>
      <c r="F29" s="92">
        <v>1139</v>
      </c>
      <c r="G29" s="41">
        <v>4.5999999999999999E-2</v>
      </c>
    </row>
    <row r="30" spans="1:7" x14ac:dyDescent="0.2">
      <c r="A30" s="79" t="s">
        <v>417</v>
      </c>
      <c r="B30" s="81">
        <v>229</v>
      </c>
      <c r="C30" s="81">
        <v>689</v>
      </c>
      <c r="D30" s="81">
        <v>161</v>
      </c>
      <c r="E30" s="81">
        <v>391</v>
      </c>
      <c r="F30" s="92">
        <v>1470</v>
      </c>
      <c r="G30" s="41">
        <v>5.9299999999999999E-2</v>
      </c>
    </row>
    <row r="31" spans="1:7" x14ac:dyDescent="0.2">
      <c r="A31" s="79" t="s">
        <v>418</v>
      </c>
      <c r="B31" s="81">
        <v>2</v>
      </c>
      <c r="C31" s="81">
        <v>9</v>
      </c>
      <c r="D31" s="81">
        <v>7</v>
      </c>
      <c r="E31" s="81">
        <v>12</v>
      </c>
      <c r="F31" s="91">
        <v>30</v>
      </c>
      <c r="G31" s="41">
        <v>1.1999999999999999E-3</v>
      </c>
    </row>
    <row r="32" spans="1:7" x14ac:dyDescent="0.2">
      <c r="A32" s="79" t="s">
        <v>419</v>
      </c>
      <c r="B32" s="81">
        <v>2</v>
      </c>
      <c r="C32" s="81">
        <v>18</v>
      </c>
      <c r="D32" s="81">
        <v>6</v>
      </c>
      <c r="E32" s="81">
        <v>11</v>
      </c>
      <c r="F32" s="91">
        <v>37</v>
      </c>
      <c r="G32" s="41">
        <v>1.5E-3</v>
      </c>
    </row>
    <row r="33" spans="1:7" x14ac:dyDescent="0.2">
      <c r="A33" s="79" t="s">
        <v>420</v>
      </c>
      <c r="B33" s="81">
        <v>857</v>
      </c>
      <c r="C33" s="83">
        <v>3018</v>
      </c>
      <c r="D33" s="81">
        <v>732</v>
      </c>
      <c r="E33" s="83">
        <v>1790</v>
      </c>
      <c r="F33" s="92">
        <v>6397</v>
      </c>
      <c r="G33" s="41">
        <v>0.25819999999999999</v>
      </c>
    </row>
    <row r="34" spans="1:7" ht="17" thickBot="1" x14ac:dyDescent="0.25">
      <c r="A34" s="80" t="s">
        <v>406</v>
      </c>
      <c r="B34" s="84">
        <v>3329</v>
      </c>
      <c r="C34" s="84">
        <v>11474</v>
      </c>
      <c r="D34" s="84">
        <v>3036</v>
      </c>
      <c r="E34" s="84">
        <v>6934</v>
      </c>
      <c r="F34" s="93">
        <v>24773</v>
      </c>
      <c r="G34" s="43">
        <v>1</v>
      </c>
    </row>
  </sheetData>
  <mergeCells count="6">
    <mergeCell ref="B18:B20"/>
    <mergeCell ref="C18:C20"/>
    <mergeCell ref="D18:D20"/>
    <mergeCell ref="E18:E20"/>
    <mergeCell ref="F18:F20"/>
    <mergeCell ref="G18:G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4A3B-3A11-8748-9FD0-0B84B20968BC}">
  <dimension ref="A1:G34"/>
  <sheetViews>
    <sheetView workbookViewId="0">
      <selection sqref="A1:A1048576"/>
    </sheetView>
  </sheetViews>
  <sheetFormatPr baseColWidth="10" defaultRowHeight="16" x14ac:dyDescent="0.2"/>
  <cols>
    <col min="1" max="1" width="22" customWidth="1"/>
  </cols>
  <sheetData>
    <row r="1" spans="1:7" ht="40" customHeight="1" thickBot="1" x14ac:dyDescent="0.25">
      <c r="A1" s="33" t="s">
        <v>701</v>
      </c>
      <c r="B1" s="33" t="s">
        <v>353</v>
      </c>
      <c r="C1" s="33" t="s">
        <v>356</v>
      </c>
      <c r="D1" s="33" t="s">
        <v>77</v>
      </c>
      <c r="E1" s="33" t="s">
        <v>361</v>
      </c>
      <c r="F1" s="33" t="s">
        <v>406</v>
      </c>
      <c r="G1" s="33" t="s">
        <v>29</v>
      </c>
    </row>
    <row r="2" spans="1:7" x14ac:dyDescent="0.2">
      <c r="A2" s="79" t="s">
        <v>407</v>
      </c>
      <c r="B2" s="81">
        <v>0</v>
      </c>
      <c r="C2" s="81">
        <v>0</v>
      </c>
      <c r="D2" s="81">
        <v>0</v>
      </c>
      <c r="E2" s="81">
        <v>6</v>
      </c>
      <c r="F2" s="81">
        <v>6</v>
      </c>
      <c r="G2" s="41">
        <v>1E-4</v>
      </c>
    </row>
    <row r="3" spans="1:7" x14ac:dyDescent="0.2">
      <c r="A3" s="79" t="s">
        <v>408</v>
      </c>
      <c r="B3" s="81">
        <v>27</v>
      </c>
      <c r="C3" s="81">
        <v>2</v>
      </c>
      <c r="D3" s="81">
        <v>55</v>
      </c>
      <c r="E3" s="83">
        <v>1885</v>
      </c>
      <c r="F3" s="83">
        <v>1969</v>
      </c>
      <c r="G3" s="41">
        <v>3.56E-2</v>
      </c>
    </row>
    <row r="4" spans="1:7" x14ac:dyDescent="0.2">
      <c r="A4" s="79" t="s">
        <v>409</v>
      </c>
      <c r="B4" s="81">
        <v>5</v>
      </c>
      <c r="C4" s="81">
        <v>0</v>
      </c>
      <c r="D4" s="81">
        <v>8</v>
      </c>
      <c r="E4" s="81">
        <v>433</v>
      </c>
      <c r="F4" s="81">
        <v>446</v>
      </c>
      <c r="G4" s="41">
        <v>8.0999999999999996E-3</v>
      </c>
    </row>
    <row r="5" spans="1:7" x14ac:dyDescent="0.2">
      <c r="A5" s="79" t="s">
        <v>410</v>
      </c>
      <c r="B5" s="81">
        <v>0</v>
      </c>
      <c r="C5" s="81">
        <v>0</v>
      </c>
      <c r="D5" s="81">
        <v>1</v>
      </c>
      <c r="E5" s="81">
        <v>58</v>
      </c>
      <c r="F5" s="81">
        <v>59</v>
      </c>
      <c r="G5" s="41">
        <v>1.1000000000000001E-3</v>
      </c>
    </row>
    <row r="6" spans="1:7" x14ac:dyDescent="0.2">
      <c r="A6" s="79" t="s">
        <v>411</v>
      </c>
      <c r="B6" s="81">
        <v>0</v>
      </c>
      <c r="C6" s="81">
        <v>0</v>
      </c>
      <c r="D6" s="81">
        <v>4</v>
      </c>
      <c r="E6" s="81">
        <v>48</v>
      </c>
      <c r="F6" s="81">
        <v>52</v>
      </c>
      <c r="G6" s="41">
        <v>8.9999999999999998E-4</v>
      </c>
    </row>
    <row r="7" spans="1:7" x14ac:dyDescent="0.2">
      <c r="A7" s="79" t="s">
        <v>412</v>
      </c>
      <c r="B7" s="81">
        <v>718</v>
      </c>
      <c r="C7" s="81">
        <v>86</v>
      </c>
      <c r="D7" s="83">
        <v>2106</v>
      </c>
      <c r="E7" s="83">
        <v>31861</v>
      </c>
      <c r="F7" s="83">
        <v>34771</v>
      </c>
      <c r="G7" s="41">
        <v>0.62890000000000001</v>
      </c>
    </row>
    <row r="8" spans="1:7" x14ac:dyDescent="0.2">
      <c r="A8" s="79" t="s">
        <v>413</v>
      </c>
      <c r="B8" s="81">
        <v>0</v>
      </c>
      <c r="C8" s="81">
        <v>0</v>
      </c>
      <c r="D8" s="81">
        <v>0</v>
      </c>
      <c r="E8" s="81">
        <v>0</v>
      </c>
      <c r="F8" s="81">
        <v>0</v>
      </c>
      <c r="G8" s="41">
        <v>0</v>
      </c>
    </row>
    <row r="9" spans="1:7" x14ac:dyDescent="0.2">
      <c r="A9" s="79" t="s">
        <v>414</v>
      </c>
      <c r="B9" s="81">
        <v>8</v>
      </c>
      <c r="C9" s="81">
        <v>0</v>
      </c>
      <c r="D9" s="81">
        <v>30</v>
      </c>
      <c r="E9" s="81">
        <v>442</v>
      </c>
      <c r="F9" s="81">
        <v>480</v>
      </c>
      <c r="G9" s="41">
        <v>8.6999999999999994E-3</v>
      </c>
    </row>
    <row r="10" spans="1:7" x14ac:dyDescent="0.2">
      <c r="A10" s="79" t="s">
        <v>415</v>
      </c>
      <c r="B10" s="81">
        <v>7</v>
      </c>
      <c r="C10" s="81">
        <v>2</v>
      </c>
      <c r="D10" s="81">
        <v>20</v>
      </c>
      <c r="E10" s="81">
        <v>348</v>
      </c>
      <c r="F10" s="81">
        <v>377</v>
      </c>
      <c r="G10" s="41">
        <v>6.7999999999999996E-3</v>
      </c>
    </row>
    <row r="11" spans="1:7" x14ac:dyDescent="0.2">
      <c r="A11" s="79" t="s">
        <v>416</v>
      </c>
      <c r="B11" s="81">
        <v>61</v>
      </c>
      <c r="C11" s="81">
        <v>2</v>
      </c>
      <c r="D11" s="81">
        <v>172</v>
      </c>
      <c r="E11" s="81">
        <v>367</v>
      </c>
      <c r="F11" s="81">
        <v>602</v>
      </c>
      <c r="G11" s="41">
        <v>1.09E-2</v>
      </c>
    </row>
    <row r="12" spans="1:7" x14ac:dyDescent="0.2">
      <c r="A12" s="79" t="s">
        <v>417</v>
      </c>
      <c r="B12" s="81">
        <v>64</v>
      </c>
      <c r="C12" s="81">
        <v>3</v>
      </c>
      <c r="D12" s="81">
        <v>147</v>
      </c>
      <c r="E12" s="83">
        <v>2455</v>
      </c>
      <c r="F12" s="83">
        <v>2669</v>
      </c>
      <c r="G12" s="41">
        <v>4.8300000000000003E-2</v>
      </c>
    </row>
    <row r="13" spans="1:7" x14ac:dyDescent="0.2">
      <c r="A13" s="79" t="s">
        <v>418</v>
      </c>
      <c r="B13" s="81">
        <v>0</v>
      </c>
      <c r="C13" s="81">
        <v>0</v>
      </c>
      <c r="D13" s="81">
        <v>5</v>
      </c>
      <c r="E13" s="81">
        <v>37</v>
      </c>
      <c r="F13" s="81">
        <v>42</v>
      </c>
      <c r="G13" s="41">
        <v>8.0000000000000004E-4</v>
      </c>
    </row>
    <row r="14" spans="1:7" x14ac:dyDescent="0.2">
      <c r="A14" s="79" t="s">
        <v>419</v>
      </c>
      <c r="B14" s="81">
        <v>0</v>
      </c>
      <c r="C14" s="81">
        <v>0</v>
      </c>
      <c r="D14" s="81">
        <v>2</v>
      </c>
      <c r="E14" s="81">
        <v>37</v>
      </c>
      <c r="F14" s="81">
        <v>39</v>
      </c>
      <c r="G14" s="41">
        <v>6.9999999999999999E-4</v>
      </c>
    </row>
    <row r="15" spans="1:7" x14ac:dyDescent="0.2">
      <c r="A15" s="79" t="s">
        <v>420</v>
      </c>
      <c r="B15" s="81">
        <v>256</v>
      </c>
      <c r="C15" s="81">
        <v>42</v>
      </c>
      <c r="D15" s="81">
        <v>779</v>
      </c>
      <c r="E15" s="83">
        <v>12702</v>
      </c>
      <c r="F15" s="83">
        <v>13779</v>
      </c>
      <c r="G15" s="41">
        <v>0.2492</v>
      </c>
    </row>
    <row r="16" spans="1:7" x14ac:dyDescent="0.2">
      <c r="A16" s="79"/>
      <c r="B16" s="81"/>
      <c r="C16" s="81"/>
      <c r="D16" s="81"/>
      <c r="E16" s="81"/>
      <c r="F16" s="81"/>
      <c r="G16" s="81"/>
    </row>
    <row r="17" spans="1:7" ht="17" thickBot="1" x14ac:dyDescent="0.25">
      <c r="A17" s="80" t="s">
        <v>406</v>
      </c>
      <c r="B17" s="84">
        <v>1146</v>
      </c>
      <c r="C17" s="82">
        <v>137</v>
      </c>
      <c r="D17" s="84">
        <v>3329</v>
      </c>
      <c r="E17" s="84">
        <v>50679</v>
      </c>
      <c r="F17" s="84">
        <v>55291</v>
      </c>
      <c r="G17" s="43">
        <v>1</v>
      </c>
    </row>
    <row r="18" spans="1:7" x14ac:dyDescent="0.2">
      <c r="A18" s="16"/>
      <c r="B18" s="16"/>
      <c r="C18" s="16"/>
      <c r="D18" s="16"/>
      <c r="E18" s="16"/>
      <c r="F18" s="16"/>
      <c r="G18" s="16"/>
    </row>
    <row r="19" spans="1:7" ht="40" customHeight="1" x14ac:dyDescent="0.2">
      <c r="A19" s="79"/>
      <c r="B19" s="90">
        <v>0</v>
      </c>
      <c r="C19" s="90">
        <v>0</v>
      </c>
      <c r="D19" s="90">
        <v>0</v>
      </c>
      <c r="E19" s="90">
        <v>6</v>
      </c>
      <c r="F19" s="90">
        <v>6</v>
      </c>
      <c r="G19" s="95">
        <v>1E-4</v>
      </c>
    </row>
    <row r="20" spans="1:7" x14ac:dyDescent="0.2">
      <c r="A20" s="77" t="s">
        <v>702</v>
      </c>
      <c r="B20" s="90"/>
      <c r="C20" s="90"/>
      <c r="D20" s="90"/>
      <c r="E20" s="90"/>
      <c r="F20" s="90"/>
      <c r="G20" s="95"/>
    </row>
    <row r="21" spans="1:7" x14ac:dyDescent="0.2">
      <c r="A21" s="79" t="s">
        <v>407</v>
      </c>
      <c r="B21" s="90"/>
      <c r="C21" s="90"/>
      <c r="D21" s="90"/>
      <c r="E21" s="90"/>
      <c r="F21" s="90"/>
      <c r="G21" s="95"/>
    </row>
    <row r="22" spans="1:7" x14ac:dyDescent="0.2">
      <c r="A22" s="79" t="s">
        <v>408</v>
      </c>
      <c r="B22" s="81">
        <v>27</v>
      </c>
      <c r="C22" s="81">
        <v>2</v>
      </c>
      <c r="D22" s="81">
        <v>60</v>
      </c>
      <c r="E22" s="83">
        <v>1885</v>
      </c>
      <c r="F22" s="83">
        <v>1974</v>
      </c>
      <c r="G22" s="41">
        <v>3.5400000000000001E-2</v>
      </c>
    </row>
    <row r="23" spans="1:7" x14ac:dyDescent="0.2">
      <c r="A23" s="79" t="s">
        <v>409</v>
      </c>
      <c r="B23" s="81">
        <v>7</v>
      </c>
      <c r="C23" s="81">
        <v>0</v>
      </c>
      <c r="D23" s="81">
        <v>10</v>
      </c>
      <c r="E23" s="81">
        <v>433</v>
      </c>
      <c r="F23" s="81">
        <v>450</v>
      </c>
      <c r="G23" s="41">
        <v>8.0999999999999996E-3</v>
      </c>
    </row>
    <row r="24" spans="1:7" x14ac:dyDescent="0.2">
      <c r="A24" s="79" t="s">
        <v>410</v>
      </c>
      <c r="B24" s="81">
        <v>0</v>
      </c>
      <c r="C24" s="81">
        <v>0</v>
      </c>
      <c r="D24" s="81">
        <v>2</v>
      </c>
      <c r="E24" s="81">
        <v>58</v>
      </c>
      <c r="F24" s="81">
        <v>60</v>
      </c>
      <c r="G24" s="41">
        <v>1.1000000000000001E-3</v>
      </c>
    </row>
    <row r="25" spans="1:7" x14ac:dyDescent="0.2">
      <c r="A25" s="79" t="s">
        <v>411</v>
      </c>
      <c r="B25" s="81">
        <v>0</v>
      </c>
      <c r="C25" s="81">
        <v>0</v>
      </c>
      <c r="D25" s="81">
        <v>4</v>
      </c>
      <c r="E25" s="81">
        <v>48</v>
      </c>
      <c r="F25" s="81">
        <v>52</v>
      </c>
      <c r="G25" s="41">
        <v>8.9999999999999998E-4</v>
      </c>
    </row>
    <row r="26" spans="1:7" x14ac:dyDescent="0.2">
      <c r="A26" s="79" t="s">
        <v>412</v>
      </c>
      <c r="B26" s="81">
        <v>776</v>
      </c>
      <c r="C26" s="81">
        <v>89</v>
      </c>
      <c r="D26" s="83">
        <v>2281</v>
      </c>
      <c r="E26" s="83">
        <v>31861</v>
      </c>
      <c r="F26" s="83">
        <v>35007</v>
      </c>
      <c r="G26" s="41">
        <v>0.62780000000000002</v>
      </c>
    </row>
    <row r="27" spans="1:7" x14ac:dyDescent="0.2">
      <c r="A27" s="79" t="s">
        <v>414</v>
      </c>
      <c r="B27" s="81">
        <v>12</v>
      </c>
      <c r="C27" s="81">
        <v>0</v>
      </c>
      <c r="D27" s="81">
        <v>35</v>
      </c>
      <c r="E27" s="81">
        <v>442</v>
      </c>
      <c r="F27" s="81">
        <v>489</v>
      </c>
      <c r="G27" s="41">
        <v>8.8000000000000005E-3</v>
      </c>
    </row>
    <row r="28" spans="1:7" x14ac:dyDescent="0.2">
      <c r="A28" s="79" t="s">
        <v>415</v>
      </c>
      <c r="B28" s="81">
        <v>11</v>
      </c>
      <c r="C28" s="81">
        <v>2</v>
      </c>
      <c r="D28" s="81">
        <v>29</v>
      </c>
      <c r="E28" s="81">
        <v>348</v>
      </c>
      <c r="F28" s="81">
        <v>390</v>
      </c>
      <c r="G28" s="41">
        <v>7.0000000000000001E-3</v>
      </c>
    </row>
    <row r="29" spans="1:7" x14ac:dyDescent="0.2">
      <c r="A29" s="79" t="s">
        <v>416</v>
      </c>
      <c r="B29" s="81">
        <v>74</v>
      </c>
      <c r="C29" s="81">
        <v>3</v>
      </c>
      <c r="D29" s="81">
        <v>217</v>
      </c>
      <c r="E29" s="81">
        <v>367</v>
      </c>
      <c r="F29" s="81">
        <v>661</v>
      </c>
      <c r="G29" s="41">
        <v>1.1900000000000001E-2</v>
      </c>
    </row>
    <row r="30" spans="1:7" x14ac:dyDescent="0.2">
      <c r="A30" s="79" t="s">
        <v>417</v>
      </c>
      <c r="B30" s="81">
        <v>71</v>
      </c>
      <c r="C30" s="81">
        <v>3</v>
      </c>
      <c r="D30" s="81">
        <v>166</v>
      </c>
      <c r="E30" s="83">
        <v>2455</v>
      </c>
      <c r="F30" s="83">
        <v>2695</v>
      </c>
      <c r="G30" s="41">
        <v>4.8300000000000003E-2</v>
      </c>
    </row>
    <row r="31" spans="1:7" x14ac:dyDescent="0.2">
      <c r="A31" s="79" t="s">
        <v>418</v>
      </c>
      <c r="B31" s="81">
        <v>1</v>
      </c>
      <c r="C31" s="81">
        <v>0</v>
      </c>
      <c r="D31" s="81">
        <v>6</v>
      </c>
      <c r="E31" s="81">
        <v>37</v>
      </c>
      <c r="F31" s="81">
        <v>44</v>
      </c>
      <c r="G31" s="41">
        <v>8.0000000000000004E-4</v>
      </c>
    </row>
    <row r="32" spans="1:7" x14ac:dyDescent="0.2">
      <c r="A32" s="79" t="s">
        <v>419</v>
      </c>
      <c r="B32" s="81">
        <v>1</v>
      </c>
      <c r="C32" s="81">
        <v>0</v>
      </c>
      <c r="D32" s="81">
        <v>4</v>
      </c>
      <c r="E32" s="81">
        <v>37</v>
      </c>
      <c r="F32" s="81">
        <v>42</v>
      </c>
      <c r="G32" s="41">
        <v>8.0000000000000004E-4</v>
      </c>
    </row>
    <row r="33" spans="1:7" x14ac:dyDescent="0.2">
      <c r="A33" s="79" t="s">
        <v>420</v>
      </c>
      <c r="B33" s="81">
        <v>289</v>
      </c>
      <c r="C33" s="81">
        <v>42</v>
      </c>
      <c r="D33" s="81">
        <v>854</v>
      </c>
      <c r="E33" s="83">
        <v>12702</v>
      </c>
      <c r="F33" s="83">
        <v>13887</v>
      </c>
      <c r="G33" s="41">
        <v>0.24909999999999999</v>
      </c>
    </row>
    <row r="34" spans="1:7" ht="17" thickBot="1" x14ac:dyDescent="0.25">
      <c r="A34" s="80" t="s">
        <v>703</v>
      </c>
      <c r="B34" s="84">
        <v>1269</v>
      </c>
      <c r="C34" s="82">
        <v>141</v>
      </c>
      <c r="D34" s="84">
        <v>3668</v>
      </c>
      <c r="E34" s="84">
        <v>50679</v>
      </c>
      <c r="F34" s="84">
        <v>55757</v>
      </c>
      <c r="G34" s="43">
        <v>1</v>
      </c>
    </row>
  </sheetData>
  <mergeCells count="6">
    <mergeCell ref="G19:G21"/>
    <mergeCell ref="B19:B21"/>
    <mergeCell ref="C19:C21"/>
    <mergeCell ref="D19:D21"/>
    <mergeCell ref="E19:E21"/>
    <mergeCell ref="F19:F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3796-8886-854D-A6AC-1047FD1A7C3B}">
  <dimension ref="A1:F9"/>
  <sheetViews>
    <sheetView workbookViewId="0">
      <selection sqref="A1:F9"/>
    </sheetView>
  </sheetViews>
  <sheetFormatPr baseColWidth="10" defaultRowHeight="16" x14ac:dyDescent="0.2"/>
  <cols>
    <col min="1" max="1" width="27.33203125" customWidth="1"/>
  </cols>
  <sheetData>
    <row r="1" spans="1:6" ht="43" thickBot="1" x14ac:dyDescent="0.25">
      <c r="A1" s="33" t="s">
        <v>347</v>
      </c>
      <c r="B1" s="33" t="s">
        <v>43</v>
      </c>
      <c r="C1" s="33" t="s">
        <v>318</v>
      </c>
      <c r="D1" s="33" t="s">
        <v>704</v>
      </c>
      <c r="E1" s="33" t="s">
        <v>705</v>
      </c>
      <c r="F1" s="33" t="s">
        <v>422</v>
      </c>
    </row>
    <row r="2" spans="1:6" x14ac:dyDescent="0.2">
      <c r="A2" s="79" t="s">
        <v>353</v>
      </c>
      <c r="B2" s="79" t="s">
        <v>217</v>
      </c>
      <c r="C2" s="81">
        <v>25</v>
      </c>
      <c r="D2" s="81">
        <v>512</v>
      </c>
      <c r="E2" s="81">
        <v>439</v>
      </c>
      <c r="F2" s="41">
        <v>0.85699999999999998</v>
      </c>
    </row>
    <row r="3" spans="1:6" x14ac:dyDescent="0.2">
      <c r="A3" s="79" t="s">
        <v>356</v>
      </c>
      <c r="B3" s="79" t="s">
        <v>217</v>
      </c>
      <c r="C3" s="81">
        <v>1</v>
      </c>
      <c r="D3" s="81">
        <v>65</v>
      </c>
      <c r="E3" s="81">
        <v>52</v>
      </c>
      <c r="F3" s="41">
        <v>0.8</v>
      </c>
    </row>
    <row r="4" spans="1:6" x14ac:dyDescent="0.2">
      <c r="A4" s="79" t="s">
        <v>77</v>
      </c>
      <c r="B4" s="79" t="s">
        <v>217</v>
      </c>
      <c r="C4" s="81">
        <v>24</v>
      </c>
      <c r="D4" s="83">
        <v>1170</v>
      </c>
      <c r="E4" s="83">
        <v>1002</v>
      </c>
      <c r="F4" s="41">
        <v>0.85599999999999998</v>
      </c>
    </row>
    <row r="5" spans="1:6" x14ac:dyDescent="0.2">
      <c r="A5" s="79" t="s">
        <v>353</v>
      </c>
      <c r="B5" s="79" t="s">
        <v>101</v>
      </c>
      <c r="C5" s="81">
        <v>33</v>
      </c>
      <c r="D5" s="83">
        <v>1562</v>
      </c>
      <c r="E5" s="83">
        <v>1304</v>
      </c>
      <c r="F5" s="41">
        <v>0.83499999999999996</v>
      </c>
    </row>
    <row r="6" spans="1:6" x14ac:dyDescent="0.2">
      <c r="A6" s="79" t="s">
        <v>356</v>
      </c>
      <c r="B6" s="79" t="s">
        <v>101</v>
      </c>
      <c r="C6" s="81">
        <v>51</v>
      </c>
      <c r="D6" s="83">
        <v>5275</v>
      </c>
      <c r="E6" s="83">
        <v>4329</v>
      </c>
      <c r="F6" s="41">
        <v>0.82099999999999995</v>
      </c>
    </row>
    <row r="7" spans="1:6" x14ac:dyDescent="0.2">
      <c r="A7" s="79" t="s">
        <v>77</v>
      </c>
      <c r="B7" s="79" t="s">
        <v>101</v>
      </c>
      <c r="C7" s="81">
        <v>17</v>
      </c>
      <c r="D7" s="83">
        <v>1205</v>
      </c>
      <c r="E7" s="83">
        <v>1047</v>
      </c>
      <c r="F7" s="41">
        <v>0.86899999999999999</v>
      </c>
    </row>
    <row r="8" spans="1:6" x14ac:dyDescent="0.2">
      <c r="A8" s="79" t="s">
        <v>361</v>
      </c>
      <c r="B8" s="79" t="s">
        <v>101</v>
      </c>
      <c r="C8" s="81">
        <v>46</v>
      </c>
      <c r="D8" s="83">
        <v>2765</v>
      </c>
      <c r="E8" s="83">
        <v>2006</v>
      </c>
      <c r="F8" s="41">
        <v>0.72499999999999998</v>
      </c>
    </row>
    <row r="9" spans="1:6" ht="17" thickBot="1" x14ac:dyDescent="0.25">
      <c r="A9" s="80" t="s">
        <v>270</v>
      </c>
      <c r="B9" s="80"/>
      <c r="C9" s="82">
        <v>197</v>
      </c>
      <c r="D9" s="84">
        <v>12554</v>
      </c>
      <c r="E9" s="84">
        <v>10179</v>
      </c>
      <c r="F9" s="43">
        <v>0.81100000000000005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992C-38FB-5C4E-B920-2BFF55697916}">
  <dimension ref="A1:F4"/>
  <sheetViews>
    <sheetView topLeftCell="A20" workbookViewId="0">
      <selection sqref="A1:F4"/>
    </sheetView>
  </sheetViews>
  <sheetFormatPr baseColWidth="10" defaultRowHeight="16" x14ac:dyDescent="0.2"/>
  <cols>
    <col min="1" max="1" width="23.83203125" customWidth="1"/>
  </cols>
  <sheetData>
    <row r="1" spans="1:6" ht="52" thickBot="1" x14ac:dyDescent="0.25">
      <c r="A1" s="45" t="s">
        <v>43</v>
      </c>
      <c r="B1" s="45" t="s">
        <v>423</v>
      </c>
      <c r="C1" s="45" t="s">
        <v>424</v>
      </c>
      <c r="D1" s="45" t="s">
        <v>425</v>
      </c>
      <c r="E1" s="45" t="s">
        <v>426</v>
      </c>
      <c r="F1" s="45" t="s">
        <v>427</v>
      </c>
    </row>
    <row r="2" spans="1:6" x14ac:dyDescent="0.2">
      <c r="A2" s="46" t="s">
        <v>273</v>
      </c>
      <c r="B2" s="47">
        <v>30</v>
      </c>
      <c r="C2" s="47">
        <v>30</v>
      </c>
      <c r="D2" s="47">
        <v>0</v>
      </c>
      <c r="E2" s="47">
        <v>0</v>
      </c>
      <c r="F2" s="48">
        <v>1</v>
      </c>
    </row>
    <row r="3" spans="1:6" x14ac:dyDescent="0.2">
      <c r="A3" s="46" t="s">
        <v>272</v>
      </c>
      <c r="B3" s="47">
        <v>120</v>
      </c>
      <c r="C3" s="47">
        <v>108</v>
      </c>
      <c r="D3" s="47">
        <v>8</v>
      </c>
      <c r="E3" s="47">
        <v>4</v>
      </c>
      <c r="F3" s="48">
        <v>0.9</v>
      </c>
    </row>
    <row r="4" spans="1:6" ht="17" thickBot="1" x14ac:dyDescent="0.25">
      <c r="A4" s="49" t="s">
        <v>270</v>
      </c>
      <c r="B4" s="50">
        <v>150</v>
      </c>
      <c r="C4" s="50">
        <v>138</v>
      </c>
      <c r="D4" s="50">
        <v>8</v>
      </c>
      <c r="E4" s="50">
        <v>4</v>
      </c>
      <c r="F4" s="51">
        <v>0.92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FD22-7BF3-8F4D-8B4C-0F767AE8B9F1}">
  <dimension ref="A1:H143"/>
  <sheetViews>
    <sheetView topLeftCell="A120" workbookViewId="0">
      <selection sqref="A1:H143"/>
    </sheetView>
  </sheetViews>
  <sheetFormatPr baseColWidth="10" defaultRowHeight="16" x14ac:dyDescent="0.2"/>
  <sheetData>
    <row r="1" spans="1:8" ht="66" thickBot="1" x14ac:dyDescent="0.25">
      <c r="A1" s="52" t="s">
        <v>428</v>
      </c>
      <c r="B1" s="52" t="s">
        <v>429</v>
      </c>
      <c r="C1" s="52" t="s">
        <v>430</v>
      </c>
      <c r="D1" s="52" t="s">
        <v>431</v>
      </c>
      <c r="E1" s="52" t="s">
        <v>432</v>
      </c>
      <c r="F1" s="52" t="s">
        <v>433</v>
      </c>
      <c r="G1" s="52" t="s">
        <v>434</v>
      </c>
      <c r="H1" s="52" t="s">
        <v>435</v>
      </c>
    </row>
    <row r="2" spans="1:8" x14ac:dyDescent="0.2">
      <c r="A2" s="53" t="s">
        <v>436</v>
      </c>
      <c r="B2" s="21">
        <v>4</v>
      </c>
      <c r="C2" s="21">
        <v>145</v>
      </c>
      <c r="D2" s="21">
        <v>1.45</v>
      </c>
      <c r="E2" s="21">
        <v>0.33</v>
      </c>
      <c r="F2" s="21">
        <v>13.19</v>
      </c>
      <c r="G2" s="54">
        <v>2.1199999999999999E-3</v>
      </c>
      <c r="H2" s="54">
        <v>3.6999999999999998E-2</v>
      </c>
    </row>
    <row r="3" spans="1:8" x14ac:dyDescent="0.2">
      <c r="A3" s="53" t="s">
        <v>437</v>
      </c>
      <c r="B3" s="21">
        <v>5</v>
      </c>
      <c r="C3" s="21">
        <v>144</v>
      </c>
      <c r="D3" s="21">
        <v>1.37</v>
      </c>
      <c r="E3" s="21">
        <v>0.32</v>
      </c>
      <c r="F3" s="21">
        <v>11.19</v>
      </c>
      <c r="G3" s="54">
        <v>7.5100000000000004E-4</v>
      </c>
      <c r="H3" s="54">
        <v>1.9599999999999999E-2</v>
      </c>
    </row>
    <row r="4" spans="1:8" x14ac:dyDescent="0.2">
      <c r="A4" s="53" t="s">
        <v>438</v>
      </c>
      <c r="B4" s="21">
        <v>3</v>
      </c>
      <c r="C4" s="21">
        <v>146</v>
      </c>
      <c r="D4" s="21">
        <v>1.34</v>
      </c>
      <c r="E4" s="21">
        <v>0.34</v>
      </c>
      <c r="F4" s="21">
        <v>10.029999999999999</v>
      </c>
      <c r="G4" s="54">
        <v>4.2799999999999999E-8</v>
      </c>
      <c r="H4" s="54">
        <v>7.8099999999999998E-6</v>
      </c>
    </row>
    <row r="5" spans="1:8" x14ac:dyDescent="0.2">
      <c r="A5" s="53" t="s">
        <v>439</v>
      </c>
      <c r="B5" s="21">
        <v>4</v>
      </c>
      <c r="C5" s="21">
        <v>145</v>
      </c>
      <c r="D5" s="21">
        <v>1.33</v>
      </c>
      <c r="E5" s="21">
        <v>0.33</v>
      </c>
      <c r="F5" s="21">
        <v>9.83</v>
      </c>
      <c r="G5" s="54">
        <v>7.7799999999999992E-9</v>
      </c>
      <c r="H5" s="54">
        <v>1.8199999999999999E-6</v>
      </c>
    </row>
    <row r="6" spans="1:8" x14ac:dyDescent="0.2">
      <c r="A6" s="53" t="s">
        <v>440</v>
      </c>
      <c r="B6" s="21">
        <v>3</v>
      </c>
      <c r="C6" s="21">
        <v>146</v>
      </c>
      <c r="D6" s="21">
        <v>1.33</v>
      </c>
      <c r="E6" s="21">
        <v>0.34</v>
      </c>
      <c r="F6" s="21">
        <v>9.74</v>
      </c>
      <c r="G6" s="54">
        <v>1.33E-6</v>
      </c>
      <c r="H6" s="54">
        <v>1.63E-4</v>
      </c>
    </row>
    <row r="7" spans="1:8" x14ac:dyDescent="0.2">
      <c r="A7" s="53" t="s">
        <v>441</v>
      </c>
      <c r="B7" s="21">
        <v>6</v>
      </c>
      <c r="C7" s="21">
        <v>143</v>
      </c>
      <c r="D7" s="21">
        <v>1.3</v>
      </c>
      <c r="E7" s="21">
        <v>0.32</v>
      </c>
      <c r="F7" s="21">
        <v>9.48</v>
      </c>
      <c r="G7" s="54">
        <v>3.6400000000000001E-4</v>
      </c>
      <c r="H7" s="54">
        <v>1.2800000000000001E-2</v>
      </c>
    </row>
    <row r="8" spans="1:8" x14ac:dyDescent="0.2">
      <c r="A8" s="53" t="s">
        <v>442</v>
      </c>
      <c r="B8" s="21">
        <v>3</v>
      </c>
      <c r="C8" s="21">
        <v>146</v>
      </c>
      <c r="D8" s="21">
        <v>1.32</v>
      </c>
      <c r="E8" s="21">
        <v>0.34</v>
      </c>
      <c r="F8" s="21">
        <v>9.44</v>
      </c>
      <c r="G8" s="54">
        <v>2.6299999999999999E-5</v>
      </c>
      <c r="H8" s="54">
        <v>1.66E-3</v>
      </c>
    </row>
    <row r="9" spans="1:8" x14ac:dyDescent="0.2">
      <c r="A9" s="53" t="s">
        <v>443</v>
      </c>
      <c r="B9" s="21">
        <v>5</v>
      </c>
      <c r="C9" s="21">
        <v>144</v>
      </c>
      <c r="D9" s="21">
        <v>1.3</v>
      </c>
      <c r="E9" s="21">
        <v>0.33</v>
      </c>
      <c r="F9" s="21">
        <v>9.42</v>
      </c>
      <c r="G9" s="54">
        <v>2.2699999999999999E-3</v>
      </c>
      <c r="H9" s="54">
        <v>3.8800000000000001E-2</v>
      </c>
    </row>
    <row r="10" spans="1:8" x14ac:dyDescent="0.2">
      <c r="A10" s="53" t="s">
        <v>444</v>
      </c>
      <c r="B10" s="21">
        <v>5</v>
      </c>
      <c r="C10" s="21">
        <v>144</v>
      </c>
      <c r="D10" s="21">
        <v>1.28</v>
      </c>
      <c r="E10" s="21">
        <v>0.33</v>
      </c>
      <c r="F10" s="21">
        <v>8.94</v>
      </c>
      <c r="G10" s="54">
        <v>2.97E-3</v>
      </c>
      <c r="H10" s="54">
        <v>4.5999999999999999E-2</v>
      </c>
    </row>
    <row r="11" spans="1:8" x14ac:dyDescent="0.2">
      <c r="A11" s="53" t="s">
        <v>445</v>
      </c>
      <c r="B11" s="21">
        <v>6</v>
      </c>
      <c r="C11" s="21">
        <v>143</v>
      </c>
      <c r="D11" s="21">
        <v>1.27</v>
      </c>
      <c r="E11" s="21">
        <v>0.32</v>
      </c>
      <c r="F11" s="21">
        <v>8.9</v>
      </c>
      <c r="G11" s="54">
        <v>1.0399999999999999E-3</v>
      </c>
      <c r="H11" s="54">
        <v>2.5000000000000001E-2</v>
      </c>
    </row>
    <row r="12" spans="1:8" x14ac:dyDescent="0.2">
      <c r="A12" s="53" t="s">
        <v>446</v>
      </c>
      <c r="B12" s="21">
        <v>3</v>
      </c>
      <c r="C12" s="21">
        <v>146</v>
      </c>
      <c r="D12" s="21">
        <v>1.28</v>
      </c>
      <c r="E12" s="21">
        <v>0.34</v>
      </c>
      <c r="F12" s="21">
        <v>8.75</v>
      </c>
      <c r="G12" s="54">
        <v>3.1599999999999998E-4</v>
      </c>
      <c r="H12" s="54">
        <v>1.15E-2</v>
      </c>
    </row>
    <row r="13" spans="1:8" x14ac:dyDescent="0.2">
      <c r="A13" s="53" t="s">
        <v>447</v>
      </c>
      <c r="B13" s="21">
        <v>5</v>
      </c>
      <c r="C13" s="21">
        <v>144</v>
      </c>
      <c r="D13" s="21">
        <v>1.26</v>
      </c>
      <c r="E13" s="21">
        <v>0.33</v>
      </c>
      <c r="F13" s="21">
        <v>8.6300000000000008</v>
      </c>
      <c r="G13" s="54">
        <v>3.63E-3</v>
      </c>
      <c r="H13" s="54">
        <v>4.9500000000000002E-2</v>
      </c>
    </row>
    <row r="14" spans="1:8" x14ac:dyDescent="0.2">
      <c r="A14" s="53" t="s">
        <v>448</v>
      </c>
      <c r="B14" s="21">
        <v>5</v>
      </c>
      <c r="C14" s="21">
        <v>144</v>
      </c>
      <c r="D14" s="21">
        <v>1.26</v>
      </c>
      <c r="E14" s="21">
        <v>0.33</v>
      </c>
      <c r="F14" s="21">
        <v>8.59</v>
      </c>
      <c r="G14" s="54">
        <v>4.2700000000000004E-3</v>
      </c>
      <c r="H14" s="54">
        <v>4.99E-2</v>
      </c>
    </row>
    <row r="15" spans="1:8" x14ac:dyDescent="0.2">
      <c r="A15" s="53" t="s">
        <v>449</v>
      </c>
      <c r="B15" s="21">
        <v>5</v>
      </c>
      <c r="C15" s="21">
        <v>144</v>
      </c>
      <c r="D15" s="21">
        <v>1.26</v>
      </c>
      <c r="E15" s="21">
        <v>0.33</v>
      </c>
      <c r="F15" s="21">
        <v>8.57</v>
      </c>
      <c r="G15" s="54">
        <v>3.8999999999999998E-3</v>
      </c>
      <c r="H15" s="54">
        <v>4.9599999999999998E-2</v>
      </c>
    </row>
    <row r="16" spans="1:8" x14ac:dyDescent="0.2">
      <c r="A16" s="53" t="s">
        <v>450</v>
      </c>
      <c r="B16" s="21">
        <v>5</v>
      </c>
      <c r="C16" s="21">
        <v>144</v>
      </c>
      <c r="D16" s="21">
        <v>1.26</v>
      </c>
      <c r="E16" s="21">
        <v>0.33</v>
      </c>
      <c r="F16" s="21">
        <v>8.5299999999999994</v>
      </c>
      <c r="G16" s="54">
        <v>3.7599999999999999E-3</v>
      </c>
      <c r="H16" s="54">
        <v>4.9599999999999998E-2</v>
      </c>
    </row>
    <row r="17" spans="1:8" x14ac:dyDescent="0.2">
      <c r="A17" s="53" t="s">
        <v>451</v>
      </c>
      <c r="B17" s="21">
        <v>3</v>
      </c>
      <c r="C17" s="21">
        <v>146</v>
      </c>
      <c r="D17" s="21">
        <v>1.27</v>
      </c>
      <c r="E17" s="21">
        <v>0.34</v>
      </c>
      <c r="F17" s="21">
        <v>8.51</v>
      </c>
      <c r="G17" s="54">
        <v>3.5E-28</v>
      </c>
      <c r="H17" s="54">
        <v>5.7400000000000003E-25</v>
      </c>
    </row>
    <row r="18" spans="1:8" x14ac:dyDescent="0.2">
      <c r="A18" s="53" t="s">
        <v>452</v>
      </c>
      <c r="B18" s="21">
        <v>3</v>
      </c>
      <c r="C18" s="21">
        <v>146</v>
      </c>
      <c r="D18" s="21">
        <v>1.27</v>
      </c>
      <c r="E18" s="21">
        <v>0.34</v>
      </c>
      <c r="F18" s="21">
        <v>8.4600000000000009</v>
      </c>
      <c r="G18" s="54">
        <v>2.63E-4</v>
      </c>
      <c r="H18" s="54">
        <v>9.8200000000000006E-3</v>
      </c>
    </row>
    <row r="19" spans="1:8" x14ac:dyDescent="0.2">
      <c r="A19" s="53" t="s">
        <v>453</v>
      </c>
      <c r="B19" s="21">
        <v>3</v>
      </c>
      <c r="C19" s="21">
        <v>146</v>
      </c>
      <c r="D19" s="21">
        <v>1.27</v>
      </c>
      <c r="E19" s="21">
        <v>0.34</v>
      </c>
      <c r="F19" s="21">
        <v>8.4499999999999993</v>
      </c>
      <c r="G19" s="54">
        <v>8.4400000000000002E-4</v>
      </c>
      <c r="H19" s="54">
        <v>2.1600000000000001E-2</v>
      </c>
    </row>
    <row r="20" spans="1:8" x14ac:dyDescent="0.2">
      <c r="A20" s="53" t="s">
        <v>454</v>
      </c>
      <c r="B20" s="21">
        <v>3</v>
      </c>
      <c r="C20" s="21">
        <v>146</v>
      </c>
      <c r="D20" s="21">
        <v>1.27</v>
      </c>
      <c r="E20" s="21">
        <v>0.34</v>
      </c>
      <c r="F20" s="21">
        <v>8.44</v>
      </c>
      <c r="G20" s="54">
        <v>5.4100000000000003E-4</v>
      </c>
      <c r="H20" s="54">
        <v>1.6400000000000001E-2</v>
      </c>
    </row>
    <row r="21" spans="1:8" x14ac:dyDescent="0.2">
      <c r="A21" s="53" t="s">
        <v>455</v>
      </c>
      <c r="B21" s="21">
        <v>3</v>
      </c>
      <c r="C21" s="21">
        <v>146</v>
      </c>
      <c r="D21" s="21">
        <v>1.25</v>
      </c>
      <c r="E21" s="21">
        <v>0.34</v>
      </c>
      <c r="F21" s="21">
        <v>8.15</v>
      </c>
      <c r="G21" s="54">
        <v>3.0899999999999999E-3</v>
      </c>
      <c r="H21" s="54">
        <v>4.5999999999999999E-2</v>
      </c>
    </row>
    <row r="22" spans="1:8" x14ac:dyDescent="0.2">
      <c r="A22" s="53" t="s">
        <v>456</v>
      </c>
      <c r="B22" s="21">
        <v>3</v>
      </c>
      <c r="C22" s="21">
        <v>146</v>
      </c>
      <c r="D22" s="21">
        <v>1.25</v>
      </c>
      <c r="E22" s="21">
        <v>0.34</v>
      </c>
      <c r="F22" s="21">
        <v>8.15</v>
      </c>
      <c r="G22" s="54">
        <v>3.0899999999999999E-3</v>
      </c>
      <c r="H22" s="54">
        <v>4.5999999999999999E-2</v>
      </c>
    </row>
    <row r="23" spans="1:8" x14ac:dyDescent="0.2">
      <c r="A23" s="53" t="s">
        <v>457</v>
      </c>
      <c r="B23" s="21">
        <v>3</v>
      </c>
      <c r="C23" s="21">
        <v>146</v>
      </c>
      <c r="D23" s="21">
        <v>1.25</v>
      </c>
      <c r="E23" s="21">
        <v>0.34</v>
      </c>
      <c r="F23" s="21">
        <v>8.15</v>
      </c>
      <c r="G23" s="54">
        <v>3.0899999999999999E-3</v>
      </c>
      <c r="H23" s="54">
        <v>4.5999999999999999E-2</v>
      </c>
    </row>
    <row r="24" spans="1:8" x14ac:dyDescent="0.2">
      <c r="A24" s="53" t="s">
        <v>458</v>
      </c>
      <c r="B24" s="21">
        <v>6</v>
      </c>
      <c r="C24" s="21">
        <v>143</v>
      </c>
      <c r="D24" s="21">
        <v>1.23</v>
      </c>
      <c r="E24" s="21">
        <v>0.32</v>
      </c>
      <c r="F24" s="21">
        <v>8.14</v>
      </c>
      <c r="G24" s="54">
        <v>6.4099999999999997E-4</v>
      </c>
      <c r="H24" s="54">
        <v>1.8100000000000002E-2</v>
      </c>
    </row>
    <row r="25" spans="1:8" x14ac:dyDescent="0.2">
      <c r="A25" s="53" t="s">
        <v>459</v>
      </c>
      <c r="B25" s="21">
        <v>4</v>
      </c>
      <c r="C25" s="21">
        <v>145</v>
      </c>
      <c r="D25" s="21">
        <v>1.25</v>
      </c>
      <c r="E25" s="21">
        <v>0.34</v>
      </c>
      <c r="F25" s="21">
        <v>8.1300000000000008</v>
      </c>
      <c r="G25" s="54">
        <v>1.39E-6</v>
      </c>
      <c r="H25" s="54">
        <v>1.63E-4</v>
      </c>
    </row>
    <row r="26" spans="1:8" x14ac:dyDescent="0.2">
      <c r="A26" s="53" t="s">
        <v>460</v>
      </c>
      <c r="B26" s="21">
        <v>6</v>
      </c>
      <c r="C26" s="21">
        <v>143</v>
      </c>
      <c r="D26" s="21">
        <v>1.23</v>
      </c>
      <c r="E26" s="21">
        <v>0.32</v>
      </c>
      <c r="F26" s="21">
        <v>8.02</v>
      </c>
      <c r="G26" s="54">
        <v>1.17E-3</v>
      </c>
      <c r="H26" s="54">
        <v>2.6700000000000002E-2</v>
      </c>
    </row>
    <row r="27" spans="1:8" x14ac:dyDescent="0.2">
      <c r="A27" s="53" t="s">
        <v>461</v>
      </c>
      <c r="B27" s="21">
        <v>4</v>
      </c>
      <c r="C27" s="21">
        <v>145</v>
      </c>
      <c r="D27" s="21">
        <v>1.23</v>
      </c>
      <c r="E27" s="21">
        <v>0.34</v>
      </c>
      <c r="F27" s="21">
        <v>7.9</v>
      </c>
      <c r="G27" s="54">
        <v>9.4699999999999998E-5</v>
      </c>
      <c r="H27" s="54">
        <v>4.8599999999999997E-3</v>
      </c>
    </row>
    <row r="28" spans="1:8" x14ac:dyDescent="0.2">
      <c r="A28" s="53" t="s">
        <v>462</v>
      </c>
      <c r="B28" s="21">
        <v>5</v>
      </c>
      <c r="C28" s="21">
        <v>144</v>
      </c>
      <c r="D28" s="21">
        <v>1.23</v>
      </c>
      <c r="E28" s="21">
        <v>0.33</v>
      </c>
      <c r="F28" s="21">
        <v>7.88</v>
      </c>
      <c r="G28" s="54">
        <v>3.9500000000000004E-3</v>
      </c>
      <c r="H28" s="54">
        <v>4.9599999999999998E-2</v>
      </c>
    </row>
    <row r="29" spans="1:8" x14ac:dyDescent="0.2">
      <c r="A29" s="53" t="s">
        <v>463</v>
      </c>
      <c r="B29" s="21">
        <v>3</v>
      </c>
      <c r="C29" s="21">
        <v>146</v>
      </c>
      <c r="D29" s="21">
        <v>1.24</v>
      </c>
      <c r="E29" s="21">
        <v>0.34</v>
      </c>
      <c r="F29" s="21">
        <v>7.85</v>
      </c>
      <c r="G29" s="54">
        <v>2.5600000000000001E-8</v>
      </c>
      <c r="H29" s="54">
        <v>5.2599999999999996E-6</v>
      </c>
    </row>
    <row r="30" spans="1:8" x14ac:dyDescent="0.2">
      <c r="A30" s="53" t="s">
        <v>464</v>
      </c>
      <c r="B30" s="21">
        <v>3</v>
      </c>
      <c r="C30" s="21">
        <v>146</v>
      </c>
      <c r="D30" s="21">
        <v>1.24</v>
      </c>
      <c r="E30" s="21">
        <v>0.34</v>
      </c>
      <c r="F30" s="21">
        <v>7.83</v>
      </c>
      <c r="G30" s="54">
        <v>3.8800000000000001E-5</v>
      </c>
      <c r="H30" s="54">
        <v>2.14E-3</v>
      </c>
    </row>
    <row r="31" spans="1:8" x14ac:dyDescent="0.2">
      <c r="A31" s="53" t="s">
        <v>465</v>
      </c>
      <c r="B31" s="21">
        <v>4</v>
      </c>
      <c r="C31" s="21">
        <v>145</v>
      </c>
      <c r="D31" s="21">
        <v>1.23</v>
      </c>
      <c r="E31" s="21">
        <v>0.34</v>
      </c>
      <c r="F31" s="21">
        <v>7.78</v>
      </c>
      <c r="G31" s="54">
        <v>4.2000000000000002E-16</v>
      </c>
      <c r="H31" s="54">
        <v>2.2999999999999998E-13</v>
      </c>
    </row>
    <row r="32" spans="1:8" x14ac:dyDescent="0.2">
      <c r="A32" s="53" t="s">
        <v>466</v>
      </c>
      <c r="B32" s="21">
        <v>5</v>
      </c>
      <c r="C32" s="21">
        <v>144</v>
      </c>
      <c r="D32" s="21">
        <v>1.21</v>
      </c>
      <c r="E32" s="21">
        <v>0.33</v>
      </c>
      <c r="F32" s="21">
        <v>7.64</v>
      </c>
      <c r="G32" s="54">
        <v>4.1799999999999997E-3</v>
      </c>
      <c r="H32" s="54">
        <v>4.9599999999999998E-2</v>
      </c>
    </row>
    <row r="33" spans="1:8" x14ac:dyDescent="0.2">
      <c r="A33" s="53" t="s">
        <v>467</v>
      </c>
      <c r="B33" s="21">
        <v>7</v>
      </c>
      <c r="C33" s="21">
        <v>142</v>
      </c>
      <c r="D33" s="21">
        <v>1.2</v>
      </c>
      <c r="E33" s="21">
        <v>0.32</v>
      </c>
      <c r="F33" s="21">
        <v>7.57</v>
      </c>
      <c r="G33" s="54">
        <v>4.0299999999999998E-4</v>
      </c>
      <c r="H33" s="54">
        <v>1.2800000000000001E-2</v>
      </c>
    </row>
    <row r="34" spans="1:8" x14ac:dyDescent="0.2">
      <c r="A34" s="53" t="s">
        <v>468</v>
      </c>
      <c r="B34" s="21">
        <v>3</v>
      </c>
      <c r="C34" s="21">
        <v>146</v>
      </c>
      <c r="D34" s="21">
        <v>1.22</v>
      </c>
      <c r="E34" s="21">
        <v>0.34</v>
      </c>
      <c r="F34" s="21">
        <v>7.52</v>
      </c>
      <c r="G34" s="54">
        <v>3.5699999999999998E-3</v>
      </c>
      <c r="H34" s="54">
        <v>4.9500000000000002E-2</v>
      </c>
    </row>
    <row r="35" spans="1:8" x14ac:dyDescent="0.2">
      <c r="A35" s="53" t="s">
        <v>469</v>
      </c>
      <c r="B35" s="21">
        <v>6</v>
      </c>
      <c r="C35" s="21">
        <v>143</v>
      </c>
      <c r="D35" s="21">
        <v>1.2</v>
      </c>
      <c r="E35" s="21">
        <v>0.32</v>
      </c>
      <c r="F35" s="21">
        <v>7.49</v>
      </c>
      <c r="G35" s="54">
        <v>5.7799999999999997E-6</v>
      </c>
      <c r="H35" s="54">
        <v>4.1199999999999999E-4</v>
      </c>
    </row>
    <row r="36" spans="1:8" x14ac:dyDescent="0.2">
      <c r="A36" s="53" t="s">
        <v>470</v>
      </c>
      <c r="B36" s="21">
        <v>3</v>
      </c>
      <c r="C36" s="21">
        <v>146</v>
      </c>
      <c r="D36" s="21">
        <v>1.21</v>
      </c>
      <c r="E36" s="21">
        <v>0.34</v>
      </c>
      <c r="F36" s="21">
        <v>7.46</v>
      </c>
      <c r="G36" s="54">
        <v>3.7200000000000003E-5</v>
      </c>
      <c r="H36" s="54">
        <v>2.14E-3</v>
      </c>
    </row>
    <row r="37" spans="1:8" x14ac:dyDescent="0.2">
      <c r="A37" s="53" t="s">
        <v>471</v>
      </c>
      <c r="B37" s="21">
        <v>4</v>
      </c>
      <c r="C37" s="21">
        <v>145</v>
      </c>
      <c r="D37" s="21">
        <v>1.2</v>
      </c>
      <c r="E37" s="21">
        <v>0.34</v>
      </c>
      <c r="F37" s="21">
        <v>7.28</v>
      </c>
      <c r="G37" s="54">
        <v>4.5499999999999996E-6</v>
      </c>
      <c r="H37" s="54">
        <v>3.39E-4</v>
      </c>
    </row>
    <row r="38" spans="1:8" x14ac:dyDescent="0.2">
      <c r="A38" s="53" t="s">
        <v>472</v>
      </c>
      <c r="B38" s="21">
        <v>4</v>
      </c>
      <c r="C38" s="21">
        <v>145</v>
      </c>
      <c r="D38" s="21">
        <v>1.19</v>
      </c>
      <c r="E38" s="21">
        <v>0.34</v>
      </c>
      <c r="F38" s="21">
        <v>7.2</v>
      </c>
      <c r="G38" s="54">
        <v>1.97E-3</v>
      </c>
      <c r="H38" s="54">
        <v>3.6400000000000002E-2</v>
      </c>
    </row>
    <row r="39" spans="1:8" x14ac:dyDescent="0.2">
      <c r="A39" s="53" t="s">
        <v>473</v>
      </c>
      <c r="B39" s="21">
        <v>3</v>
      </c>
      <c r="C39" s="21">
        <v>146</v>
      </c>
      <c r="D39" s="21">
        <v>1.19</v>
      </c>
      <c r="E39" s="21">
        <v>0.34</v>
      </c>
      <c r="F39" s="21">
        <v>7.12</v>
      </c>
      <c r="G39" s="54">
        <v>3.77E-4</v>
      </c>
      <c r="H39" s="54">
        <v>1.2800000000000001E-2</v>
      </c>
    </row>
    <row r="40" spans="1:8" x14ac:dyDescent="0.2">
      <c r="A40" s="53" t="s">
        <v>474</v>
      </c>
      <c r="B40" s="21">
        <v>5</v>
      </c>
      <c r="C40" s="21">
        <v>144</v>
      </c>
      <c r="D40" s="21">
        <v>1.18</v>
      </c>
      <c r="E40" s="21">
        <v>0.33</v>
      </c>
      <c r="F40" s="21">
        <v>7.12</v>
      </c>
      <c r="G40" s="54">
        <v>3.9100000000000002E-5</v>
      </c>
      <c r="H40" s="54">
        <v>2.14E-3</v>
      </c>
    </row>
    <row r="41" spans="1:8" x14ac:dyDescent="0.2">
      <c r="A41" s="53" t="s">
        <v>475</v>
      </c>
      <c r="B41" s="21">
        <v>6</v>
      </c>
      <c r="C41" s="21">
        <v>143</v>
      </c>
      <c r="D41" s="21">
        <v>1.18</v>
      </c>
      <c r="E41" s="21">
        <v>0.33</v>
      </c>
      <c r="F41" s="21">
        <v>7.07</v>
      </c>
      <c r="G41" s="54">
        <v>2.5100000000000001E-3</v>
      </c>
      <c r="H41" s="54">
        <v>4.1500000000000002E-2</v>
      </c>
    </row>
    <row r="42" spans="1:8" x14ac:dyDescent="0.2">
      <c r="A42" s="53" t="s">
        <v>476</v>
      </c>
      <c r="B42" s="21">
        <v>4</v>
      </c>
      <c r="C42" s="21">
        <v>145</v>
      </c>
      <c r="D42" s="21">
        <v>1.18</v>
      </c>
      <c r="E42" s="21">
        <v>0.34</v>
      </c>
      <c r="F42" s="21">
        <v>6.94</v>
      </c>
      <c r="G42" s="54">
        <v>3.65E-3</v>
      </c>
      <c r="H42" s="54">
        <v>4.9500000000000002E-2</v>
      </c>
    </row>
    <row r="43" spans="1:8" x14ac:dyDescent="0.2">
      <c r="A43" s="53" t="s">
        <v>477</v>
      </c>
      <c r="B43" s="21">
        <v>4</v>
      </c>
      <c r="C43" s="21">
        <v>145</v>
      </c>
      <c r="D43" s="21">
        <v>1.18</v>
      </c>
      <c r="E43" s="21">
        <v>0.34</v>
      </c>
      <c r="F43" s="21">
        <v>6.94</v>
      </c>
      <c r="G43" s="54">
        <v>3.8600000000000003E-6</v>
      </c>
      <c r="H43" s="54">
        <v>3.3599999999999998E-4</v>
      </c>
    </row>
    <row r="44" spans="1:8" x14ac:dyDescent="0.2">
      <c r="A44" s="53" t="s">
        <v>478</v>
      </c>
      <c r="B44" s="21">
        <v>7</v>
      </c>
      <c r="C44" s="21">
        <v>142</v>
      </c>
      <c r="D44" s="21">
        <v>1.1599999999999999</v>
      </c>
      <c r="E44" s="21">
        <v>0.32</v>
      </c>
      <c r="F44" s="21">
        <v>6.93</v>
      </c>
      <c r="G44" s="54">
        <v>1.3900000000000001E-5</v>
      </c>
      <c r="H44" s="54">
        <v>9.1399999999999999E-4</v>
      </c>
    </row>
    <row r="45" spans="1:8" x14ac:dyDescent="0.2">
      <c r="A45" s="53" t="s">
        <v>479</v>
      </c>
      <c r="B45" s="21">
        <v>6</v>
      </c>
      <c r="C45" s="21">
        <v>143</v>
      </c>
      <c r="D45" s="21">
        <v>1.1599999999999999</v>
      </c>
      <c r="E45" s="21">
        <v>0.33</v>
      </c>
      <c r="F45" s="21">
        <v>6.89</v>
      </c>
      <c r="G45" s="54">
        <v>5.8899999999999999E-7</v>
      </c>
      <c r="H45" s="54">
        <v>8.0500000000000005E-5</v>
      </c>
    </row>
    <row r="46" spans="1:8" x14ac:dyDescent="0.2">
      <c r="A46" s="53" t="s">
        <v>480</v>
      </c>
      <c r="B46" s="21">
        <v>3</v>
      </c>
      <c r="C46" s="21">
        <v>146</v>
      </c>
      <c r="D46" s="21">
        <v>1.18</v>
      </c>
      <c r="E46" s="21">
        <v>0.34</v>
      </c>
      <c r="F46" s="21">
        <v>6.86</v>
      </c>
      <c r="G46" s="54">
        <v>2.3999999999999998E-3</v>
      </c>
      <c r="H46" s="54">
        <v>4.02E-2</v>
      </c>
    </row>
    <row r="47" spans="1:8" x14ac:dyDescent="0.2">
      <c r="A47" s="53" t="s">
        <v>481</v>
      </c>
      <c r="B47" s="21">
        <v>4</v>
      </c>
      <c r="C47" s="21">
        <v>145</v>
      </c>
      <c r="D47" s="21">
        <v>1.17</v>
      </c>
      <c r="E47" s="21">
        <v>0.34</v>
      </c>
      <c r="F47" s="21">
        <v>6.84</v>
      </c>
      <c r="G47" s="54">
        <v>1.14E-3</v>
      </c>
      <c r="H47" s="54">
        <v>2.6700000000000002E-2</v>
      </c>
    </row>
    <row r="48" spans="1:8" x14ac:dyDescent="0.2">
      <c r="A48" s="53" t="s">
        <v>482</v>
      </c>
      <c r="B48" s="21">
        <v>3</v>
      </c>
      <c r="C48" s="21">
        <v>146</v>
      </c>
      <c r="D48" s="21">
        <v>1.17</v>
      </c>
      <c r="E48" s="21">
        <v>0.34</v>
      </c>
      <c r="F48" s="21">
        <v>6.67</v>
      </c>
      <c r="G48" s="54">
        <v>3.2699999999999999E-3</v>
      </c>
      <c r="H48" s="54">
        <v>4.7600000000000003E-2</v>
      </c>
    </row>
    <row r="49" spans="1:8" x14ac:dyDescent="0.2">
      <c r="A49" s="53" t="s">
        <v>483</v>
      </c>
      <c r="B49" s="21">
        <v>3</v>
      </c>
      <c r="C49" s="21">
        <v>146</v>
      </c>
      <c r="D49" s="21">
        <v>1.17</v>
      </c>
      <c r="E49" s="21">
        <v>0.34</v>
      </c>
      <c r="F49" s="21">
        <v>6.66</v>
      </c>
      <c r="G49" s="54">
        <v>1.07E-3</v>
      </c>
      <c r="H49" s="54">
        <v>2.5399999999999999E-2</v>
      </c>
    </row>
    <row r="50" spans="1:8" x14ac:dyDescent="0.2">
      <c r="A50" s="53" t="s">
        <v>484</v>
      </c>
      <c r="B50" s="21">
        <v>7</v>
      </c>
      <c r="C50" s="21">
        <v>142</v>
      </c>
      <c r="D50" s="21">
        <v>1.1399999999999999</v>
      </c>
      <c r="E50" s="21">
        <v>0.32</v>
      </c>
      <c r="F50" s="21">
        <v>6.62</v>
      </c>
      <c r="G50" s="54">
        <v>1.2999999999999999E-3</v>
      </c>
      <c r="H50" s="54">
        <v>2.81E-2</v>
      </c>
    </row>
    <row r="51" spans="1:8" x14ac:dyDescent="0.2">
      <c r="A51" s="53" t="s">
        <v>485</v>
      </c>
      <c r="B51" s="21">
        <v>9</v>
      </c>
      <c r="C51" s="21">
        <v>140</v>
      </c>
      <c r="D51" s="21">
        <v>1.1299999999999999</v>
      </c>
      <c r="E51" s="21">
        <v>0.31</v>
      </c>
      <c r="F51" s="21">
        <v>6.6</v>
      </c>
      <c r="G51" s="54">
        <v>1.76E-4</v>
      </c>
      <c r="H51" s="54">
        <v>7.62E-3</v>
      </c>
    </row>
    <row r="52" spans="1:8" x14ac:dyDescent="0.2">
      <c r="A52" s="53" t="s">
        <v>486</v>
      </c>
      <c r="B52" s="21">
        <v>5</v>
      </c>
      <c r="C52" s="21">
        <v>144</v>
      </c>
      <c r="D52" s="21">
        <v>1.1499999999999999</v>
      </c>
      <c r="E52" s="21">
        <v>0.33</v>
      </c>
      <c r="F52" s="21">
        <v>6.53</v>
      </c>
      <c r="G52" s="54">
        <v>2.57E-6</v>
      </c>
      <c r="H52" s="54">
        <v>2.81E-4</v>
      </c>
    </row>
    <row r="53" spans="1:8" x14ac:dyDescent="0.2">
      <c r="A53" s="53" t="s">
        <v>487</v>
      </c>
      <c r="B53" s="21">
        <v>3</v>
      </c>
      <c r="C53" s="21">
        <v>146</v>
      </c>
      <c r="D53" s="21">
        <v>1.1599999999999999</v>
      </c>
      <c r="E53" s="21">
        <v>0.34</v>
      </c>
      <c r="F53" s="21">
        <v>6.52</v>
      </c>
      <c r="G53" s="54">
        <v>1.3799999999999999E-3</v>
      </c>
      <c r="H53" s="54">
        <v>2.86E-2</v>
      </c>
    </row>
    <row r="54" spans="1:8" x14ac:dyDescent="0.2">
      <c r="A54" s="53" t="s">
        <v>488</v>
      </c>
      <c r="B54" s="21">
        <v>4</v>
      </c>
      <c r="C54" s="21">
        <v>145</v>
      </c>
      <c r="D54" s="21">
        <v>1.1499999999999999</v>
      </c>
      <c r="E54" s="21">
        <v>0.34</v>
      </c>
      <c r="F54" s="21">
        <v>6.44</v>
      </c>
      <c r="G54" s="54">
        <v>1.74E-3</v>
      </c>
      <c r="H54" s="54">
        <v>3.4500000000000003E-2</v>
      </c>
    </row>
    <row r="55" spans="1:8" x14ac:dyDescent="0.2">
      <c r="A55" s="53" t="s">
        <v>489</v>
      </c>
      <c r="B55" s="21">
        <v>4</v>
      </c>
      <c r="C55" s="21">
        <v>145</v>
      </c>
      <c r="D55" s="21">
        <v>1.1399999999999999</v>
      </c>
      <c r="E55" s="21">
        <v>0.34</v>
      </c>
      <c r="F55" s="21">
        <v>6.41</v>
      </c>
      <c r="G55" s="54">
        <v>2.1700000000000001E-3</v>
      </c>
      <c r="H55" s="54">
        <v>3.7499999999999999E-2</v>
      </c>
    </row>
    <row r="56" spans="1:8" x14ac:dyDescent="0.2">
      <c r="A56" s="53" t="s">
        <v>490</v>
      </c>
      <c r="B56" s="21">
        <v>3</v>
      </c>
      <c r="C56" s="21">
        <v>146</v>
      </c>
      <c r="D56" s="21">
        <v>1.1499999999999999</v>
      </c>
      <c r="E56" s="21">
        <v>0.34</v>
      </c>
      <c r="F56" s="21">
        <v>6.35</v>
      </c>
      <c r="G56" s="54">
        <v>4.0200000000000001E-4</v>
      </c>
      <c r="H56" s="54">
        <v>1.2800000000000001E-2</v>
      </c>
    </row>
    <row r="57" spans="1:8" x14ac:dyDescent="0.2">
      <c r="A57" s="53" t="s">
        <v>491</v>
      </c>
      <c r="B57" s="21">
        <v>4</v>
      </c>
      <c r="C57" s="21">
        <v>145</v>
      </c>
      <c r="D57" s="21">
        <v>1.1399999999999999</v>
      </c>
      <c r="E57" s="21">
        <v>0.34</v>
      </c>
      <c r="F57" s="21">
        <v>6.34</v>
      </c>
      <c r="G57" s="54">
        <v>1.9799999999999999E-4</v>
      </c>
      <c r="H57" s="54">
        <v>8.1300000000000001E-3</v>
      </c>
    </row>
    <row r="58" spans="1:8" x14ac:dyDescent="0.2">
      <c r="A58" s="53" t="s">
        <v>492</v>
      </c>
      <c r="B58" s="21">
        <v>8</v>
      </c>
      <c r="C58" s="21">
        <v>141</v>
      </c>
      <c r="D58" s="21">
        <v>1.1200000000000001</v>
      </c>
      <c r="E58" s="21">
        <v>0.32</v>
      </c>
      <c r="F58" s="21">
        <v>6.31</v>
      </c>
      <c r="G58" s="54">
        <v>7.4600000000000003E-4</v>
      </c>
      <c r="H58" s="54">
        <v>1.9599999999999999E-2</v>
      </c>
    </row>
    <row r="59" spans="1:8" x14ac:dyDescent="0.2">
      <c r="A59" s="53" t="s">
        <v>493</v>
      </c>
      <c r="B59" s="21">
        <v>4</v>
      </c>
      <c r="C59" s="21">
        <v>145</v>
      </c>
      <c r="D59" s="21">
        <v>1.1200000000000001</v>
      </c>
      <c r="E59" s="21">
        <v>0.34</v>
      </c>
      <c r="F59" s="21">
        <v>6.09</v>
      </c>
      <c r="G59" s="54">
        <v>4.06E-4</v>
      </c>
      <c r="H59" s="54">
        <v>1.2800000000000001E-2</v>
      </c>
    </row>
    <row r="60" spans="1:8" x14ac:dyDescent="0.2">
      <c r="A60" s="53" t="s">
        <v>494</v>
      </c>
      <c r="B60" s="21">
        <v>4</v>
      </c>
      <c r="C60" s="21">
        <v>145</v>
      </c>
      <c r="D60" s="21">
        <v>1.1200000000000001</v>
      </c>
      <c r="E60" s="21">
        <v>0.34</v>
      </c>
      <c r="F60" s="21">
        <v>6.06</v>
      </c>
      <c r="G60" s="54">
        <v>1.83E-3</v>
      </c>
      <c r="H60" s="54">
        <v>3.5299999999999998E-2</v>
      </c>
    </row>
    <row r="61" spans="1:8" x14ac:dyDescent="0.2">
      <c r="A61" s="53" t="s">
        <v>495</v>
      </c>
      <c r="B61" s="21">
        <v>4</v>
      </c>
      <c r="C61" s="21">
        <v>145</v>
      </c>
      <c r="D61" s="21">
        <v>1.1200000000000001</v>
      </c>
      <c r="E61" s="21">
        <v>0.34</v>
      </c>
      <c r="F61" s="21">
        <v>5.98</v>
      </c>
      <c r="G61" s="54">
        <v>2.96E-3</v>
      </c>
      <c r="H61" s="54">
        <v>4.5999999999999999E-2</v>
      </c>
    </row>
    <row r="62" spans="1:8" x14ac:dyDescent="0.2">
      <c r="A62" s="53" t="s">
        <v>496</v>
      </c>
      <c r="B62" s="21">
        <v>6</v>
      </c>
      <c r="C62" s="21">
        <v>143</v>
      </c>
      <c r="D62" s="21">
        <v>1.1000000000000001</v>
      </c>
      <c r="E62" s="21">
        <v>0.33</v>
      </c>
      <c r="F62" s="21">
        <v>5.92</v>
      </c>
      <c r="G62" s="54">
        <v>4.0200000000000001E-3</v>
      </c>
      <c r="H62" s="54">
        <v>4.9599999999999998E-2</v>
      </c>
    </row>
    <row r="63" spans="1:8" x14ac:dyDescent="0.2">
      <c r="A63" s="53" t="s">
        <v>497</v>
      </c>
      <c r="B63" s="21">
        <v>5</v>
      </c>
      <c r="C63" s="21">
        <v>144</v>
      </c>
      <c r="D63" s="21">
        <v>1.1000000000000001</v>
      </c>
      <c r="E63" s="21">
        <v>0.33</v>
      </c>
      <c r="F63" s="21">
        <v>5.86</v>
      </c>
      <c r="G63" s="54">
        <v>1.17E-3</v>
      </c>
      <c r="H63" s="54">
        <v>2.6700000000000002E-2</v>
      </c>
    </row>
    <row r="64" spans="1:8" x14ac:dyDescent="0.2">
      <c r="A64" s="53" t="s">
        <v>498</v>
      </c>
      <c r="B64" s="21">
        <v>6</v>
      </c>
      <c r="C64" s="21">
        <v>143</v>
      </c>
      <c r="D64" s="21">
        <v>1.1000000000000001</v>
      </c>
      <c r="E64" s="21">
        <v>0.33</v>
      </c>
      <c r="F64" s="21">
        <v>5.85</v>
      </c>
      <c r="G64" s="54">
        <v>4.1099999999999999E-3</v>
      </c>
      <c r="H64" s="54">
        <v>4.9599999999999998E-2</v>
      </c>
    </row>
    <row r="65" spans="1:8" x14ac:dyDescent="0.2">
      <c r="A65" s="53" t="s">
        <v>499</v>
      </c>
      <c r="B65" s="21">
        <v>3</v>
      </c>
      <c r="C65" s="21">
        <v>146</v>
      </c>
      <c r="D65" s="21">
        <v>1.1100000000000001</v>
      </c>
      <c r="E65" s="21">
        <v>0.34</v>
      </c>
      <c r="F65" s="21">
        <v>5.82</v>
      </c>
      <c r="G65" s="54">
        <v>2.8800000000000002E-3</v>
      </c>
      <c r="H65" s="54">
        <v>4.5999999999999999E-2</v>
      </c>
    </row>
    <row r="66" spans="1:8" x14ac:dyDescent="0.2">
      <c r="A66" s="53" t="s">
        <v>500</v>
      </c>
      <c r="B66" s="21">
        <v>3</v>
      </c>
      <c r="C66" s="21">
        <v>146</v>
      </c>
      <c r="D66" s="21">
        <v>1.1000000000000001</v>
      </c>
      <c r="E66" s="21">
        <v>0.34</v>
      </c>
      <c r="F66" s="21">
        <v>5.74</v>
      </c>
      <c r="G66" s="54">
        <v>9.1799999999999998E-4</v>
      </c>
      <c r="H66" s="54">
        <v>2.3199999999999998E-2</v>
      </c>
    </row>
    <row r="67" spans="1:8" x14ac:dyDescent="0.2">
      <c r="A67" s="53" t="s">
        <v>501</v>
      </c>
      <c r="B67" s="21">
        <v>4</v>
      </c>
      <c r="C67" s="21">
        <v>145</v>
      </c>
      <c r="D67" s="21">
        <v>1.1000000000000001</v>
      </c>
      <c r="E67" s="21">
        <v>0.34</v>
      </c>
      <c r="F67" s="21">
        <v>5.73</v>
      </c>
      <c r="G67" s="54">
        <v>1.2199999999999999E-3</v>
      </c>
      <c r="H67" s="54">
        <v>2.7099999999999999E-2</v>
      </c>
    </row>
    <row r="68" spans="1:8" x14ac:dyDescent="0.2">
      <c r="A68" s="53" t="s">
        <v>502</v>
      </c>
      <c r="B68" s="21">
        <v>3</v>
      </c>
      <c r="C68" s="21">
        <v>146</v>
      </c>
      <c r="D68" s="21">
        <v>1.1000000000000001</v>
      </c>
      <c r="E68" s="21">
        <v>0.34</v>
      </c>
      <c r="F68" s="21">
        <v>5.68</v>
      </c>
      <c r="G68" s="54">
        <v>1.92E-4</v>
      </c>
      <c r="H68" s="54">
        <v>8.0599999999999995E-3</v>
      </c>
    </row>
    <row r="69" spans="1:8" x14ac:dyDescent="0.2">
      <c r="A69" s="53" t="s">
        <v>503</v>
      </c>
      <c r="B69" s="21">
        <v>4</v>
      </c>
      <c r="C69" s="21">
        <v>145</v>
      </c>
      <c r="D69" s="21">
        <v>1.0900000000000001</v>
      </c>
      <c r="E69" s="21">
        <v>0.34</v>
      </c>
      <c r="F69" s="21">
        <v>5.56</v>
      </c>
      <c r="G69" s="54">
        <v>1.3699999999999999E-3</v>
      </c>
      <c r="H69" s="54">
        <v>2.86E-2</v>
      </c>
    </row>
    <row r="70" spans="1:8" x14ac:dyDescent="0.2">
      <c r="A70" s="53" t="s">
        <v>504</v>
      </c>
      <c r="B70" s="21">
        <v>4</v>
      </c>
      <c r="C70" s="21">
        <v>145</v>
      </c>
      <c r="D70" s="21">
        <v>1.08</v>
      </c>
      <c r="E70" s="21">
        <v>0.34</v>
      </c>
      <c r="F70" s="21">
        <v>5.53</v>
      </c>
      <c r="G70" s="54">
        <v>1.5100000000000001E-4</v>
      </c>
      <c r="H70" s="54">
        <v>6.8799999999999998E-3</v>
      </c>
    </row>
    <row r="71" spans="1:8" x14ac:dyDescent="0.2">
      <c r="A71" s="53" t="s">
        <v>505</v>
      </c>
      <c r="B71" s="21">
        <v>13</v>
      </c>
      <c r="C71" s="21">
        <v>136</v>
      </c>
      <c r="D71" s="21">
        <v>1.04</v>
      </c>
      <c r="E71" s="21">
        <v>0.3</v>
      </c>
      <c r="F71" s="21">
        <v>5.52</v>
      </c>
      <c r="G71" s="54">
        <v>1.4300000000000001E-4</v>
      </c>
      <c r="H71" s="54">
        <v>6.7999999999999996E-3</v>
      </c>
    </row>
    <row r="72" spans="1:8" x14ac:dyDescent="0.2">
      <c r="A72" s="53" t="s">
        <v>506</v>
      </c>
      <c r="B72" s="21">
        <v>9</v>
      </c>
      <c r="C72" s="21">
        <v>140</v>
      </c>
      <c r="D72" s="21">
        <v>1.05</v>
      </c>
      <c r="E72" s="21">
        <v>0.32</v>
      </c>
      <c r="F72" s="21">
        <v>5.47</v>
      </c>
      <c r="G72" s="54">
        <v>1.76E-4</v>
      </c>
      <c r="H72" s="54">
        <v>7.62E-3</v>
      </c>
    </row>
    <row r="73" spans="1:8" x14ac:dyDescent="0.2">
      <c r="A73" s="53" t="s">
        <v>507</v>
      </c>
      <c r="B73" s="21">
        <v>5</v>
      </c>
      <c r="C73" s="21">
        <v>144</v>
      </c>
      <c r="D73" s="21">
        <v>1.07</v>
      </c>
      <c r="E73" s="21">
        <v>0.34</v>
      </c>
      <c r="F73" s="21">
        <v>5.37</v>
      </c>
      <c r="G73" s="54">
        <v>6.2E-4</v>
      </c>
      <c r="H73" s="54">
        <v>1.78E-2</v>
      </c>
    </row>
    <row r="74" spans="1:8" x14ac:dyDescent="0.2">
      <c r="A74" s="53" t="s">
        <v>508</v>
      </c>
      <c r="B74" s="21">
        <v>3</v>
      </c>
      <c r="C74" s="21">
        <v>146</v>
      </c>
      <c r="D74" s="21">
        <v>1.07</v>
      </c>
      <c r="E74" s="21">
        <v>0.35</v>
      </c>
      <c r="F74" s="21">
        <v>5.34</v>
      </c>
      <c r="G74" s="54">
        <v>3.8600000000000001E-3</v>
      </c>
      <c r="H74" s="54">
        <v>4.9599999999999998E-2</v>
      </c>
    </row>
    <row r="75" spans="1:8" x14ac:dyDescent="0.2">
      <c r="A75" s="53" t="s">
        <v>509</v>
      </c>
      <c r="B75" s="21">
        <v>7</v>
      </c>
      <c r="C75" s="21">
        <v>142</v>
      </c>
      <c r="D75" s="21">
        <v>1.05</v>
      </c>
      <c r="E75" s="21">
        <v>0.33</v>
      </c>
      <c r="F75" s="21">
        <v>5.3</v>
      </c>
      <c r="G75" s="54">
        <v>7.7899999999999996E-5</v>
      </c>
      <c r="H75" s="54">
        <v>4.1200000000000004E-3</v>
      </c>
    </row>
    <row r="76" spans="1:8" x14ac:dyDescent="0.2">
      <c r="A76" s="53" t="s">
        <v>510</v>
      </c>
      <c r="B76" s="21">
        <v>3</v>
      </c>
      <c r="C76" s="21">
        <v>146</v>
      </c>
      <c r="D76" s="21">
        <v>1.07</v>
      </c>
      <c r="E76" s="21">
        <v>0.35</v>
      </c>
      <c r="F76" s="21">
        <v>5.28</v>
      </c>
      <c r="G76" s="54">
        <v>7.3800000000000005E-4</v>
      </c>
      <c r="H76" s="54">
        <v>1.9599999999999999E-2</v>
      </c>
    </row>
    <row r="77" spans="1:8" x14ac:dyDescent="0.2">
      <c r="A77" s="53" t="s">
        <v>511</v>
      </c>
      <c r="B77" s="21">
        <v>8</v>
      </c>
      <c r="C77" s="21">
        <v>141</v>
      </c>
      <c r="D77" s="21">
        <v>1.04</v>
      </c>
      <c r="E77" s="21">
        <v>0.32</v>
      </c>
      <c r="F77" s="21">
        <v>5.26</v>
      </c>
      <c r="G77" s="54">
        <v>3.8300000000000001E-3</v>
      </c>
      <c r="H77" s="54">
        <v>4.9599999999999998E-2</v>
      </c>
    </row>
    <row r="78" spans="1:8" x14ac:dyDescent="0.2">
      <c r="A78" s="53" t="s">
        <v>512</v>
      </c>
      <c r="B78" s="21">
        <v>3</v>
      </c>
      <c r="C78" s="21">
        <v>146</v>
      </c>
      <c r="D78" s="21">
        <v>1.04</v>
      </c>
      <c r="E78" s="21">
        <v>0.35</v>
      </c>
      <c r="F78" s="21">
        <v>4.99</v>
      </c>
      <c r="G78" s="54">
        <v>1.2700000000000001E-3</v>
      </c>
      <c r="H78" s="54">
        <v>2.7699999999999999E-2</v>
      </c>
    </row>
    <row r="79" spans="1:8" x14ac:dyDescent="0.2">
      <c r="A79" s="53" t="s">
        <v>513</v>
      </c>
      <c r="B79" s="21">
        <v>3</v>
      </c>
      <c r="C79" s="21">
        <v>146</v>
      </c>
      <c r="D79" s="21">
        <v>1.04</v>
      </c>
      <c r="E79" s="21">
        <v>0.35</v>
      </c>
      <c r="F79" s="21">
        <v>4.9800000000000004</v>
      </c>
      <c r="G79" s="54">
        <v>3.0400000000000002E-3</v>
      </c>
      <c r="H79" s="54">
        <v>4.5999999999999999E-2</v>
      </c>
    </row>
    <row r="80" spans="1:8" x14ac:dyDescent="0.2">
      <c r="A80" s="53" t="s">
        <v>514</v>
      </c>
      <c r="B80" s="21">
        <v>9</v>
      </c>
      <c r="C80" s="21">
        <v>140</v>
      </c>
      <c r="D80" s="21">
        <v>1.01</v>
      </c>
      <c r="E80" s="21">
        <v>0.32</v>
      </c>
      <c r="F80" s="21">
        <v>4.97</v>
      </c>
      <c r="G80" s="54">
        <v>7.7500000000000003E-6</v>
      </c>
      <c r="H80" s="54">
        <v>5.2999999999999998E-4</v>
      </c>
    </row>
    <row r="81" spans="1:8" x14ac:dyDescent="0.2">
      <c r="A81" s="53" t="s">
        <v>515</v>
      </c>
      <c r="B81" s="21">
        <v>4</v>
      </c>
      <c r="C81" s="21">
        <v>145</v>
      </c>
      <c r="D81" s="21">
        <v>1.04</v>
      </c>
      <c r="E81" s="21">
        <v>0.34</v>
      </c>
      <c r="F81" s="21">
        <v>4.9400000000000004</v>
      </c>
      <c r="G81" s="54">
        <v>4.0899999999999999E-3</v>
      </c>
      <c r="H81" s="54">
        <v>4.9599999999999998E-2</v>
      </c>
    </row>
    <row r="82" spans="1:8" x14ac:dyDescent="0.2">
      <c r="A82" s="53" t="s">
        <v>516</v>
      </c>
      <c r="B82" s="21">
        <v>3</v>
      </c>
      <c r="C82" s="21">
        <v>146</v>
      </c>
      <c r="D82" s="21">
        <v>1.04</v>
      </c>
      <c r="E82" s="21">
        <v>0.35</v>
      </c>
      <c r="F82" s="21">
        <v>4.91</v>
      </c>
      <c r="G82" s="54">
        <v>2.1199999999999999E-3</v>
      </c>
      <c r="H82" s="54">
        <v>3.6999999999999998E-2</v>
      </c>
    </row>
    <row r="83" spans="1:8" x14ac:dyDescent="0.2">
      <c r="A83" s="53" t="s">
        <v>517</v>
      </c>
      <c r="B83" s="21">
        <v>5</v>
      </c>
      <c r="C83" s="21">
        <v>144</v>
      </c>
      <c r="D83" s="21">
        <v>1.02</v>
      </c>
      <c r="E83" s="21">
        <v>0.34</v>
      </c>
      <c r="F83" s="21">
        <v>4.78</v>
      </c>
      <c r="G83" s="54">
        <v>3.8999999999999998E-3</v>
      </c>
      <c r="H83" s="54">
        <v>4.9599999999999998E-2</v>
      </c>
    </row>
    <row r="84" spans="1:8" x14ac:dyDescent="0.2">
      <c r="A84" s="53" t="s">
        <v>518</v>
      </c>
      <c r="B84" s="21">
        <v>3</v>
      </c>
      <c r="C84" s="21">
        <v>146</v>
      </c>
      <c r="D84" s="21">
        <v>1.02</v>
      </c>
      <c r="E84" s="21">
        <v>0.35</v>
      </c>
      <c r="F84" s="21">
        <v>4.7699999999999996</v>
      </c>
      <c r="G84" s="54">
        <v>4.1599999999999996E-3</v>
      </c>
      <c r="H84" s="54">
        <v>4.9599999999999998E-2</v>
      </c>
    </row>
    <row r="85" spans="1:8" x14ac:dyDescent="0.2">
      <c r="A85" s="53" t="s">
        <v>519</v>
      </c>
      <c r="B85" s="21">
        <v>10</v>
      </c>
      <c r="C85" s="21">
        <v>139</v>
      </c>
      <c r="D85" s="21">
        <v>0.98</v>
      </c>
      <c r="E85" s="21">
        <v>0.31</v>
      </c>
      <c r="F85" s="21">
        <v>4.6500000000000004</v>
      </c>
      <c r="G85" s="54">
        <v>1.2199999999999999E-3</v>
      </c>
      <c r="H85" s="54">
        <v>2.7099999999999999E-2</v>
      </c>
    </row>
    <row r="86" spans="1:8" x14ac:dyDescent="0.2">
      <c r="A86" s="53" t="s">
        <v>520</v>
      </c>
      <c r="B86" s="21">
        <v>7</v>
      </c>
      <c r="C86" s="21">
        <v>142</v>
      </c>
      <c r="D86" s="21">
        <v>1</v>
      </c>
      <c r="E86" s="21">
        <v>0.33</v>
      </c>
      <c r="F86" s="21">
        <v>4.6500000000000004</v>
      </c>
      <c r="G86" s="54">
        <v>1.98E-3</v>
      </c>
      <c r="H86" s="54">
        <v>3.6400000000000002E-2</v>
      </c>
    </row>
    <row r="87" spans="1:8" x14ac:dyDescent="0.2">
      <c r="A87" s="53" t="s">
        <v>521</v>
      </c>
      <c r="B87" s="21">
        <v>8</v>
      </c>
      <c r="C87" s="21">
        <v>141</v>
      </c>
      <c r="D87" s="21">
        <v>0.99</v>
      </c>
      <c r="E87" s="21">
        <v>0.32</v>
      </c>
      <c r="F87" s="21">
        <v>4.6399999999999997</v>
      </c>
      <c r="G87" s="54">
        <v>1.45E-4</v>
      </c>
      <c r="H87" s="54">
        <v>6.7999999999999996E-3</v>
      </c>
    </row>
    <row r="88" spans="1:8" x14ac:dyDescent="0.2">
      <c r="A88" s="53" t="s">
        <v>522</v>
      </c>
      <c r="B88" s="21">
        <v>6</v>
      </c>
      <c r="C88" s="21">
        <v>143</v>
      </c>
      <c r="D88" s="21">
        <v>1</v>
      </c>
      <c r="E88" s="21">
        <v>0.33</v>
      </c>
      <c r="F88" s="21">
        <v>4.6100000000000003</v>
      </c>
      <c r="G88" s="54">
        <v>1.22E-4</v>
      </c>
      <c r="H88" s="54">
        <v>6.0699999999999999E-3</v>
      </c>
    </row>
    <row r="89" spans="1:8" x14ac:dyDescent="0.2">
      <c r="A89" s="53" t="s">
        <v>523</v>
      </c>
      <c r="B89" s="21">
        <v>3</v>
      </c>
      <c r="C89" s="21">
        <v>146</v>
      </c>
      <c r="D89" s="21">
        <v>1</v>
      </c>
      <c r="E89" s="21">
        <v>0.35</v>
      </c>
      <c r="F89" s="21">
        <v>4.5199999999999996</v>
      </c>
      <c r="G89" s="54">
        <v>1.49E-3</v>
      </c>
      <c r="H89" s="54">
        <v>3.0099999999999998E-2</v>
      </c>
    </row>
    <row r="90" spans="1:8" x14ac:dyDescent="0.2">
      <c r="A90" s="53" t="s">
        <v>524</v>
      </c>
      <c r="B90" s="21">
        <v>9</v>
      </c>
      <c r="C90" s="21">
        <v>140</v>
      </c>
      <c r="D90" s="21">
        <v>0.97</v>
      </c>
      <c r="E90" s="21">
        <v>0.32</v>
      </c>
      <c r="F90" s="21">
        <v>4.42</v>
      </c>
      <c r="G90" s="54">
        <v>2.5899999999999999E-3</v>
      </c>
      <c r="H90" s="54">
        <v>4.24E-2</v>
      </c>
    </row>
    <row r="91" spans="1:8" x14ac:dyDescent="0.2">
      <c r="A91" s="53" t="s">
        <v>525</v>
      </c>
      <c r="B91" s="21">
        <v>8</v>
      </c>
      <c r="C91" s="21">
        <v>141</v>
      </c>
      <c r="D91" s="21">
        <v>0.97</v>
      </c>
      <c r="E91" s="21">
        <v>0.33</v>
      </c>
      <c r="F91" s="21">
        <v>4.4000000000000004</v>
      </c>
      <c r="G91" s="54">
        <v>3.1800000000000001E-3</v>
      </c>
      <c r="H91" s="54">
        <v>4.65E-2</v>
      </c>
    </row>
    <row r="92" spans="1:8" x14ac:dyDescent="0.2">
      <c r="A92" s="53" t="s">
        <v>526</v>
      </c>
      <c r="B92" s="21">
        <v>3</v>
      </c>
      <c r="C92" s="21">
        <v>146</v>
      </c>
      <c r="D92" s="21">
        <v>0.99</v>
      </c>
      <c r="E92" s="21">
        <v>0.35</v>
      </c>
      <c r="F92" s="21">
        <v>4.3899999999999997</v>
      </c>
      <c r="G92" s="54">
        <v>3.4600000000000001E-5</v>
      </c>
      <c r="H92" s="54">
        <v>2.0999999999999999E-3</v>
      </c>
    </row>
    <row r="93" spans="1:8" x14ac:dyDescent="0.2">
      <c r="A93" s="53" t="s">
        <v>527</v>
      </c>
      <c r="B93" s="21">
        <v>4</v>
      </c>
      <c r="C93" s="21">
        <v>145</v>
      </c>
      <c r="D93" s="21">
        <v>0.98</v>
      </c>
      <c r="E93" s="21">
        <v>0.34</v>
      </c>
      <c r="F93" s="21">
        <v>4.3499999999999996</v>
      </c>
      <c r="G93" s="54">
        <v>5.7200000000000003E-4</v>
      </c>
      <c r="H93" s="54">
        <v>1.7100000000000001E-2</v>
      </c>
    </row>
    <row r="94" spans="1:8" x14ac:dyDescent="0.2">
      <c r="A94" s="53" t="s">
        <v>528</v>
      </c>
      <c r="B94" s="21">
        <v>21</v>
      </c>
      <c r="C94" s="21">
        <v>128</v>
      </c>
      <c r="D94" s="21">
        <v>0.9</v>
      </c>
      <c r="E94" s="21">
        <v>0.27</v>
      </c>
      <c r="F94" s="21">
        <v>4.3099999999999996</v>
      </c>
      <c r="G94" s="54">
        <v>3.2399999999999999E-6</v>
      </c>
      <c r="H94" s="54">
        <v>3.1300000000000002E-4</v>
      </c>
    </row>
    <row r="95" spans="1:8" x14ac:dyDescent="0.2">
      <c r="A95" s="53" t="s">
        <v>529</v>
      </c>
      <c r="B95" s="21">
        <v>3</v>
      </c>
      <c r="C95" s="21">
        <v>146</v>
      </c>
      <c r="D95" s="21">
        <v>0.98</v>
      </c>
      <c r="E95" s="21">
        <v>0.35</v>
      </c>
      <c r="F95" s="21">
        <v>4.29</v>
      </c>
      <c r="G95" s="54">
        <v>5.7699999999999998E-11</v>
      </c>
      <c r="H95" s="54">
        <v>2.37E-8</v>
      </c>
    </row>
    <row r="96" spans="1:8" x14ac:dyDescent="0.2">
      <c r="A96" s="53" t="s">
        <v>530</v>
      </c>
      <c r="B96" s="21">
        <v>6</v>
      </c>
      <c r="C96" s="21">
        <v>143</v>
      </c>
      <c r="D96" s="21">
        <v>0.96</v>
      </c>
      <c r="E96" s="21">
        <v>0.33</v>
      </c>
      <c r="F96" s="21">
        <v>4.24</v>
      </c>
      <c r="G96" s="54">
        <v>3.79E-3</v>
      </c>
      <c r="H96" s="54">
        <v>4.9599999999999998E-2</v>
      </c>
    </row>
    <row r="97" spans="1:8" x14ac:dyDescent="0.2">
      <c r="A97" s="53" t="s">
        <v>531</v>
      </c>
      <c r="B97" s="21">
        <v>8</v>
      </c>
      <c r="C97" s="21">
        <v>141</v>
      </c>
      <c r="D97" s="21">
        <v>0.95</v>
      </c>
      <c r="E97" s="21">
        <v>0.33</v>
      </c>
      <c r="F97" s="21">
        <v>4.22</v>
      </c>
      <c r="G97" s="54">
        <v>2.2100000000000001E-4</v>
      </c>
      <c r="H97" s="54">
        <v>8.6199999999999992E-3</v>
      </c>
    </row>
    <row r="98" spans="1:8" x14ac:dyDescent="0.2">
      <c r="A98" s="53" t="s">
        <v>532</v>
      </c>
      <c r="B98" s="21">
        <v>6</v>
      </c>
      <c r="C98" s="21">
        <v>143</v>
      </c>
      <c r="D98" s="21">
        <v>0.95</v>
      </c>
      <c r="E98" s="21">
        <v>0.33</v>
      </c>
      <c r="F98" s="21">
        <v>4.17</v>
      </c>
      <c r="G98" s="54">
        <v>1.89E-3</v>
      </c>
      <c r="H98" s="54">
        <v>3.5799999999999998E-2</v>
      </c>
    </row>
    <row r="99" spans="1:8" x14ac:dyDescent="0.2">
      <c r="A99" s="53" t="s">
        <v>533</v>
      </c>
      <c r="B99" s="21">
        <v>6</v>
      </c>
      <c r="C99" s="21">
        <v>143</v>
      </c>
      <c r="D99" s="21">
        <v>0.95</v>
      </c>
      <c r="E99" s="21">
        <v>0.33</v>
      </c>
      <c r="F99" s="21">
        <v>4.16</v>
      </c>
      <c r="G99" s="54">
        <v>2.9499999999999999E-3</v>
      </c>
      <c r="H99" s="54">
        <v>4.5999999999999999E-2</v>
      </c>
    </row>
    <row r="100" spans="1:8" x14ac:dyDescent="0.2">
      <c r="A100" s="53" t="s">
        <v>534</v>
      </c>
      <c r="B100" s="21">
        <v>3</v>
      </c>
      <c r="C100" s="21">
        <v>146</v>
      </c>
      <c r="D100" s="21">
        <v>0.96</v>
      </c>
      <c r="E100" s="21">
        <v>0.35</v>
      </c>
      <c r="F100" s="21">
        <v>4.13</v>
      </c>
      <c r="G100" s="54">
        <v>2.5599999999999999E-4</v>
      </c>
      <c r="H100" s="54">
        <v>9.7699999999999992E-3</v>
      </c>
    </row>
    <row r="101" spans="1:8" x14ac:dyDescent="0.2">
      <c r="A101" s="53" t="s">
        <v>535</v>
      </c>
      <c r="B101" s="21">
        <v>11</v>
      </c>
      <c r="C101" s="21">
        <v>138</v>
      </c>
      <c r="D101" s="21">
        <v>0.93</v>
      </c>
      <c r="E101" s="21">
        <v>0.31</v>
      </c>
      <c r="F101" s="21">
        <v>4.0999999999999996</v>
      </c>
      <c r="G101" s="54">
        <v>1.4400000000000001E-3</v>
      </c>
      <c r="H101" s="54">
        <v>2.9399999999999999E-2</v>
      </c>
    </row>
    <row r="102" spans="1:8" x14ac:dyDescent="0.2">
      <c r="A102" s="53" t="s">
        <v>536</v>
      </c>
      <c r="B102" s="21">
        <v>4</v>
      </c>
      <c r="C102" s="21">
        <v>145</v>
      </c>
      <c r="D102" s="21">
        <v>0.96</v>
      </c>
      <c r="E102" s="21">
        <v>0.34</v>
      </c>
      <c r="F102" s="21">
        <v>4.0999999999999996</v>
      </c>
      <c r="G102" s="54">
        <v>3.9899999999999996E-3</v>
      </c>
      <c r="H102" s="54">
        <v>4.9599999999999998E-2</v>
      </c>
    </row>
    <row r="103" spans="1:8" x14ac:dyDescent="0.2">
      <c r="A103" s="53" t="s">
        <v>537</v>
      </c>
      <c r="B103" s="21">
        <v>11</v>
      </c>
      <c r="C103" s="21">
        <v>138</v>
      </c>
      <c r="D103" s="21">
        <v>0.92</v>
      </c>
      <c r="E103" s="21">
        <v>0.31</v>
      </c>
      <c r="F103" s="21">
        <v>4.04</v>
      </c>
      <c r="G103" s="54">
        <v>1.6999999999999999E-3</v>
      </c>
      <c r="H103" s="54">
        <v>3.4000000000000002E-2</v>
      </c>
    </row>
    <row r="104" spans="1:8" x14ac:dyDescent="0.2">
      <c r="A104" s="53" t="s">
        <v>538</v>
      </c>
      <c r="B104" s="21">
        <v>4</v>
      </c>
      <c r="C104" s="21">
        <v>145</v>
      </c>
      <c r="D104" s="21">
        <v>0.95</v>
      </c>
      <c r="E104" s="21">
        <v>0.34</v>
      </c>
      <c r="F104" s="21">
        <v>4.04</v>
      </c>
      <c r="G104" s="54">
        <v>1.0200000000000001E-3</v>
      </c>
      <c r="H104" s="54">
        <v>2.4899999999999999E-2</v>
      </c>
    </row>
    <row r="105" spans="1:8" x14ac:dyDescent="0.2">
      <c r="A105" s="53" t="s">
        <v>539</v>
      </c>
      <c r="B105" s="21">
        <v>5</v>
      </c>
      <c r="C105" s="21">
        <v>144</v>
      </c>
      <c r="D105" s="21">
        <v>0.94</v>
      </c>
      <c r="E105" s="21">
        <v>0.34</v>
      </c>
      <c r="F105" s="21">
        <v>3.99</v>
      </c>
      <c r="G105" s="54">
        <v>3.65E-3</v>
      </c>
      <c r="H105" s="54">
        <v>4.9500000000000002E-2</v>
      </c>
    </row>
    <row r="106" spans="1:8" x14ac:dyDescent="0.2">
      <c r="A106" s="53" t="s">
        <v>540</v>
      </c>
      <c r="B106" s="21">
        <v>3</v>
      </c>
      <c r="C106" s="21">
        <v>146</v>
      </c>
      <c r="D106" s="21">
        <v>0.95</v>
      </c>
      <c r="E106" s="21">
        <v>0.35</v>
      </c>
      <c r="F106" s="21">
        <v>3.98</v>
      </c>
      <c r="G106" s="54">
        <v>4.3200000000000001E-3</v>
      </c>
      <c r="H106" s="54">
        <v>4.99E-2</v>
      </c>
    </row>
    <row r="107" spans="1:8" x14ac:dyDescent="0.2">
      <c r="A107" s="53" t="s">
        <v>541</v>
      </c>
      <c r="B107" s="21">
        <v>4</v>
      </c>
      <c r="C107" s="21">
        <v>145</v>
      </c>
      <c r="D107" s="21">
        <v>0.94</v>
      </c>
      <c r="E107" s="21">
        <v>0.34</v>
      </c>
      <c r="F107" s="21">
        <v>3.9</v>
      </c>
      <c r="G107" s="54">
        <v>1.3699999999999999E-3</v>
      </c>
      <c r="H107" s="54">
        <v>2.86E-2</v>
      </c>
    </row>
    <row r="108" spans="1:8" x14ac:dyDescent="0.2">
      <c r="A108" s="53" t="s">
        <v>542</v>
      </c>
      <c r="B108" s="21">
        <v>7</v>
      </c>
      <c r="C108" s="21">
        <v>142</v>
      </c>
      <c r="D108" s="21">
        <v>0.92</v>
      </c>
      <c r="E108" s="21">
        <v>0.33</v>
      </c>
      <c r="F108" s="21">
        <v>3.89</v>
      </c>
      <c r="G108" s="54">
        <v>2.13E-4</v>
      </c>
      <c r="H108" s="54">
        <v>8.5100000000000002E-3</v>
      </c>
    </row>
    <row r="109" spans="1:8" x14ac:dyDescent="0.2">
      <c r="A109" s="53" t="s">
        <v>543</v>
      </c>
      <c r="B109" s="21">
        <v>9</v>
      </c>
      <c r="C109" s="21">
        <v>140</v>
      </c>
      <c r="D109" s="21">
        <v>0.91</v>
      </c>
      <c r="E109" s="21">
        <v>0.32</v>
      </c>
      <c r="F109" s="21">
        <v>3.83</v>
      </c>
      <c r="G109" s="54">
        <v>4.3800000000000002E-4</v>
      </c>
      <c r="H109" s="54">
        <v>1.3599999999999999E-2</v>
      </c>
    </row>
    <row r="110" spans="1:8" x14ac:dyDescent="0.2">
      <c r="A110" s="53" t="s">
        <v>544</v>
      </c>
      <c r="B110" s="21">
        <v>4</v>
      </c>
      <c r="C110" s="21">
        <v>145</v>
      </c>
      <c r="D110" s="21">
        <v>0.93</v>
      </c>
      <c r="E110" s="21">
        <v>0.34</v>
      </c>
      <c r="F110" s="21">
        <v>3.82</v>
      </c>
      <c r="G110" s="54">
        <v>3.6099999999999999E-3</v>
      </c>
      <c r="H110" s="54">
        <v>4.9500000000000002E-2</v>
      </c>
    </row>
    <row r="111" spans="1:8" x14ac:dyDescent="0.2">
      <c r="A111" s="53" t="s">
        <v>545</v>
      </c>
      <c r="B111" s="21">
        <v>3</v>
      </c>
      <c r="C111" s="21">
        <v>146</v>
      </c>
      <c r="D111" s="21">
        <v>0.93</v>
      </c>
      <c r="E111" s="21">
        <v>0.35</v>
      </c>
      <c r="F111" s="21">
        <v>3.8</v>
      </c>
      <c r="G111" s="54">
        <v>3.9400000000000004E-6</v>
      </c>
      <c r="H111" s="54">
        <v>3.3599999999999998E-4</v>
      </c>
    </row>
    <row r="112" spans="1:8" x14ac:dyDescent="0.2">
      <c r="A112" s="53" t="s">
        <v>546</v>
      </c>
      <c r="B112" s="21">
        <v>5</v>
      </c>
      <c r="C112" s="21">
        <v>144</v>
      </c>
      <c r="D112" s="21">
        <v>0.92</v>
      </c>
      <c r="E112" s="21">
        <v>0.34</v>
      </c>
      <c r="F112" s="21">
        <v>3.76</v>
      </c>
      <c r="G112" s="54">
        <v>3.4299999999999999E-3</v>
      </c>
      <c r="H112" s="54">
        <v>4.8899999999999999E-2</v>
      </c>
    </row>
    <row r="113" spans="1:8" x14ac:dyDescent="0.2">
      <c r="A113" s="53" t="s">
        <v>547</v>
      </c>
      <c r="B113" s="21">
        <v>3</v>
      </c>
      <c r="C113" s="21">
        <v>146</v>
      </c>
      <c r="D113" s="21">
        <v>0.92</v>
      </c>
      <c r="E113" s="21">
        <v>0.35</v>
      </c>
      <c r="F113" s="21">
        <v>3.76</v>
      </c>
      <c r="G113" s="54">
        <v>1.9E-3</v>
      </c>
      <c r="H113" s="54">
        <v>3.5799999999999998E-2</v>
      </c>
    </row>
    <row r="114" spans="1:8" x14ac:dyDescent="0.2">
      <c r="A114" s="53" t="s">
        <v>548</v>
      </c>
      <c r="B114" s="21">
        <v>3</v>
      </c>
      <c r="C114" s="21">
        <v>146</v>
      </c>
      <c r="D114" s="21">
        <v>0.92</v>
      </c>
      <c r="E114" s="21">
        <v>0.35</v>
      </c>
      <c r="F114" s="21">
        <v>3.76</v>
      </c>
      <c r="G114" s="54">
        <v>3.0200000000000001E-3</v>
      </c>
      <c r="H114" s="54">
        <v>4.5999999999999999E-2</v>
      </c>
    </row>
    <row r="115" spans="1:8" x14ac:dyDescent="0.2">
      <c r="A115" s="53" t="s">
        <v>549</v>
      </c>
      <c r="B115" s="21">
        <v>10</v>
      </c>
      <c r="C115" s="21">
        <v>139</v>
      </c>
      <c r="D115" s="21">
        <v>0.89</v>
      </c>
      <c r="E115" s="21">
        <v>0.32</v>
      </c>
      <c r="F115" s="21">
        <v>3.73</v>
      </c>
      <c r="G115" s="54">
        <v>1E-3</v>
      </c>
      <c r="H115" s="54">
        <v>2.4899999999999999E-2</v>
      </c>
    </row>
    <row r="116" spans="1:8" x14ac:dyDescent="0.2">
      <c r="A116" s="53" t="s">
        <v>550</v>
      </c>
      <c r="B116" s="21">
        <v>8</v>
      </c>
      <c r="C116" s="21">
        <v>141</v>
      </c>
      <c r="D116" s="21">
        <v>0.9</v>
      </c>
      <c r="E116" s="21">
        <v>0.33</v>
      </c>
      <c r="F116" s="21">
        <v>3.72</v>
      </c>
      <c r="G116" s="54">
        <v>7.1199999999999996E-4</v>
      </c>
      <c r="H116" s="54">
        <v>1.9599999999999999E-2</v>
      </c>
    </row>
    <row r="117" spans="1:8" x14ac:dyDescent="0.2">
      <c r="A117" s="53" t="s">
        <v>551</v>
      </c>
      <c r="B117" s="21">
        <v>4</v>
      </c>
      <c r="C117" s="21">
        <v>145</v>
      </c>
      <c r="D117" s="21">
        <v>0.91</v>
      </c>
      <c r="E117" s="21">
        <v>0.34</v>
      </c>
      <c r="F117" s="21">
        <v>3.71</v>
      </c>
      <c r="G117" s="54">
        <v>5.0700000000000001E-10</v>
      </c>
      <c r="H117" s="54">
        <v>1.3899999999999999E-7</v>
      </c>
    </row>
    <row r="118" spans="1:8" x14ac:dyDescent="0.2">
      <c r="A118" s="53" t="s">
        <v>552</v>
      </c>
      <c r="B118" s="21">
        <v>24</v>
      </c>
      <c r="C118" s="21">
        <v>125</v>
      </c>
      <c r="D118" s="21">
        <v>0.83</v>
      </c>
      <c r="E118" s="21">
        <v>0.27</v>
      </c>
      <c r="F118" s="21">
        <v>3.65</v>
      </c>
      <c r="G118" s="54">
        <v>2.8600000000000001E-6</v>
      </c>
      <c r="H118" s="54">
        <v>2.9300000000000002E-4</v>
      </c>
    </row>
    <row r="119" spans="1:8" x14ac:dyDescent="0.2">
      <c r="A119" s="53" t="s">
        <v>553</v>
      </c>
      <c r="B119" s="21">
        <v>4</v>
      </c>
      <c r="C119" s="21">
        <v>145</v>
      </c>
      <c r="D119" s="21">
        <v>0.9</v>
      </c>
      <c r="E119" s="21">
        <v>0.34</v>
      </c>
      <c r="F119" s="21">
        <v>3.58</v>
      </c>
      <c r="G119" s="54">
        <v>1.4800000000000001E-10</v>
      </c>
      <c r="H119" s="54">
        <v>4.8699999999999999E-8</v>
      </c>
    </row>
    <row r="120" spans="1:8" x14ac:dyDescent="0.2">
      <c r="A120" s="53" t="s">
        <v>554</v>
      </c>
      <c r="B120" s="21">
        <v>8</v>
      </c>
      <c r="C120" s="21">
        <v>141</v>
      </c>
      <c r="D120" s="21">
        <v>0.88</v>
      </c>
      <c r="E120" s="21">
        <v>0.33</v>
      </c>
      <c r="F120" s="21">
        <v>3.54</v>
      </c>
      <c r="G120" s="54">
        <v>3.6900000000000002E-4</v>
      </c>
      <c r="H120" s="54">
        <v>1.2800000000000001E-2</v>
      </c>
    </row>
    <row r="121" spans="1:8" x14ac:dyDescent="0.2">
      <c r="A121" s="53" t="s">
        <v>555</v>
      </c>
      <c r="B121" s="21">
        <v>3</v>
      </c>
      <c r="C121" s="21">
        <v>146</v>
      </c>
      <c r="D121" s="21">
        <v>0.89</v>
      </c>
      <c r="E121" s="21">
        <v>0.35</v>
      </c>
      <c r="F121" s="21">
        <v>3.44</v>
      </c>
      <c r="G121" s="54">
        <v>4.0999999999999997E-6</v>
      </c>
      <c r="H121" s="54">
        <v>3.3599999999999998E-4</v>
      </c>
    </row>
    <row r="122" spans="1:8" x14ac:dyDescent="0.2">
      <c r="A122" s="53" t="s">
        <v>556</v>
      </c>
      <c r="B122" s="21">
        <v>3</v>
      </c>
      <c r="C122" s="21">
        <v>146</v>
      </c>
      <c r="D122" s="21">
        <v>0.88</v>
      </c>
      <c r="E122" s="21">
        <v>0.35</v>
      </c>
      <c r="F122" s="21">
        <v>3.43</v>
      </c>
      <c r="G122" s="54">
        <v>1.01E-17</v>
      </c>
      <c r="H122" s="54">
        <v>8.2700000000000007E-15</v>
      </c>
    </row>
    <row r="123" spans="1:8" x14ac:dyDescent="0.2">
      <c r="A123" s="53" t="s">
        <v>557</v>
      </c>
      <c r="B123" s="21">
        <v>3</v>
      </c>
      <c r="C123" s="21">
        <v>146</v>
      </c>
      <c r="D123" s="21">
        <v>0.88</v>
      </c>
      <c r="E123" s="21">
        <v>0.35</v>
      </c>
      <c r="F123" s="21">
        <v>3.38</v>
      </c>
      <c r="G123" s="54">
        <v>2.1099999999999999E-3</v>
      </c>
      <c r="H123" s="54">
        <v>3.6999999999999998E-2</v>
      </c>
    </row>
    <row r="124" spans="1:8" x14ac:dyDescent="0.2">
      <c r="A124" s="53" t="s">
        <v>558</v>
      </c>
      <c r="B124" s="21">
        <v>4</v>
      </c>
      <c r="C124" s="21">
        <v>145</v>
      </c>
      <c r="D124" s="21">
        <v>0.87</v>
      </c>
      <c r="E124" s="21">
        <v>0.35</v>
      </c>
      <c r="F124" s="21">
        <v>3.32</v>
      </c>
      <c r="G124" s="54">
        <v>2.7499999999999998E-3</v>
      </c>
      <c r="H124" s="54">
        <v>4.4600000000000001E-2</v>
      </c>
    </row>
    <row r="125" spans="1:8" x14ac:dyDescent="0.2">
      <c r="A125" s="53" t="s">
        <v>559</v>
      </c>
      <c r="B125" s="21">
        <v>3</v>
      </c>
      <c r="C125" s="21">
        <v>146</v>
      </c>
      <c r="D125" s="21">
        <v>0.87</v>
      </c>
      <c r="E125" s="21">
        <v>0.35</v>
      </c>
      <c r="F125" s="21">
        <v>3.3</v>
      </c>
      <c r="G125" s="54">
        <v>4.4900000000000002E-6</v>
      </c>
      <c r="H125" s="54">
        <v>3.39E-4</v>
      </c>
    </row>
    <row r="126" spans="1:8" x14ac:dyDescent="0.2">
      <c r="A126" s="53" t="s">
        <v>560</v>
      </c>
      <c r="B126" s="21">
        <v>12</v>
      </c>
      <c r="C126" s="21">
        <v>137</v>
      </c>
      <c r="D126" s="21">
        <v>0.83</v>
      </c>
      <c r="E126" s="21">
        <v>0.32</v>
      </c>
      <c r="F126" s="21">
        <v>3.26</v>
      </c>
      <c r="G126" s="54">
        <v>3.9800000000000002E-4</v>
      </c>
      <c r="H126" s="54">
        <v>1.2800000000000001E-2</v>
      </c>
    </row>
    <row r="127" spans="1:8" x14ac:dyDescent="0.2">
      <c r="A127" s="53" t="s">
        <v>561</v>
      </c>
      <c r="B127" s="21">
        <v>13</v>
      </c>
      <c r="C127" s="21">
        <v>136</v>
      </c>
      <c r="D127" s="21">
        <v>0.82</v>
      </c>
      <c r="E127" s="21">
        <v>0.32</v>
      </c>
      <c r="F127" s="21">
        <v>3.23</v>
      </c>
      <c r="G127" s="54">
        <v>3.31E-3</v>
      </c>
      <c r="H127" s="54">
        <v>4.7600000000000003E-2</v>
      </c>
    </row>
    <row r="128" spans="1:8" x14ac:dyDescent="0.2">
      <c r="A128" s="53" t="s">
        <v>562</v>
      </c>
      <c r="B128" s="21">
        <v>3</v>
      </c>
      <c r="C128" s="21">
        <v>146</v>
      </c>
      <c r="D128" s="21">
        <v>0.85</v>
      </c>
      <c r="E128" s="21">
        <v>0.35</v>
      </c>
      <c r="F128" s="21">
        <v>3.2</v>
      </c>
      <c r="G128" s="54">
        <v>3.1199999999999999E-3</v>
      </c>
      <c r="H128" s="54">
        <v>4.6199999999999998E-2</v>
      </c>
    </row>
    <row r="129" spans="1:8" x14ac:dyDescent="0.2">
      <c r="A129" s="53" t="s">
        <v>563</v>
      </c>
      <c r="B129" s="21">
        <v>14</v>
      </c>
      <c r="C129" s="21">
        <v>135</v>
      </c>
      <c r="D129" s="21">
        <v>0.81</v>
      </c>
      <c r="E129" s="21">
        <v>0.31</v>
      </c>
      <c r="F129" s="21">
        <v>3.12</v>
      </c>
      <c r="G129" s="54">
        <v>7.4799999999999997E-4</v>
      </c>
      <c r="H129" s="54">
        <v>1.9599999999999999E-2</v>
      </c>
    </row>
    <row r="130" spans="1:8" x14ac:dyDescent="0.2">
      <c r="A130" s="53" t="s">
        <v>564</v>
      </c>
      <c r="B130" s="21">
        <v>5</v>
      </c>
      <c r="C130" s="21">
        <v>144</v>
      </c>
      <c r="D130" s="21">
        <v>0.84</v>
      </c>
      <c r="E130" s="21">
        <v>0.34</v>
      </c>
      <c r="F130" s="21">
        <v>3.11</v>
      </c>
      <c r="G130" s="54">
        <v>4.1999999999999997E-3</v>
      </c>
      <c r="H130" s="54">
        <v>4.9599999999999998E-2</v>
      </c>
    </row>
    <row r="131" spans="1:8" x14ac:dyDescent="0.2">
      <c r="A131" s="53" t="s">
        <v>565</v>
      </c>
      <c r="B131" s="21">
        <v>3</v>
      </c>
      <c r="C131" s="21">
        <v>146</v>
      </c>
      <c r="D131" s="21">
        <v>0.84</v>
      </c>
      <c r="E131" s="21">
        <v>0.35</v>
      </c>
      <c r="F131" s="21">
        <v>3.08</v>
      </c>
      <c r="G131" s="54">
        <v>4.0600000000000002E-3</v>
      </c>
      <c r="H131" s="54">
        <v>4.9599999999999998E-2</v>
      </c>
    </row>
    <row r="132" spans="1:8" x14ac:dyDescent="0.2">
      <c r="A132" s="53" t="s">
        <v>566</v>
      </c>
      <c r="B132" s="21">
        <v>11</v>
      </c>
      <c r="C132" s="21">
        <v>138</v>
      </c>
      <c r="D132" s="21">
        <v>0.81</v>
      </c>
      <c r="E132" s="21">
        <v>0.32</v>
      </c>
      <c r="F132" s="21">
        <v>3.05</v>
      </c>
      <c r="G132" s="54">
        <v>1.7700000000000001E-3</v>
      </c>
      <c r="H132" s="54">
        <v>3.4599999999999999E-2</v>
      </c>
    </row>
    <row r="133" spans="1:8" x14ac:dyDescent="0.2">
      <c r="A133" s="53" t="s">
        <v>567</v>
      </c>
      <c r="B133" s="21">
        <v>3</v>
      </c>
      <c r="C133" s="21">
        <v>146</v>
      </c>
      <c r="D133" s="21">
        <v>0.83</v>
      </c>
      <c r="E133" s="21">
        <v>0.35</v>
      </c>
      <c r="F133" s="21">
        <v>3.01</v>
      </c>
      <c r="G133" s="54">
        <v>4.0600000000000002E-3</v>
      </c>
      <c r="H133" s="54">
        <v>4.9599999999999998E-2</v>
      </c>
    </row>
    <row r="134" spans="1:8" x14ac:dyDescent="0.2">
      <c r="A134" s="53" t="s">
        <v>568</v>
      </c>
      <c r="B134" s="21">
        <v>8</v>
      </c>
      <c r="C134" s="21">
        <v>141</v>
      </c>
      <c r="D134" s="21">
        <v>0.8</v>
      </c>
      <c r="E134" s="21">
        <v>0.33</v>
      </c>
      <c r="F134" s="21">
        <v>2.89</v>
      </c>
      <c r="G134" s="54">
        <v>3.6099999999999999E-3</v>
      </c>
      <c r="H134" s="54">
        <v>4.9500000000000002E-2</v>
      </c>
    </row>
    <row r="135" spans="1:8" x14ac:dyDescent="0.2">
      <c r="A135" s="53" t="s">
        <v>569</v>
      </c>
      <c r="B135" s="21">
        <v>49</v>
      </c>
      <c r="C135" s="21">
        <v>100</v>
      </c>
      <c r="D135" s="21">
        <v>0.65</v>
      </c>
      <c r="E135" s="21">
        <v>0.22</v>
      </c>
      <c r="F135" s="21">
        <v>2.7</v>
      </c>
      <c r="G135" s="54">
        <v>1.03E-7</v>
      </c>
      <c r="H135" s="54">
        <v>1.6900000000000001E-5</v>
      </c>
    </row>
    <row r="136" spans="1:8" x14ac:dyDescent="0.2">
      <c r="A136" s="53" t="s">
        <v>570</v>
      </c>
      <c r="B136" s="21">
        <v>3</v>
      </c>
      <c r="C136" s="21">
        <v>146</v>
      </c>
      <c r="D136" s="21">
        <v>0.77</v>
      </c>
      <c r="E136" s="21">
        <v>0.35</v>
      </c>
      <c r="F136" s="21">
        <v>2.65</v>
      </c>
      <c r="G136" s="54">
        <v>2.31E-3</v>
      </c>
      <c r="H136" s="54">
        <v>3.9E-2</v>
      </c>
    </row>
    <row r="137" spans="1:8" x14ac:dyDescent="0.2">
      <c r="A137" s="53" t="s">
        <v>571</v>
      </c>
      <c r="B137" s="21">
        <v>3</v>
      </c>
      <c r="C137" s="21">
        <v>146</v>
      </c>
      <c r="D137" s="21">
        <v>0.77</v>
      </c>
      <c r="E137" s="21">
        <v>0.35</v>
      </c>
      <c r="F137" s="21">
        <v>2.61</v>
      </c>
      <c r="G137" s="54">
        <v>3.9199999999999999E-3</v>
      </c>
      <c r="H137" s="54">
        <v>4.9599999999999998E-2</v>
      </c>
    </row>
    <row r="138" spans="1:8" x14ac:dyDescent="0.2">
      <c r="A138" s="53" t="s">
        <v>572</v>
      </c>
      <c r="B138" s="21">
        <v>4</v>
      </c>
      <c r="C138" s="21">
        <v>145</v>
      </c>
      <c r="D138" s="21">
        <v>0.76</v>
      </c>
      <c r="E138" s="21">
        <v>0.35</v>
      </c>
      <c r="F138" s="21">
        <v>2.56</v>
      </c>
      <c r="G138" s="54">
        <v>4.0000000000000001E-3</v>
      </c>
      <c r="H138" s="54">
        <v>4.9599999999999998E-2</v>
      </c>
    </row>
    <row r="139" spans="1:8" x14ac:dyDescent="0.2">
      <c r="A139" s="53" t="s">
        <v>573</v>
      </c>
      <c r="B139" s="21">
        <v>10</v>
      </c>
      <c r="C139" s="21">
        <v>139</v>
      </c>
      <c r="D139" s="21">
        <v>0.72</v>
      </c>
      <c r="E139" s="21">
        <v>0.33</v>
      </c>
      <c r="F139" s="21">
        <v>2.4300000000000002</v>
      </c>
      <c r="G139" s="54">
        <v>4.2900000000000004E-3</v>
      </c>
      <c r="H139" s="54">
        <v>4.99E-2</v>
      </c>
    </row>
    <row r="140" spans="1:8" x14ac:dyDescent="0.2">
      <c r="A140" s="53" t="s">
        <v>574</v>
      </c>
      <c r="B140" s="21">
        <v>42</v>
      </c>
      <c r="C140" s="21">
        <v>107</v>
      </c>
      <c r="D140" s="21">
        <v>0.63</v>
      </c>
      <c r="E140" s="21">
        <v>0.25</v>
      </c>
      <c r="F140" s="21">
        <v>2.38</v>
      </c>
      <c r="G140" s="54">
        <v>5.6000000000000004E-7</v>
      </c>
      <c r="H140" s="54">
        <v>8.0500000000000005E-5</v>
      </c>
    </row>
    <row r="141" spans="1:8" x14ac:dyDescent="0.2">
      <c r="A141" s="53" t="s">
        <v>575</v>
      </c>
      <c r="B141" s="21">
        <v>17</v>
      </c>
      <c r="C141" s="21">
        <v>132</v>
      </c>
      <c r="D141" s="21">
        <v>0.67</v>
      </c>
      <c r="E141" s="21">
        <v>0.32</v>
      </c>
      <c r="F141" s="21">
        <v>2.2400000000000002</v>
      </c>
      <c r="G141" s="54">
        <v>2.1099999999999999E-3</v>
      </c>
      <c r="H141" s="54">
        <v>3.6999999999999998E-2</v>
      </c>
    </row>
    <row r="142" spans="1:8" x14ac:dyDescent="0.2">
      <c r="A142" s="53" t="s">
        <v>576</v>
      </c>
      <c r="B142" s="21">
        <v>17</v>
      </c>
      <c r="C142" s="21">
        <v>132</v>
      </c>
      <c r="D142" s="21">
        <v>0.67</v>
      </c>
      <c r="E142" s="21">
        <v>0.32</v>
      </c>
      <c r="F142" s="21">
        <v>2.23</v>
      </c>
      <c r="G142" s="54">
        <v>6.1300000000000005E-4</v>
      </c>
      <c r="H142" s="54">
        <v>1.78E-2</v>
      </c>
    </row>
    <row r="143" spans="1:8" ht="17" thickBot="1" x14ac:dyDescent="0.25">
      <c r="A143" s="55" t="s">
        <v>577</v>
      </c>
      <c r="B143" s="23">
        <v>20</v>
      </c>
      <c r="C143" s="23">
        <v>129</v>
      </c>
      <c r="D143" s="23">
        <v>0.65</v>
      </c>
      <c r="E143" s="23">
        <v>0.31</v>
      </c>
      <c r="F143" s="23">
        <v>2.16</v>
      </c>
      <c r="G143" s="56">
        <v>2.0400000000000001E-3</v>
      </c>
      <c r="H143" s="56">
        <v>3.6999999999999998E-2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5836-08EA-7F4C-A577-FCFFB4FD1756}">
  <dimension ref="A1:D6"/>
  <sheetViews>
    <sheetView workbookViewId="0">
      <selection sqref="A1:D6"/>
    </sheetView>
  </sheetViews>
  <sheetFormatPr baseColWidth="10" defaultRowHeight="16" x14ac:dyDescent="0.2"/>
  <sheetData>
    <row r="1" spans="1:4" ht="17" thickBot="1" x14ac:dyDescent="0.25">
      <c r="A1" s="15" t="s">
        <v>75</v>
      </c>
      <c r="B1" s="15" t="s">
        <v>76</v>
      </c>
      <c r="C1" s="15" t="s">
        <v>697</v>
      </c>
      <c r="D1" s="15" t="s">
        <v>77</v>
      </c>
    </row>
    <row r="2" spans="1:4" x14ac:dyDescent="0.2">
      <c r="A2" s="79" t="s">
        <v>78</v>
      </c>
      <c r="B2" s="17">
        <v>59</v>
      </c>
      <c r="C2" s="17">
        <v>53</v>
      </c>
      <c r="D2" s="17">
        <v>41</v>
      </c>
    </row>
    <row r="3" spans="1:4" x14ac:dyDescent="0.2">
      <c r="A3" s="79" t="s">
        <v>79</v>
      </c>
      <c r="B3" s="17">
        <v>93.2</v>
      </c>
      <c r="C3" s="17">
        <v>49</v>
      </c>
      <c r="D3" s="17">
        <v>41.1</v>
      </c>
    </row>
    <row r="4" spans="1:4" x14ac:dyDescent="0.2">
      <c r="A4" s="79" t="s">
        <v>80</v>
      </c>
      <c r="B4" s="17" t="s">
        <v>81</v>
      </c>
      <c r="C4" s="17" t="s">
        <v>82</v>
      </c>
      <c r="D4" s="17" t="s">
        <v>83</v>
      </c>
    </row>
    <row r="5" spans="1:4" x14ac:dyDescent="0.2">
      <c r="A5" s="79" t="s">
        <v>84</v>
      </c>
      <c r="B5" s="17">
        <v>93.5</v>
      </c>
      <c r="C5" s="17">
        <v>102.3</v>
      </c>
      <c r="D5" s="17">
        <v>67.7</v>
      </c>
    </row>
    <row r="6" spans="1:4" ht="17" thickBot="1" x14ac:dyDescent="0.25">
      <c r="A6" s="80" t="s">
        <v>85</v>
      </c>
      <c r="B6" s="18" t="s">
        <v>86</v>
      </c>
      <c r="C6" s="18" t="s">
        <v>87</v>
      </c>
      <c r="D6" s="18" t="s">
        <v>88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6FF6-CBBE-8D40-98F4-4DACD03605A7}">
  <dimension ref="A1:M26"/>
  <sheetViews>
    <sheetView workbookViewId="0">
      <selection sqref="A1:M26"/>
    </sheetView>
  </sheetViews>
  <sheetFormatPr baseColWidth="10" defaultRowHeight="16" x14ac:dyDescent="0.2"/>
  <sheetData>
    <row r="1" spans="1:13" ht="49" thickBot="1" x14ac:dyDescent="0.25">
      <c r="A1" s="57" t="s">
        <v>578</v>
      </c>
      <c r="B1" s="57" t="s">
        <v>579</v>
      </c>
      <c r="C1" s="57" t="s">
        <v>580</v>
      </c>
      <c r="D1" s="57" t="s">
        <v>581</v>
      </c>
      <c r="E1" s="57" t="s">
        <v>582</v>
      </c>
      <c r="F1" s="57" t="s">
        <v>583</v>
      </c>
      <c r="G1" s="57" t="s">
        <v>584</v>
      </c>
      <c r="H1" s="57" t="s">
        <v>585</v>
      </c>
      <c r="I1" s="57" t="s">
        <v>586</v>
      </c>
      <c r="J1" s="57" t="s">
        <v>587</v>
      </c>
      <c r="K1" s="57" t="s">
        <v>434</v>
      </c>
      <c r="L1" s="57" t="s">
        <v>588</v>
      </c>
      <c r="M1" s="57" t="s">
        <v>589</v>
      </c>
    </row>
    <row r="2" spans="1:13" ht="36" x14ac:dyDescent="0.2">
      <c r="A2" s="58" t="s">
        <v>590</v>
      </c>
      <c r="B2" s="58" t="s">
        <v>591</v>
      </c>
      <c r="C2" s="58">
        <v>16</v>
      </c>
      <c r="D2" s="58">
        <v>58</v>
      </c>
      <c r="E2" s="58">
        <v>74</v>
      </c>
      <c r="F2" s="59">
        <v>0.2162</v>
      </c>
      <c r="G2" s="58">
        <v>0</v>
      </c>
      <c r="H2" s="58">
        <v>75</v>
      </c>
      <c r="I2" s="58">
        <v>75</v>
      </c>
      <c r="J2" s="59">
        <v>0</v>
      </c>
      <c r="K2" s="60">
        <v>5.49E-6</v>
      </c>
      <c r="L2" s="60">
        <v>8.5599999999999999E-4</v>
      </c>
      <c r="M2" s="58">
        <v>3.0000000000000001E-3</v>
      </c>
    </row>
    <row r="3" spans="1:13" ht="36" x14ac:dyDescent="0.2">
      <c r="A3" s="58" t="s">
        <v>592</v>
      </c>
      <c r="B3" s="58" t="s">
        <v>593</v>
      </c>
      <c r="C3" s="58">
        <v>22</v>
      </c>
      <c r="D3" s="58">
        <v>52</v>
      </c>
      <c r="E3" s="58">
        <v>74</v>
      </c>
      <c r="F3" s="59">
        <v>0.29730000000000001</v>
      </c>
      <c r="G3" s="58">
        <v>1</v>
      </c>
      <c r="H3" s="58">
        <v>74</v>
      </c>
      <c r="I3" s="58">
        <v>75</v>
      </c>
      <c r="J3" s="59">
        <v>1.3299999999999999E-2</v>
      </c>
      <c r="K3" s="60">
        <v>4.7300000000000001E-7</v>
      </c>
      <c r="L3" s="60">
        <v>1.25E-4</v>
      </c>
      <c r="M3" s="58">
        <v>8.9999999999999993E-3</v>
      </c>
    </row>
    <row r="4" spans="1:13" ht="36" x14ac:dyDescent="0.2">
      <c r="A4" s="58" t="s">
        <v>594</v>
      </c>
      <c r="B4" s="58" t="s">
        <v>595</v>
      </c>
      <c r="C4" s="58">
        <v>12</v>
      </c>
      <c r="D4" s="58">
        <v>62</v>
      </c>
      <c r="E4" s="58">
        <v>74</v>
      </c>
      <c r="F4" s="59">
        <v>0.16220000000000001</v>
      </c>
      <c r="G4" s="58">
        <v>0</v>
      </c>
      <c r="H4" s="58">
        <v>75</v>
      </c>
      <c r="I4" s="58">
        <v>75</v>
      </c>
      <c r="J4" s="59">
        <v>0</v>
      </c>
      <c r="K4" s="60">
        <v>1.3799999999999999E-4</v>
      </c>
      <c r="L4" s="60">
        <v>7.3200000000000001E-3</v>
      </c>
      <c r="M4" s="58">
        <v>1.0999999999999999E-2</v>
      </c>
    </row>
    <row r="5" spans="1:13" ht="84" x14ac:dyDescent="0.2">
      <c r="A5" s="58" t="s">
        <v>596</v>
      </c>
      <c r="B5" s="58" t="s">
        <v>597</v>
      </c>
      <c r="C5" s="58">
        <v>12</v>
      </c>
      <c r="D5" s="58">
        <v>62</v>
      </c>
      <c r="E5" s="58">
        <v>74</v>
      </c>
      <c r="F5" s="59">
        <v>0.16220000000000001</v>
      </c>
      <c r="G5" s="58">
        <v>0</v>
      </c>
      <c r="H5" s="58">
        <v>75</v>
      </c>
      <c r="I5" s="58">
        <v>75</v>
      </c>
      <c r="J5" s="59">
        <v>0</v>
      </c>
      <c r="K5" s="60">
        <v>1.3799999999999999E-4</v>
      </c>
      <c r="L5" s="60">
        <v>7.3200000000000001E-3</v>
      </c>
      <c r="M5" s="58">
        <v>1.0999999999999999E-2</v>
      </c>
    </row>
    <row r="6" spans="1:13" ht="24" x14ac:dyDescent="0.2">
      <c r="A6" s="58" t="s">
        <v>598</v>
      </c>
      <c r="B6" s="58" t="s">
        <v>599</v>
      </c>
      <c r="C6" s="58">
        <v>23</v>
      </c>
      <c r="D6" s="58">
        <v>51</v>
      </c>
      <c r="E6" s="58">
        <v>74</v>
      </c>
      <c r="F6" s="59">
        <v>0.31080000000000002</v>
      </c>
      <c r="G6" s="58">
        <v>2</v>
      </c>
      <c r="H6" s="58">
        <v>73</v>
      </c>
      <c r="I6" s="58">
        <v>75</v>
      </c>
      <c r="J6" s="59">
        <v>2.6700000000000002E-2</v>
      </c>
      <c r="K6" s="60">
        <v>1.61E-6</v>
      </c>
      <c r="L6" s="60">
        <v>3.19E-4</v>
      </c>
      <c r="M6" s="58">
        <v>1.9E-2</v>
      </c>
    </row>
    <row r="7" spans="1:13" ht="24" x14ac:dyDescent="0.2">
      <c r="A7" s="58" t="s">
        <v>600</v>
      </c>
      <c r="B7" s="58" t="s">
        <v>601</v>
      </c>
      <c r="C7" s="58">
        <v>63</v>
      </c>
      <c r="D7" s="58">
        <v>11</v>
      </c>
      <c r="E7" s="58">
        <v>74</v>
      </c>
      <c r="F7" s="59">
        <v>0.85140000000000005</v>
      </c>
      <c r="G7" s="58">
        <v>26</v>
      </c>
      <c r="H7" s="58">
        <v>49</v>
      </c>
      <c r="I7" s="58">
        <v>75</v>
      </c>
      <c r="J7" s="59">
        <v>0.34670000000000001</v>
      </c>
      <c r="K7" s="60">
        <v>2.3500000000000002E-10</v>
      </c>
      <c r="L7" s="60">
        <v>3.7300000000000002E-7</v>
      </c>
      <c r="M7" s="58">
        <v>2.1000000000000001E-2</v>
      </c>
    </row>
    <row r="8" spans="1:13" ht="24" x14ac:dyDescent="0.2">
      <c r="A8" s="58" t="s">
        <v>602</v>
      </c>
      <c r="B8" s="58" t="s">
        <v>603</v>
      </c>
      <c r="C8" s="58">
        <v>20</v>
      </c>
      <c r="D8" s="58">
        <v>54</v>
      </c>
      <c r="E8" s="58">
        <v>74</v>
      </c>
      <c r="F8" s="59">
        <v>0.27029999999999998</v>
      </c>
      <c r="G8" s="58">
        <v>1</v>
      </c>
      <c r="H8" s="58">
        <v>74</v>
      </c>
      <c r="I8" s="58">
        <v>75</v>
      </c>
      <c r="J8" s="59">
        <v>1.3299999999999999E-2</v>
      </c>
      <c r="K8" s="60">
        <v>2.4700000000000001E-6</v>
      </c>
      <c r="L8" s="60">
        <v>4.3600000000000003E-4</v>
      </c>
      <c r="M8" s="58">
        <v>2.3E-2</v>
      </c>
    </row>
    <row r="9" spans="1:13" ht="36" x14ac:dyDescent="0.2">
      <c r="A9" s="58" t="s">
        <v>604</v>
      </c>
      <c r="B9" s="58" t="s">
        <v>605</v>
      </c>
      <c r="C9" s="58">
        <v>21</v>
      </c>
      <c r="D9" s="58">
        <v>53</v>
      </c>
      <c r="E9" s="58">
        <v>74</v>
      </c>
      <c r="F9" s="59">
        <v>0.2838</v>
      </c>
      <c r="G9" s="58">
        <v>2</v>
      </c>
      <c r="H9" s="58">
        <v>73</v>
      </c>
      <c r="I9" s="58">
        <v>75</v>
      </c>
      <c r="J9" s="59">
        <v>2.6700000000000002E-2</v>
      </c>
      <c r="K9" s="60">
        <v>7.8599999999999993E-6</v>
      </c>
      <c r="L9" s="60">
        <v>9.59E-4</v>
      </c>
      <c r="M9" s="58">
        <v>5.0999999999999997E-2</v>
      </c>
    </row>
    <row r="10" spans="1:13" x14ac:dyDescent="0.2">
      <c r="A10" s="58" t="s">
        <v>606</v>
      </c>
      <c r="B10" s="58" t="s">
        <v>607</v>
      </c>
      <c r="C10" s="58">
        <v>17</v>
      </c>
      <c r="D10" s="58">
        <v>57</v>
      </c>
      <c r="E10" s="58">
        <v>74</v>
      </c>
      <c r="F10" s="59">
        <v>0.22969999999999999</v>
      </c>
      <c r="G10" s="58">
        <v>1</v>
      </c>
      <c r="H10" s="58">
        <v>74</v>
      </c>
      <c r="I10" s="58">
        <v>75</v>
      </c>
      <c r="J10" s="59">
        <v>1.3299999999999999E-2</v>
      </c>
      <c r="K10" s="60">
        <v>2.69E-5</v>
      </c>
      <c r="L10" s="60">
        <v>2.3700000000000001E-3</v>
      </c>
      <c r="M10" s="58">
        <v>5.8999999999999997E-2</v>
      </c>
    </row>
    <row r="11" spans="1:13" ht="60" x14ac:dyDescent="0.2">
      <c r="A11" s="58" t="s">
        <v>608</v>
      </c>
      <c r="B11" s="58" t="s">
        <v>609</v>
      </c>
      <c r="C11" s="58">
        <v>16</v>
      </c>
      <c r="D11" s="58">
        <v>58</v>
      </c>
      <c r="E11" s="58">
        <v>74</v>
      </c>
      <c r="F11" s="59">
        <v>0.2162</v>
      </c>
      <c r="G11" s="58">
        <v>1</v>
      </c>
      <c r="H11" s="58">
        <v>74</v>
      </c>
      <c r="I11" s="58">
        <v>75</v>
      </c>
      <c r="J11" s="59">
        <v>1.3299999999999999E-2</v>
      </c>
      <c r="K11" s="60">
        <v>5.8199999999999998E-5</v>
      </c>
      <c r="L11" s="60">
        <v>4.0099999999999997E-3</v>
      </c>
      <c r="M11" s="58">
        <v>6.0999999999999999E-2</v>
      </c>
    </row>
    <row r="12" spans="1:13" ht="24" x14ac:dyDescent="0.2">
      <c r="A12" s="58" t="s">
        <v>610</v>
      </c>
      <c r="B12" s="58" t="s">
        <v>611</v>
      </c>
      <c r="C12" s="58">
        <v>15</v>
      </c>
      <c r="D12" s="58">
        <v>59</v>
      </c>
      <c r="E12" s="58">
        <v>74</v>
      </c>
      <c r="F12" s="59">
        <v>0.20269999999999999</v>
      </c>
      <c r="G12" s="58">
        <v>1</v>
      </c>
      <c r="H12" s="58">
        <v>74</v>
      </c>
      <c r="I12" s="58">
        <v>75</v>
      </c>
      <c r="J12" s="59">
        <v>1.3299999999999999E-2</v>
      </c>
      <c r="K12" s="60">
        <v>1.2400000000000001E-4</v>
      </c>
      <c r="L12" s="60">
        <v>7.0400000000000003E-3</v>
      </c>
      <c r="M12" s="58">
        <v>6.9000000000000006E-2</v>
      </c>
    </row>
    <row r="13" spans="1:13" ht="36" x14ac:dyDescent="0.2">
      <c r="A13" s="58" t="s">
        <v>612</v>
      </c>
      <c r="B13" s="58" t="s">
        <v>613</v>
      </c>
      <c r="C13" s="58">
        <v>40</v>
      </c>
      <c r="D13" s="58">
        <v>34</v>
      </c>
      <c r="E13" s="58">
        <v>74</v>
      </c>
      <c r="F13" s="59">
        <v>0.54049999999999998</v>
      </c>
      <c r="G13" s="58">
        <v>9</v>
      </c>
      <c r="H13" s="58">
        <v>66</v>
      </c>
      <c r="I13" s="58">
        <v>75</v>
      </c>
      <c r="J13" s="59">
        <v>0.12</v>
      </c>
      <c r="K13" s="60">
        <v>3.5100000000000003E-8</v>
      </c>
      <c r="L13" s="60">
        <v>2.2500000000000001E-5</v>
      </c>
      <c r="M13" s="58">
        <v>7.4999999999999997E-2</v>
      </c>
    </row>
    <row r="14" spans="1:13" ht="60" x14ac:dyDescent="0.2">
      <c r="A14" s="58" t="s">
        <v>614</v>
      </c>
      <c r="B14" s="58" t="s">
        <v>615</v>
      </c>
      <c r="C14" s="58">
        <v>15</v>
      </c>
      <c r="D14" s="58">
        <v>59</v>
      </c>
      <c r="E14" s="58">
        <v>74</v>
      </c>
      <c r="F14" s="59">
        <v>0.20269999999999999</v>
      </c>
      <c r="G14" s="58">
        <v>1</v>
      </c>
      <c r="H14" s="58">
        <v>74</v>
      </c>
      <c r="I14" s="58">
        <v>75</v>
      </c>
      <c r="J14" s="59">
        <v>1.3299999999999999E-2</v>
      </c>
      <c r="K14" s="60">
        <v>1.2400000000000001E-4</v>
      </c>
      <c r="L14" s="60">
        <v>7.0400000000000003E-3</v>
      </c>
      <c r="M14" s="58">
        <v>7.5999999999999998E-2</v>
      </c>
    </row>
    <row r="15" spans="1:13" x14ac:dyDescent="0.2">
      <c r="A15" s="58" t="s">
        <v>616</v>
      </c>
      <c r="B15" s="58" t="s">
        <v>617</v>
      </c>
      <c r="C15" s="58">
        <v>15</v>
      </c>
      <c r="D15" s="58">
        <v>59</v>
      </c>
      <c r="E15" s="58">
        <v>74</v>
      </c>
      <c r="F15" s="59">
        <v>0.20269999999999999</v>
      </c>
      <c r="G15" s="58">
        <v>1</v>
      </c>
      <c r="H15" s="58">
        <v>74</v>
      </c>
      <c r="I15" s="58">
        <v>75</v>
      </c>
      <c r="J15" s="59">
        <v>1.3299999999999999E-2</v>
      </c>
      <c r="K15" s="60">
        <v>1.2400000000000001E-4</v>
      </c>
      <c r="L15" s="60">
        <v>7.0400000000000003E-3</v>
      </c>
      <c r="M15" s="58">
        <v>8.5000000000000006E-2</v>
      </c>
    </row>
    <row r="16" spans="1:13" x14ac:dyDescent="0.2">
      <c r="A16" s="58" t="s">
        <v>618</v>
      </c>
      <c r="B16" s="58" t="s">
        <v>619</v>
      </c>
      <c r="C16" s="58">
        <v>39</v>
      </c>
      <c r="D16" s="58">
        <v>35</v>
      </c>
      <c r="E16" s="58">
        <v>74</v>
      </c>
      <c r="F16" s="59">
        <v>0.52700000000000002</v>
      </c>
      <c r="G16" s="58">
        <v>9</v>
      </c>
      <c r="H16" s="58">
        <v>66</v>
      </c>
      <c r="I16" s="58">
        <v>75</v>
      </c>
      <c r="J16" s="59">
        <v>0.12</v>
      </c>
      <c r="K16" s="60">
        <v>8.3599999999999994E-8</v>
      </c>
      <c r="L16" s="60">
        <v>2.9E-5</v>
      </c>
      <c r="M16" s="58">
        <v>9.4E-2</v>
      </c>
    </row>
    <row r="17" spans="1:13" ht="48" x14ac:dyDescent="0.2">
      <c r="A17" s="58" t="s">
        <v>620</v>
      </c>
      <c r="B17" s="58" t="s">
        <v>621</v>
      </c>
      <c r="C17" s="58">
        <v>18</v>
      </c>
      <c r="D17" s="58">
        <v>56</v>
      </c>
      <c r="E17" s="58">
        <v>74</v>
      </c>
      <c r="F17" s="59">
        <v>0.2432</v>
      </c>
      <c r="G17" s="58">
        <v>2</v>
      </c>
      <c r="H17" s="58">
        <v>73</v>
      </c>
      <c r="I17" s="58">
        <v>75</v>
      </c>
      <c r="J17" s="59">
        <v>2.6700000000000002E-2</v>
      </c>
      <c r="K17" s="60">
        <v>7.64E-5</v>
      </c>
      <c r="L17" s="60">
        <v>4.8999999999999998E-3</v>
      </c>
      <c r="M17" s="58">
        <v>0.10299999999999999</v>
      </c>
    </row>
    <row r="18" spans="1:13" x14ac:dyDescent="0.2">
      <c r="A18" s="58" t="s">
        <v>622</v>
      </c>
      <c r="B18" s="58" t="s">
        <v>623</v>
      </c>
      <c r="C18" s="58">
        <v>22</v>
      </c>
      <c r="D18" s="58">
        <v>52</v>
      </c>
      <c r="E18" s="58">
        <v>74</v>
      </c>
      <c r="F18" s="59">
        <v>0.29730000000000001</v>
      </c>
      <c r="G18" s="58">
        <v>3</v>
      </c>
      <c r="H18" s="58">
        <v>72</v>
      </c>
      <c r="I18" s="58">
        <v>75</v>
      </c>
      <c r="J18" s="59">
        <v>0.04</v>
      </c>
      <c r="K18" s="60">
        <v>1.8700000000000001E-5</v>
      </c>
      <c r="L18" s="60">
        <v>1.8500000000000001E-3</v>
      </c>
      <c r="M18" s="58">
        <v>0.111</v>
      </c>
    </row>
    <row r="19" spans="1:13" ht="24" x14ac:dyDescent="0.2">
      <c r="A19" s="58" t="s">
        <v>624</v>
      </c>
      <c r="B19" s="58" t="s">
        <v>625</v>
      </c>
      <c r="C19" s="58">
        <v>26</v>
      </c>
      <c r="D19" s="58">
        <v>48</v>
      </c>
      <c r="E19" s="58">
        <v>74</v>
      </c>
      <c r="F19" s="59">
        <v>0.35139999999999999</v>
      </c>
      <c r="G19" s="58">
        <v>5</v>
      </c>
      <c r="H19" s="58">
        <v>70</v>
      </c>
      <c r="I19" s="58">
        <v>75</v>
      </c>
      <c r="J19" s="59">
        <v>6.6699999999999995E-2</v>
      </c>
      <c r="K19" s="60">
        <v>1.5500000000000001E-5</v>
      </c>
      <c r="L19" s="60">
        <v>1.75E-3</v>
      </c>
      <c r="M19" s="58">
        <v>0.111</v>
      </c>
    </row>
    <row r="20" spans="1:13" ht="36" x14ac:dyDescent="0.2">
      <c r="A20" s="58" t="s">
        <v>626</v>
      </c>
      <c r="B20" s="58" t="s">
        <v>627</v>
      </c>
      <c r="C20" s="58">
        <v>17</v>
      </c>
      <c r="D20" s="58">
        <v>57</v>
      </c>
      <c r="E20" s="58">
        <v>74</v>
      </c>
      <c r="F20" s="59">
        <v>0.22969999999999999</v>
      </c>
      <c r="G20" s="58">
        <v>2</v>
      </c>
      <c r="H20" s="58">
        <v>73</v>
      </c>
      <c r="I20" s="58">
        <v>75</v>
      </c>
      <c r="J20" s="59">
        <v>2.6700000000000002E-2</v>
      </c>
      <c r="K20" s="60">
        <v>1.5799999999999999E-4</v>
      </c>
      <c r="L20" s="60">
        <v>7.8600000000000007E-3</v>
      </c>
      <c r="M20" s="58">
        <v>0.13200000000000001</v>
      </c>
    </row>
    <row r="21" spans="1:13" ht="36" x14ac:dyDescent="0.2">
      <c r="A21" s="58" t="s">
        <v>628</v>
      </c>
      <c r="B21" s="58" t="s">
        <v>629</v>
      </c>
      <c r="C21" s="58">
        <v>21</v>
      </c>
      <c r="D21" s="58">
        <v>53</v>
      </c>
      <c r="E21" s="58">
        <v>74</v>
      </c>
      <c r="F21" s="59">
        <v>0.2838</v>
      </c>
      <c r="G21" s="58">
        <v>3</v>
      </c>
      <c r="H21" s="58">
        <v>72</v>
      </c>
      <c r="I21" s="58">
        <v>75</v>
      </c>
      <c r="J21" s="59">
        <v>0.04</v>
      </c>
      <c r="K21" s="60">
        <v>3.9199999999999997E-5</v>
      </c>
      <c r="L21" s="60">
        <v>2.96E-3</v>
      </c>
      <c r="M21" s="58">
        <v>0.14299999999999999</v>
      </c>
    </row>
    <row r="22" spans="1:13" ht="36" x14ac:dyDescent="0.2">
      <c r="A22" s="58" t="s">
        <v>630</v>
      </c>
      <c r="B22" s="58" t="s">
        <v>631</v>
      </c>
      <c r="C22" s="58">
        <v>21</v>
      </c>
      <c r="D22" s="58">
        <v>53</v>
      </c>
      <c r="E22" s="58">
        <v>74</v>
      </c>
      <c r="F22" s="59">
        <v>0.2838</v>
      </c>
      <c r="G22" s="58">
        <v>3</v>
      </c>
      <c r="H22" s="58">
        <v>72</v>
      </c>
      <c r="I22" s="58">
        <v>75</v>
      </c>
      <c r="J22" s="59">
        <v>0.04</v>
      </c>
      <c r="K22" s="60">
        <v>3.9199999999999997E-5</v>
      </c>
      <c r="L22" s="60">
        <v>2.96E-3</v>
      </c>
      <c r="M22" s="58">
        <v>0.14399999999999999</v>
      </c>
    </row>
    <row r="23" spans="1:13" ht="24" x14ac:dyDescent="0.2">
      <c r="A23" s="58" t="s">
        <v>632</v>
      </c>
      <c r="B23" s="58" t="s">
        <v>633</v>
      </c>
      <c r="C23" s="58">
        <v>17</v>
      </c>
      <c r="D23" s="58">
        <v>57</v>
      </c>
      <c r="E23" s="58">
        <v>74</v>
      </c>
      <c r="F23" s="59">
        <v>0.22969999999999999</v>
      </c>
      <c r="G23" s="58">
        <v>2</v>
      </c>
      <c r="H23" s="58">
        <v>73</v>
      </c>
      <c r="I23" s="58">
        <v>75</v>
      </c>
      <c r="J23" s="59">
        <v>2.6700000000000002E-2</v>
      </c>
      <c r="K23" s="60">
        <v>1.5799999999999999E-4</v>
      </c>
      <c r="L23" s="60">
        <v>7.8600000000000007E-3</v>
      </c>
      <c r="M23" s="58">
        <v>0.14499999999999999</v>
      </c>
    </row>
    <row r="24" spans="1:13" ht="36" x14ac:dyDescent="0.2">
      <c r="A24" s="58" t="s">
        <v>634</v>
      </c>
      <c r="B24" s="58" t="s">
        <v>635</v>
      </c>
      <c r="C24" s="58">
        <v>27</v>
      </c>
      <c r="D24" s="58">
        <v>47</v>
      </c>
      <c r="E24" s="58">
        <v>74</v>
      </c>
      <c r="F24" s="59">
        <v>0.3649</v>
      </c>
      <c r="G24" s="58">
        <v>6</v>
      </c>
      <c r="H24" s="58">
        <v>69</v>
      </c>
      <c r="I24" s="58">
        <v>75</v>
      </c>
      <c r="J24" s="59">
        <v>0.08</v>
      </c>
      <c r="K24" s="60">
        <v>2.5700000000000001E-5</v>
      </c>
      <c r="L24" s="60">
        <v>2.3700000000000001E-3</v>
      </c>
      <c r="M24" s="58">
        <v>0.15</v>
      </c>
    </row>
    <row r="25" spans="1:13" ht="48" x14ac:dyDescent="0.2">
      <c r="A25" s="58" t="s">
        <v>636</v>
      </c>
      <c r="B25" s="58" t="s">
        <v>637</v>
      </c>
      <c r="C25" s="58">
        <v>37</v>
      </c>
      <c r="D25" s="58">
        <v>37</v>
      </c>
      <c r="E25" s="58">
        <v>74</v>
      </c>
      <c r="F25" s="59">
        <v>0.5</v>
      </c>
      <c r="G25" s="58">
        <v>10</v>
      </c>
      <c r="H25" s="58">
        <v>65</v>
      </c>
      <c r="I25" s="58">
        <v>75</v>
      </c>
      <c r="J25" s="59">
        <v>0.1333</v>
      </c>
      <c r="K25" s="60">
        <v>1.39E-6</v>
      </c>
      <c r="L25" s="60">
        <v>3.1500000000000001E-4</v>
      </c>
      <c r="M25" s="58">
        <v>0.158</v>
      </c>
    </row>
    <row r="26" spans="1:13" ht="37" thickBot="1" x14ac:dyDescent="0.25">
      <c r="A26" s="61" t="s">
        <v>638</v>
      </c>
      <c r="B26" s="61" t="s">
        <v>639</v>
      </c>
      <c r="C26" s="61">
        <v>53</v>
      </c>
      <c r="D26" s="61">
        <v>21</v>
      </c>
      <c r="E26" s="61">
        <v>74</v>
      </c>
      <c r="F26" s="62">
        <v>0.71619999999999995</v>
      </c>
      <c r="G26" s="61">
        <v>20</v>
      </c>
      <c r="H26" s="61">
        <v>55</v>
      </c>
      <c r="I26" s="61">
        <v>75</v>
      </c>
      <c r="J26" s="62">
        <v>0.26669999999999999</v>
      </c>
      <c r="K26" s="63">
        <v>4.2599999999999998E-8</v>
      </c>
      <c r="L26" s="63">
        <v>2.2500000000000001E-5</v>
      </c>
      <c r="M26" s="61">
        <v>0.16600000000000001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F63C-6D8C-B44C-8462-C047573A3029}">
  <dimension ref="A1:I20"/>
  <sheetViews>
    <sheetView workbookViewId="0">
      <selection sqref="A1:I20"/>
    </sheetView>
  </sheetViews>
  <sheetFormatPr baseColWidth="10" defaultRowHeight="16" x14ac:dyDescent="0.2"/>
  <sheetData>
    <row r="1" spans="1:9" ht="66" thickBot="1" x14ac:dyDescent="0.25">
      <c r="A1" s="64" t="s">
        <v>428</v>
      </c>
      <c r="B1" s="64" t="s">
        <v>640</v>
      </c>
      <c r="C1" s="64" t="s">
        <v>641</v>
      </c>
      <c r="D1" s="64" t="s">
        <v>431</v>
      </c>
      <c r="E1" s="64" t="s">
        <v>432</v>
      </c>
      <c r="F1" s="64" t="s">
        <v>642</v>
      </c>
      <c r="G1" s="64" t="s">
        <v>434</v>
      </c>
      <c r="H1" s="64" t="s">
        <v>588</v>
      </c>
      <c r="I1" s="65"/>
    </row>
    <row r="2" spans="1:9" x14ac:dyDescent="0.2">
      <c r="A2" s="66" t="s">
        <v>437</v>
      </c>
      <c r="B2" s="81">
        <v>5</v>
      </c>
      <c r="C2" s="81">
        <v>144</v>
      </c>
      <c r="D2" s="81">
        <v>1.37</v>
      </c>
      <c r="E2" s="81">
        <v>0.32</v>
      </c>
      <c r="F2" s="81">
        <v>11.19</v>
      </c>
      <c r="G2" s="67">
        <v>7.5100000000000004E-4</v>
      </c>
      <c r="H2" s="67">
        <v>1.43E-2</v>
      </c>
      <c r="I2" s="79" t="s">
        <v>643</v>
      </c>
    </row>
    <row r="3" spans="1:9" x14ac:dyDescent="0.2">
      <c r="A3" s="66" t="s">
        <v>644</v>
      </c>
      <c r="B3" s="81">
        <v>11</v>
      </c>
      <c r="C3" s="81">
        <v>138</v>
      </c>
      <c r="D3" s="81">
        <v>0.87</v>
      </c>
      <c r="E3" s="81">
        <v>0.32</v>
      </c>
      <c r="F3" s="81">
        <v>3.59</v>
      </c>
      <c r="G3" s="67">
        <v>4.8500000000000001E-3</v>
      </c>
      <c r="H3" s="67">
        <v>4.6100000000000002E-2</v>
      </c>
      <c r="I3" s="79" t="s">
        <v>643</v>
      </c>
    </row>
    <row r="4" spans="1:9" x14ac:dyDescent="0.2">
      <c r="A4" s="66" t="s">
        <v>645</v>
      </c>
      <c r="B4" s="81">
        <v>8</v>
      </c>
      <c r="C4" s="81">
        <v>141</v>
      </c>
      <c r="D4" s="81">
        <v>0.77</v>
      </c>
      <c r="E4" s="81">
        <v>0.34</v>
      </c>
      <c r="F4" s="81">
        <v>2.69</v>
      </c>
      <c r="G4" s="67">
        <v>1.0200000000000001E-2</v>
      </c>
      <c r="H4" s="67">
        <v>6.4799999999999996E-2</v>
      </c>
      <c r="I4" s="81"/>
    </row>
    <row r="5" spans="1:9" x14ac:dyDescent="0.2">
      <c r="A5" s="66" t="s">
        <v>646</v>
      </c>
      <c r="B5" s="81">
        <v>5</v>
      </c>
      <c r="C5" s="81">
        <v>144</v>
      </c>
      <c r="D5" s="81">
        <v>0.96</v>
      </c>
      <c r="E5" s="81">
        <v>0.34</v>
      </c>
      <c r="F5" s="81">
        <v>4.22</v>
      </c>
      <c r="G5" s="67">
        <v>1.6899999999999998E-2</v>
      </c>
      <c r="H5" s="67">
        <v>6.54E-2</v>
      </c>
      <c r="I5" s="81"/>
    </row>
    <row r="6" spans="1:9" x14ac:dyDescent="0.2">
      <c r="A6" s="66" t="s">
        <v>647</v>
      </c>
      <c r="B6" s="81">
        <v>10</v>
      </c>
      <c r="C6" s="81">
        <v>139</v>
      </c>
      <c r="D6" s="81">
        <v>0.84</v>
      </c>
      <c r="E6" s="81">
        <v>0.33</v>
      </c>
      <c r="F6" s="81">
        <v>3.23</v>
      </c>
      <c r="G6" s="67">
        <v>1.8200000000000001E-2</v>
      </c>
      <c r="H6" s="67">
        <v>6.54E-2</v>
      </c>
      <c r="I6" s="81"/>
    </row>
    <row r="7" spans="1:9" x14ac:dyDescent="0.2">
      <c r="A7" s="66" t="s">
        <v>648</v>
      </c>
      <c r="B7" s="81">
        <v>6</v>
      </c>
      <c r="C7" s="81">
        <v>143</v>
      </c>
      <c r="D7" s="81">
        <v>0.82</v>
      </c>
      <c r="E7" s="81">
        <v>0.34</v>
      </c>
      <c r="F7" s="81">
        <v>3.04</v>
      </c>
      <c r="G7" s="67">
        <v>2.07E-2</v>
      </c>
      <c r="H7" s="67">
        <v>6.54E-2</v>
      </c>
      <c r="I7" s="81"/>
    </row>
    <row r="8" spans="1:9" x14ac:dyDescent="0.2">
      <c r="A8" s="66" t="s">
        <v>649</v>
      </c>
      <c r="B8" s="81">
        <v>4</v>
      </c>
      <c r="C8" s="81">
        <v>145</v>
      </c>
      <c r="D8" s="81">
        <v>1.1299999999999999</v>
      </c>
      <c r="E8" s="81">
        <v>0.34</v>
      </c>
      <c r="F8" s="81">
        <v>6.18</v>
      </c>
      <c r="G8" s="67">
        <v>3.04E-2</v>
      </c>
      <c r="H8" s="67">
        <v>7.0499999999999993E-2</v>
      </c>
      <c r="I8" s="81"/>
    </row>
    <row r="9" spans="1:9" x14ac:dyDescent="0.2">
      <c r="A9" s="66" t="s">
        <v>650</v>
      </c>
      <c r="B9" s="81">
        <v>3</v>
      </c>
      <c r="C9" s="81">
        <v>146</v>
      </c>
      <c r="D9" s="81">
        <v>1.4</v>
      </c>
      <c r="E9" s="81">
        <v>0.34</v>
      </c>
      <c r="F9" s="81">
        <v>11.46</v>
      </c>
      <c r="G9" s="67">
        <v>3.3099999999999997E-2</v>
      </c>
      <c r="H9" s="67">
        <v>7.0499999999999993E-2</v>
      </c>
      <c r="I9" s="81"/>
    </row>
    <row r="10" spans="1:9" x14ac:dyDescent="0.2">
      <c r="A10" s="66" t="s">
        <v>651</v>
      </c>
      <c r="B10" s="81">
        <v>3</v>
      </c>
      <c r="C10" s="81">
        <v>146</v>
      </c>
      <c r="D10" s="81">
        <v>1.39</v>
      </c>
      <c r="E10" s="81">
        <v>0.34</v>
      </c>
      <c r="F10" s="81">
        <v>11.16</v>
      </c>
      <c r="G10" s="67">
        <v>3.3399999999999999E-2</v>
      </c>
      <c r="H10" s="67">
        <v>7.0499999999999993E-2</v>
      </c>
      <c r="I10" s="81"/>
    </row>
    <row r="11" spans="1:9" x14ac:dyDescent="0.2">
      <c r="A11" s="66" t="s">
        <v>652</v>
      </c>
      <c r="B11" s="81">
        <v>7</v>
      </c>
      <c r="C11" s="81">
        <v>142</v>
      </c>
      <c r="D11" s="81">
        <v>0.65</v>
      </c>
      <c r="E11" s="81">
        <v>0.35</v>
      </c>
      <c r="F11" s="81">
        <v>2</v>
      </c>
      <c r="G11" s="67">
        <v>4.2700000000000002E-2</v>
      </c>
      <c r="H11" s="67">
        <v>8.1199999999999994E-2</v>
      </c>
      <c r="I11" s="81"/>
    </row>
    <row r="12" spans="1:9" x14ac:dyDescent="0.2">
      <c r="A12" s="66" t="s">
        <v>653</v>
      </c>
      <c r="B12" s="81">
        <v>6</v>
      </c>
      <c r="C12" s="81">
        <v>143</v>
      </c>
      <c r="D12" s="81">
        <v>0.73</v>
      </c>
      <c r="E12" s="81">
        <v>0.34</v>
      </c>
      <c r="F12" s="81">
        <v>2.4500000000000002</v>
      </c>
      <c r="G12" s="67">
        <v>5.6500000000000002E-2</v>
      </c>
      <c r="H12" s="67">
        <v>9.0200000000000002E-2</v>
      </c>
      <c r="I12" s="81"/>
    </row>
    <row r="13" spans="1:9" x14ac:dyDescent="0.2">
      <c r="A13" s="66" t="s">
        <v>654</v>
      </c>
      <c r="B13" s="81">
        <v>3</v>
      </c>
      <c r="C13" s="81">
        <v>146</v>
      </c>
      <c r="D13" s="81">
        <v>1.27</v>
      </c>
      <c r="E13" s="81">
        <v>0.34</v>
      </c>
      <c r="F13" s="81">
        <v>8.41</v>
      </c>
      <c r="G13" s="67">
        <v>6.0199999999999997E-2</v>
      </c>
      <c r="H13" s="67">
        <v>9.0200000000000002E-2</v>
      </c>
      <c r="I13" s="81"/>
    </row>
    <row r="14" spans="1:9" x14ac:dyDescent="0.2">
      <c r="A14" s="66" t="s">
        <v>655</v>
      </c>
      <c r="B14" s="81">
        <v>6</v>
      </c>
      <c r="C14" s="81">
        <v>143</v>
      </c>
      <c r="D14" s="81">
        <v>0.92</v>
      </c>
      <c r="E14" s="81">
        <v>0.34</v>
      </c>
      <c r="F14" s="81">
        <v>3.81</v>
      </c>
      <c r="G14" s="67">
        <v>6.1699999999999998E-2</v>
      </c>
      <c r="H14" s="67">
        <v>9.0200000000000002E-2</v>
      </c>
      <c r="I14" s="81"/>
    </row>
    <row r="15" spans="1:9" x14ac:dyDescent="0.2">
      <c r="A15" s="66" t="s">
        <v>656</v>
      </c>
      <c r="B15" s="81">
        <v>4</v>
      </c>
      <c r="C15" s="81">
        <v>145</v>
      </c>
      <c r="D15" s="81">
        <v>1.04</v>
      </c>
      <c r="E15" s="81">
        <v>0.34</v>
      </c>
      <c r="F15" s="81">
        <v>5</v>
      </c>
      <c r="G15" s="67">
        <v>6.9000000000000006E-2</v>
      </c>
      <c r="H15" s="67">
        <v>9.3700000000000006E-2</v>
      </c>
      <c r="I15" s="81"/>
    </row>
    <row r="16" spans="1:9" x14ac:dyDescent="0.2">
      <c r="A16" s="66" t="s">
        <v>657</v>
      </c>
      <c r="B16" s="81">
        <v>3</v>
      </c>
      <c r="C16" s="81">
        <v>146</v>
      </c>
      <c r="D16" s="81">
        <v>1.1399999999999999</v>
      </c>
      <c r="E16" s="81">
        <v>0.34</v>
      </c>
      <c r="F16" s="81">
        <v>6.24</v>
      </c>
      <c r="G16" s="67">
        <v>0.125</v>
      </c>
      <c r="H16" s="67">
        <v>0.158</v>
      </c>
      <c r="I16" s="81"/>
    </row>
    <row r="17" spans="1:9" x14ac:dyDescent="0.2">
      <c r="A17" s="66" t="s">
        <v>658</v>
      </c>
      <c r="B17" s="81">
        <v>3</v>
      </c>
      <c r="C17" s="81">
        <v>146</v>
      </c>
      <c r="D17" s="81">
        <v>0.81</v>
      </c>
      <c r="E17" s="81">
        <v>0.35</v>
      </c>
      <c r="F17" s="81">
        <v>2.88</v>
      </c>
      <c r="G17" s="67">
        <v>0.13600000000000001</v>
      </c>
      <c r="H17" s="67">
        <v>0.161</v>
      </c>
      <c r="I17" s="81"/>
    </row>
    <row r="18" spans="1:9" x14ac:dyDescent="0.2">
      <c r="A18" s="66" t="s">
        <v>659</v>
      </c>
      <c r="B18" s="81">
        <v>4</v>
      </c>
      <c r="C18" s="81">
        <v>145</v>
      </c>
      <c r="D18" s="81">
        <v>0.61</v>
      </c>
      <c r="E18" s="81">
        <v>0.35</v>
      </c>
      <c r="F18" s="81">
        <v>1.83</v>
      </c>
      <c r="G18" s="67">
        <v>0.16400000000000001</v>
      </c>
      <c r="H18" s="67">
        <v>0.183</v>
      </c>
      <c r="I18" s="81"/>
    </row>
    <row r="19" spans="1:9" x14ac:dyDescent="0.2">
      <c r="A19" s="66" t="s">
        <v>660</v>
      </c>
      <c r="B19" s="81">
        <v>3</v>
      </c>
      <c r="C19" s="81">
        <v>146</v>
      </c>
      <c r="D19" s="81">
        <v>0.87</v>
      </c>
      <c r="E19" s="81">
        <v>0.35</v>
      </c>
      <c r="F19" s="81">
        <v>3.34</v>
      </c>
      <c r="G19" s="67">
        <v>0.20799999999999999</v>
      </c>
      <c r="H19" s="67">
        <v>0.22</v>
      </c>
      <c r="I19" s="81"/>
    </row>
    <row r="20" spans="1:9" ht="17" thickBot="1" x14ac:dyDescent="0.25">
      <c r="A20" s="68" t="s">
        <v>661</v>
      </c>
      <c r="B20" s="69">
        <v>3</v>
      </c>
      <c r="C20" s="69">
        <v>146</v>
      </c>
      <c r="D20" s="69">
        <v>0.48</v>
      </c>
      <c r="E20" s="69">
        <v>0.36</v>
      </c>
      <c r="F20" s="69">
        <v>1.33</v>
      </c>
      <c r="G20" s="70">
        <v>0.28599999999999998</v>
      </c>
      <c r="H20" s="70">
        <v>0.28599999999999998</v>
      </c>
      <c r="I20" s="8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B7DE-6CCC-8942-9CA2-109E0A045B40}">
  <dimension ref="A1:I59"/>
  <sheetViews>
    <sheetView tabSelected="1" topLeftCell="A26" workbookViewId="0">
      <selection sqref="A1:I59"/>
    </sheetView>
  </sheetViews>
  <sheetFormatPr baseColWidth="10" defaultRowHeight="16" x14ac:dyDescent="0.2"/>
  <sheetData>
    <row r="1" spans="1:9" ht="66" thickBot="1" x14ac:dyDescent="0.25">
      <c r="A1" s="64" t="s">
        <v>428</v>
      </c>
      <c r="B1" s="64" t="s">
        <v>640</v>
      </c>
      <c r="C1" s="64" t="s">
        <v>641</v>
      </c>
      <c r="D1" s="64" t="s">
        <v>431</v>
      </c>
      <c r="E1" s="64" t="s">
        <v>432</v>
      </c>
      <c r="F1" s="64" t="s">
        <v>642</v>
      </c>
      <c r="G1" s="64" t="s">
        <v>434</v>
      </c>
      <c r="H1" s="64" t="s">
        <v>435</v>
      </c>
      <c r="I1" s="71"/>
    </row>
    <row r="2" spans="1:9" x14ac:dyDescent="0.2">
      <c r="A2" s="72" t="s">
        <v>556</v>
      </c>
      <c r="B2" s="21">
        <v>3</v>
      </c>
      <c r="C2" s="21">
        <v>146</v>
      </c>
      <c r="D2" s="21">
        <v>0.88</v>
      </c>
      <c r="E2" s="21">
        <v>0.35</v>
      </c>
      <c r="F2" s="21">
        <v>3.43</v>
      </c>
      <c r="G2" s="54">
        <v>1.01E-17</v>
      </c>
      <c r="H2" s="54">
        <v>5.8400000000000002E-16</v>
      </c>
      <c r="I2" s="20" t="s">
        <v>643</v>
      </c>
    </row>
    <row r="3" spans="1:9" x14ac:dyDescent="0.2">
      <c r="A3" s="72" t="s">
        <v>502</v>
      </c>
      <c r="B3" s="21">
        <v>3</v>
      </c>
      <c r="C3" s="21">
        <v>146</v>
      </c>
      <c r="D3" s="21">
        <v>1.1000000000000001</v>
      </c>
      <c r="E3" s="21">
        <v>0.34</v>
      </c>
      <c r="F3" s="21">
        <v>5.68</v>
      </c>
      <c r="G3" s="54">
        <v>1.92E-4</v>
      </c>
      <c r="H3" s="54">
        <v>5.5500000000000002E-3</v>
      </c>
      <c r="I3" s="20" t="s">
        <v>643</v>
      </c>
    </row>
    <row r="4" spans="1:9" x14ac:dyDescent="0.2">
      <c r="A4" s="72" t="s">
        <v>437</v>
      </c>
      <c r="B4" s="21">
        <v>5</v>
      </c>
      <c r="C4" s="21">
        <v>144</v>
      </c>
      <c r="D4" s="21">
        <v>1.37</v>
      </c>
      <c r="E4" s="21">
        <v>0.32</v>
      </c>
      <c r="F4" s="21">
        <v>11.19</v>
      </c>
      <c r="G4" s="54">
        <v>7.5100000000000004E-4</v>
      </c>
      <c r="H4" s="54">
        <v>1.4500000000000001E-2</v>
      </c>
      <c r="I4" s="20" t="s">
        <v>643</v>
      </c>
    </row>
    <row r="5" spans="1:9" x14ac:dyDescent="0.2">
      <c r="A5" s="72" t="s">
        <v>535</v>
      </c>
      <c r="B5" s="21">
        <v>11</v>
      </c>
      <c r="C5" s="21">
        <v>138</v>
      </c>
      <c r="D5" s="21">
        <v>0.93</v>
      </c>
      <c r="E5" s="21">
        <v>0.31</v>
      </c>
      <c r="F5" s="21">
        <v>4.0999999999999996</v>
      </c>
      <c r="G5" s="54">
        <v>1.4400000000000001E-3</v>
      </c>
      <c r="H5" s="54">
        <v>2.0799999999999999E-2</v>
      </c>
      <c r="I5" s="20" t="s">
        <v>643</v>
      </c>
    </row>
    <row r="6" spans="1:9" x14ac:dyDescent="0.2">
      <c r="A6" s="72" t="s">
        <v>572</v>
      </c>
      <c r="B6" s="21">
        <v>4</v>
      </c>
      <c r="C6" s="21">
        <v>145</v>
      </c>
      <c r="D6" s="21">
        <v>0.76</v>
      </c>
      <c r="E6" s="21">
        <v>0.35</v>
      </c>
      <c r="F6" s="21">
        <v>2.56</v>
      </c>
      <c r="G6" s="54">
        <v>4.0000000000000001E-3</v>
      </c>
      <c r="H6" s="54">
        <v>4.02E-2</v>
      </c>
      <c r="I6" s="20" t="s">
        <v>643</v>
      </c>
    </row>
    <row r="7" spans="1:9" x14ac:dyDescent="0.2">
      <c r="A7" s="72" t="s">
        <v>448</v>
      </c>
      <c r="B7" s="21">
        <v>5</v>
      </c>
      <c r="C7" s="21">
        <v>144</v>
      </c>
      <c r="D7" s="21">
        <v>1.26</v>
      </c>
      <c r="E7" s="21">
        <v>0.33</v>
      </c>
      <c r="F7" s="21">
        <v>8.59</v>
      </c>
      <c r="G7" s="54">
        <v>4.2700000000000004E-3</v>
      </c>
      <c r="H7" s="54">
        <v>4.02E-2</v>
      </c>
      <c r="I7" s="20" t="s">
        <v>643</v>
      </c>
    </row>
    <row r="8" spans="1:9" x14ac:dyDescent="0.2">
      <c r="A8" s="72" t="s">
        <v>644</v>
      </c>
      <c r="B8" s="21">
        <v>11</v>
      </c>
      <c r="C8" s="21">
        <v>138</v>
      </c>
      <c r="D8" s="21">
        <v>0.87</v>
      </c>
      <c r="E8" s="21">
        <v>0.32</v>
      </c>
      <c r="F8" s="21">
        <v>3.59</v>
      </c>
      <c r="G8" s="54">
        <v>4.8500000000000001E-3</v>
      </c>
      <c r="H8" s="54">
        <v>4.02E-2</v>
      </c>
      <c r="I8" s="20" t="s">
        <v>643</v>
      </c>
    </row>
    <row r="9" spans="1:9" x14ac:dyDescent="0.2">
      <c r="A9" s="72" t="s">
        <v>662</v>
      </c>
      <c r="B9" s="21">
        <v>3</v>
      </c>
      <c r="C9" s="21">
        <v>146</v>
      </c>
      <c r="D9" s="21">
        <v>1.1499999999999999</v>
      </c>
      <c r="E9" s="21">
        <v>0.34</v>
      </c>
      <c r="F9" s="21">
        <v>6.41</v>
      </c>
      <c r="G9" s="54">
        <v>5.9899999999999997E-3</v>
      </c>
      <c r="H9" s="54">
        <v>4.3400000000000001E-2</v>
      </c>
      <c r="I9" s="20" t="s">
        <v>643</v>
      </c>
    </row>
    <row r="10" spans="1:9" x14ac:dyDescent="0.2">
      <c r="A10" s="72" t="s">
        <v>645</v>
      </c>
      <c r="B10" s="21">
        <v>8</v>
      </c>
      <c r="C10" s="21">
        <v>141</v>
      </c>
      <c r="D10" s="21">
        <v>0.77</v>
      </c>
      <c r="E10" s="21">
        <v>0.34</v>
      </c>
      <c r="F10" s="21">
        <v>2.69</v>
      </c>
      <c r="G10" s="54">
        <v>1.0200000000000001E-2</v>
      </c>
      <c r="H10" s="54">
        <v>6.59E-2</v>
      </c>
      <c r="I10" s="21"/>
    </row>
    <row r="11" spans="1:9" x14ac:dyDescent="0.2">
      <c r="A11" s="72" t="s">
        <v>663</v>
      </c>
      <c r="B11" s="21">
        <v>4</v>
      </c>
      <c r="C11" s="21">
        <v>145</v>
      </c>
      <c r="D11" s="21">
        <v>1.04</v>
      </c>
      <c r="E11" s="21">
        <v>0.34</v>
      </c>
      <c r="F11" s="21">
        <v>4.95</v>
      </c>
      <c r="G11" s="54">
        <v>1.5800000000000002E-2</v>
      </c>
      <c r="H11" s="54">
        <v>8.1199999999999994E-2</v>
      </c>
      <c r="I11" s="21"/>
    </row>
    <row r="12" spans="1:9" x14ac:dyDescent="0.2">
      <c r="A12" s="72" t="s">
        <v>664</v>
      </c>
      <c r="B12" s="21">
        <v>5</v>
      </c>
      <c r="C12" s="21">
        <v>144</v>
      </c>
      <c r="D12" s="21">
        <v>0.98</v>
      </c>
      <c r="E12" s="21">
        <v>0.34</v>
      </c>
      <c r="F12" s="21">
        <v>4.37</v>
      </c>
      <c r="G12" s="54">
        <v>1.66E-2</v>
      </c>
      <c r="H12" s="54">
        <v>8.1199999999999994E-2</v>
      </c>
      <c r="I12" s="21"/>
    </row>
    <row r="13" spans="1:9" x14ac:dyDescent="0.2">
      <c r="A13" s="72" t="s">
        <v>646</v>
      </c>
      <c r="B13" s="21">
        <v>5</v>
      </c>
      <c r="C13" s="21">
        <v>144</v>
      </c>
      <c r="D13" s="21">
        <v>0.96</v>
      </c>
      <c r="E13" s="21">
        <v>0.34</v>
      </c>
      <c r="F13" s="21">
        <v>4.22</v>
      </c>
      <c r="G13" s="54">
        <v>1.6899999999999998E-2</v>
      </c>
      <c r="H13" s="54">
        <v>8.1199999999999994E-2</v>
      </c>
      <c r="I13" s="21"/>
    </row>
    <row r="14" spans="1:9" x14ac:dyDescent="0.2">
      <c r="A14" s="72" t="s">
        <v>647</v>
      </c>
      <c r="B14" s="21">
        <v>10</v>
      </c>
      <c r="C14" s="21">
        <v>139</v>
      </c>
      <c r="D14" s="21">
        <v>0.84</v>
      </c>
      <c r="E14" s="21">
        <v>0.33</v>
      </c>
      <c r="F14" s="21">
        <v>3.23</v>
      </c>
      <c r="G14" s="54">
        <v>1.8200000000000001E-2</v>
      </c>
      <c r="H14" s="54">
        <v>8.1199999999999994E-2</v>
      </c>
      <c r="I14" s="21"/>
    </row>
    <row r="15" spans="1:9" x14ac:dyDescent="0.2">
      <c r="A15" s="72" t="s">
        <v>648</v>
      </c>
      <c r="B15" s="21">
        <v>6</v>
      </c>
      <c r="C15" s="21">
        <v>143</v>
      </c>
      <c r="D15" s="21">
        <v>0.82</v>
      </c>
      <c r="E15" s="21">
        <v>0.34</v>
      </c>
      <c r="F15" s="21">
        <v>3.04</v>
      </c>
      <c r="G15" s="54">
        <v>2.07E-2</v>
      </c>
      <c r="H15" s="54">
        <v>8.5599999999999996E-2</v>
      </c>
      <c r="I15" s="21"/>
    </row>
    <row r="16" spans="1:9" x14ac:dyDescent="0.2">
      <c r="A16" s="72" t="s">
        <v>649</v>
      </c>
      <c r="B16" s="21">
        <v>4</v>
      </c>
      <c r="C16" s="21">
        <v>145</v>
      </c>
      <c r="D16" s="21">
        <v>1.1299999999999999</v>
      </c>
      <c r="E16" s="21">
        <v>0.34</v>
      </c>
      <c r="F16" s="21">
        <v>6.18</v>
      </c>
      <c r="G16" s="54">
        <v>3.04E-2</v>
      </c>
      <c r="H16" s="54">
        <v>0.1</v>
      </c>
      <c r="I16" s="21"/>
    </row>
    <row r="17" spans="1:9" x14ac:dyDescent="0.2">
      <c r="A17" s="72" t="s">
        <v>665</v>
      </c>
      <c r="B17" s="21">
        <v>3</v>
      </c>
      <c r="C17" s="21">
        <v>146</v>
      </c>
      <c r="D17" s="21">
        <v>0.94</v>
      </c>
      <c r="E17" s="21">
        <v>0.35</v>
      </c>
      <c r="F17" s="21">
        <v>3.88</v>
      </c>
      <c r="G17" s="54">
        <v>3.0700000000000002E-2</v>
      </c>
      <c r="H17" s="54">
        <v>0.1</v>
      </c>
      <c r="I17" s="21"/>
    </row>
    <row r="18" spans="1:9" x14ac:dyDescent="0.2">
      <c r="A18" s="72" t="s">
        <v>666</v>
      </c>
      <c r="B18" s="21">
        <v>4</v>
      </c>
      <c r="C18" s="21">
        <v>145</v>
      </c>
      <c r="D18" s="21">
        <v>1.1599999999999999</v>
      </c>
      <c r="E18" s="21">
        <v>0.34</v>
      </c>
      <c r="F18" s="21">
        <v>6.7</v>
      </c>
      <c r="G18" s="54">
        <v>3.1899999999999998E-2</v>
      </c>
      <c r="H18" s="54">
        <v>0.1</v>
      </c>
      <c r="I18" s="21"/>
    </row>
    <row r="19" spans="1:9" x14ac:dyDescent="0.2">
      <c r="A19" s="72" t="s">
        <v>650</v>
      </c>
      <c r="B19" s="21">
        <v>3</v>
      </c>
      <c r="C19" s="21">
        <v>146</v>
      </c>
      <c r="D19" s="21">
        <v>1.4</v>
      </c>
      <c r="E19" s="21">
        <v>0.34</v>
      </c>
      <c r="F19" s="21">
        <v>11.46</v>
      </c>
      <c r="G19" s="54">
        <v>3.3099999999999997E-2</v>
      </c>
      <c r="H19" s="54">
        <v>0.1</v>
      </c>
      <c r="I19" s="21"/>
    </row>
    <row r="20" spans="1:9" x14ac:dyDescent="0.2">
      <c r="A20" s="72" t="s">
        <v>651</v>
      </c>
      <c r="B20" s="21">
        <v>3</v>
      </c>
      <c r="C20" s="21">
        <v>146</v>
      </c>
      <c r="D20" s="21">
        <v>1.39</v>
      </c>
      <c r="E20" s="21">
        <v>0.34</v>
      </c>
      <c r="F20" s="21">
        <v>11.16</v>
      </c>
      <c r="G20" s="54">
        <v>3.3399999999999999E-2</v>
      </c>
      <c r="H20" s="54">
        <v>0.1</v>
      </c>
      <c r="I20" s="21"/>
    </row>
    <row r="21" spans="1:9" x14ac:dyDescent="0.2">
      <c r="A21" s="72" t="s">
        <v>667</v>
      </c>
      <c r="B21" s="21">
        <v>3</v>
      </c>
      <c r="C21" s="21">
        <v>146</v>
      </c>
      <c r="D21" s="21">
        <v>0.85</v>
      </c>
      <c r="E21" s="21">
        <v>0.35</v>
      </c>
      <c r="F21" s="21">
        <v>3.13</v>
      </c>
      <c r="G21" s="54">
        <v>3.4599999999999999E-2</v>
      </c>
      <c r="H21" s="54">
        <v>0.1</v>
      </c>
      <c r="I21" s="21"/>
    </row>
    <row r="22" spans="1:9" x14ac:dyDescent="0.2">
      <c r="A22" s="72" t="s">
        <v>668</v>
      </c>
      <c r="B22" s="21">
        <v>5</v>
      </c>
      <c r="C22" s="21">
        <v>144</v>
      </c>
      <c r="D22" s="21">
        <v>0.83</v>
      </c>
      <c r="E22" s="21">
        <v>0.34</v>
      </c>
      <c r="F22" s="21">
        <v>3.07</v>
      </c>
      <c r="G22" s="54">
        <v>4.02E-2</v>
      </c>
      <c r="H22" s="54">
        <v>0.106</v>
      </c>
      <c r="I22" s="21"/>
    </row>
    <row r="23" spans="1:9" x14ac:dyDescent="0.2">
      <c r="A23" s="72" t="s">
        <v>652</v>
      </c>
      <c r="B23" s="21">
        <v>7</v>
      </c>
      <c r="C23" s="21">
        <v>142</v>
      </c>
      <c r="D23" s="21">
        <v>0.65</v>
      </c>
      <c r="E23" s="21">
        <v>0.35</v>
      </c>
      <c r="F23" s="21">
        <v>2</v>
      </c>
      <c r="G23" s="54">
        <v>4.2700000000000002E-2</v>
      </c>
      <c r="H23" s="54">
        <v>0.106</v>
      </c>
      <c r="I23" s="21"/>
    </row>
    <row r="24" spans="1:9" x14ac:dyDescent="0.2">
      <c r="A24" s="72" t="s">
        <v>669</v>
      </c>
      <c r="B24" s="21">
        <v>3</v>
      </c>
      <c r="C24" s="21">
        <v>146</v>
      </c>
      <c r="D24" s="21">
        <v>0.83</v>
      </c>
      <c r="E24" s="21">
        <v>0.35</v>
      </c>
      <c r="F24" s="21">
        <v>3.06</v>
      </c>
      <c r="G24" s="54">
        <v>4.3400000000000001E-2</v>
      </c>
      <c r="H24" s="54">
        <v>0.106</v>
      </c>
      <c r="I24" s="21"/>
    </row>
    <row r="25" spans="1:9" x14ac:dyDescent="0.2">
      <c r="A25" s="72" t="s">
        <v>670</v>
      </c>
      <c r="B25" s="21">
        <v>5</v>
      </c>
      <c r="C25" s="21">
        <v>144</v>
      </c>
      <c r="D25" s="21">
        <v>0.93</v>
      </c>
      <c r="E25" s="21">
        <v>0.34</v>
      </c>
      <c r="F25" s="21">
        <v>3.87</v>
      </c>
      <c r="G25" s="54">
        <v>4.3700000000000003E-2</v>
      </c>
      <c r="H25" s="54">
        <v>0.106</v>
      </c>
      <c r="I25" s="21"/>
    </row>
    <row r="26" spans="1:9" x14ac:dyDescent="0.2">
      <c r="A26" s="72" t="s">
        <v>671</v>
      </c>
      <c r="B26" s="21">
        <v>4</v>
      </c>
      <c r="C26" s="21">
        <v>145</v>
      </c>
      <c r="D26" s="21">
        <v>1.1499999999999999</v>
      </c>
      <c r="E26" s="21">
        <v>0.34</v>
      </c>
      <c r="F26" s="21">
        <v>6.52</v>
      </c>
      <c r="G26" s="54">
        <v>4.8599999999999997E-2</v>
      </c>
      <c r="H26" s="54">
        <v>0.108</v>
      </c>
      <c r="I26" s="21"/>
    </row>
    <row r="27" spans="1:9" x14ac:dyDescent="0.2">
      <c r="A27" s="72" t="s">
        <v>672</v>
      </c>
      <c r="B27" s="21">
        <v>4</v>
      </c>
      <c r="C27" s="21">
        <v>145</v>
      </c>
      <c r="D27" s="21">
        <v>0.96</v>
      </c>
      <c r="E27" s="21">
        <v>0.34</v>
      </c>
      <c r="F27" s="21">
        <v>4.1500000000000004</v>
      </c>
      <c r="G27" s="54">
        <v>4.9599999999999998E-2</v>
      </c>
      <c r="H27" s="54">
        <v>0.108</v>
      </c>
      <c r="I27" s="21"/>
    </row>
    <row r="28" spans="1:9" x14ac:dyDescent="0.2">
      <c r="A28" s="72" t="s">
        <v>673</v>
      </c>
      <c r="B28" s="21">
        <v>4</v>
      </c>
      <c r="C28" s="21">
        <v>145</v>
      </c>
      <c r="D28" s="21">
        <v>1.1200000000000001</v>
      </c>
      <c r="E28" s="21">
        <v>0.34</v>
      </c>
      <c r="F28" s="21">
        <v>6.02</v>
      </c>
      <c r="G28" s="54">
        <v>5.0299999999999997E-2</v>
      </c>
      <c r="H28" s="54">
        <v>0.108</v>
      </c>
      <c r="I28" s="21"/>
    </row>
    <row r="29" spans="1:9" x14ac:dyDescent="0.2">
      <c r="A29" s="72" t="s">
        <v>653</v>
      </c>
      <c r="B29" s="21">
        <v>6</v>
      </c>
      <c r="C29" s="21">
        <v>143</v>
      </c>
      <c r="D29" s="21">
        <v>0.73</v>
      </c>
      <c r="E29" s="21">
        <v>0.34</v>
      </c>
      <c r="F29" s="21">
        <v>2.4500000000000002</v>
      </c>
      <c r="G29" s="54">
        <v>5.6500000000000002E-2</v>
      </c>
      <c r="H29" s="54">
        <v>0.112</v>
      </c>
      <c r="I29" s="21"/>
    </row>
    <row r="30" spans="1:9" x14ac:dyDescent="0.2">
      <c r="A30" s="72" t="s">
        <v>674</v>
      </c>
      <c r="B30" s="21">
        <v>3</v>
      </c>
      <c r="C30" s="21">
        <v>146</v>
      </c>
      <c r="D30" s="21">
        <v>1.28</v>
      </c>
      <c r="E30" s="21">
        <v>0.34</v>
      </c>
      <c r="F30" s="21">
        <v>8.7200000000000006</v>
      </c>
      <c r="G30" s="54">
        <v>5.9200000000000003E-2</v>
      </c>
      <c r="H30" s="54">
        <v>0.112</v>
      </c>
      <c r="I30" s="21"/>
    </row>
    <row r="31" spans="1:9" x14ac:dyDescent="0.2">
      <c r="A31" s="72" t="s">
        <v>654</v>
      </c>
      <c r="B31" s="21">
        <v>3</v>
      </c>
      <c r="C31" s="21">
        <v>146</v>
      </c>
      <c r="D31" s="21">
        <v>1.27</v>
      </c>
      <c r="E31" s="21">
        <v>0.34</v>
      </c>
      <c r="F31" s="21">
        <v>8.41</v>
      </c>
      <c r="G31" s="54">
        <v>6.0199999999999997E-2</v>
      </c>
      <c r="H31" s="54">
        <v>0.112</v>
      </c>
      <c r="I31" s="21"/>
    </row>
    <row r="32" spans="1:9" x14ac:dyDescent="0.2">
      <c r="A32" s="72" t="s">
        <v>675</v>
      </c>
      <c r="B32" s="21">
        <v>3</v>
      </c>
      <c r="C32" s="21">
        <v>146</v>
      </c>
      <c r="D32" s="21">
        <v>1.22</v>
      </c>
      <c r="E32" s="21">
        <v>0.34</v>
      </c>
      <c r="F32" s="21">
        <v>7.6</v>
      </c>
      <c r="G32" s="54">
        <v>6.13E-2</v>
      </c>
      <c r="H32" s="54">
        <v>0.112</v>
      </c>
      <c r="I32" s="21"/>
    </row>
    <row r="33" spans="1:9" x14ac:dyDescent="0.2">
      <c r="A33" s="72" t="s">
        <v>655</v>
      </c>
      <c r="B33" s="21">
        <v>6</v>
      </c>
      <c r="C33" s="21">
        <v>143</v>
      </c>
      <c r="D33" s="21">
        <v>0.92</v>
      </c>
      <c r="E33" s="21">
        <v>0.34</v>
      </c>
      <c r="F33" s="21">
        <v>3.81</v>
      </c>
      <c r="G33" s="54">
        <v>6.1699999999999998E-2</v>
      </c>
      <c r="H33" s="54">
        <v>0.112</v>
      </c>
      <c r="I33" s="21"/>
    </row>
    <row r="34" spans="1:9" x14ac:dyDescent="0.2">
      <c r="A34" s="72" t="s">
        <v>656</v>
      </c>
      <c r="B34" s="21">
        <v>4</v>
      </c>
      <c r="C34" s="21">
        <v>145</v>
      </c>
      <c r="D34" s="21">
        <v>1.04</v>
      </c>
      <c r="E34" s="21">
        <v>0.34</v>
      </c>
      <c r="F34" s="21">
        <v>5</v>
      </c>
      <c r="G34" s="54">
        <v>6.9000000000000006E-2</v>
      </c>
      <c r="H34" s="54">
        <v>0.12</v>
      </c>
      <c r="I34" s="21"/>
    </row>
    <row r="35" spans="1:9" x14ac:dyDescent="0.2">
      <c r="A35" s="72" t="s">
        <v>676</v>
      </c>
      <c r="B35" s="21">
        <v>3</v>
      </c>
      <c r="C35" s="21">
        <v>146</v>
      </c>
      <c r="D35" s="21">
        <v>1.19</v>
      </c>
      <c r="E35" s="21">
        <v>0.34</v>
      </c>
      <c r="F35" s="21">
        <v>6.99</v>
      </c>
      <c r="G35" s="54">
        <v>7.2599999999999998E-2</v>
      </c>
      <c r="H35" s="54">
        <v>0.12</v>
      </c>
      <c r="I35" s="21"/>
    </row>
    <row r="36" spans="1:9" x14ac:dyDescent="0.2">
      <c r="A36" s="72" t="s">
        <v>677</v>
      </c>
      <c r="B36" s="21">
        <v>3</v>
      </c>
      <c r="C36" s="21">
        <v>146</v>
      </c>
      <c r="D36" s="21">
        <v>1.26</v>
      </c>
      <c r="E36" s="21">
        <v>0.34</v>
      </c>
      <c r="F36" s="21">
        <v>8.35</v>
      </c>
      <c r="G36" s="54">
        <v>7.3499999999999996E-2</v>
      </c>
      <c r="H36" s="54">
        <v>0.12</v>
      </c>
      <c r="I36" s="21"/>
    </row>
    <row r="37" spans="1:9" x14ac:dyDescent="0.2">
      <c r="A37" s="72" t="s">
        <v>678</v>
      </c>
      <c r="B37" s="21">
        <v>3</v>
      </c>
      <c r="C37" s="21">
        <v>146</v>
      </c>
      <c r="D37" s="21">
        <v>0.74</v>
      </c>
      <c r="E37" s="21">
        <v>0.35</v>
      </c>
      <c r="F37" s="21">
        <v>2.46</v>
      </c>
      <c r="G37" s="54">
        <v>7.5999999999999998E-2</v>
      </c>
      <c r="H37" s="54">
        <v>0.12</v>
      </c>
      <c r="I37" s="21"/>
    </row>
    <row r="38" spans="1:9" x14ac:dyDescent="0.2">
      <c r="A38" s="72" t="s">
        <v>679</v>
      </c>
      <c r="B38" s="21">
        <v>4</v>
      </c>
      <c r="C38" s="21">
        <v>145</v>
      </c>
      <c r="D38" s="21">
        <v>0.94</v>
      </c>
      <c r="E38" s="21">
        <v>0.34</v>
      </c>
      <c r="F38" s="21">
        <v>3.97</v>
      </c>
      <c r="G38" s="54">
        <v>7.6799999999999993E-2</v>
      </c>
      <c r="H38" s="54">
        <v>0.12</v>
      </c>
      <c r="I38" s="21"/>
    </row>
    <row r="39" spans="1:9" x14ac:dyDescent="0.2">
      <c r="A39" s="72" t="s">
        <v>680</v>
      </c>
      <c r="B39" s="21">
        <v>3</v>
      </c>
      <c r="C39" s="21">
        <v>146</v>
      </c>
      <c r="D39" s="21">
        <v>0.84</v>
      </c>
      <c r="E39" s="21">
        <v>0.35</v>
      </c>
      <c r="F39" s="21">
        <v>3.11</v>
      </c>
      <c r="G39" s="54">
        <v>9.0700000000000003E-2</v>
      </c>
      <c r="H39" s="54">
        <v>0.13800000000000001</v>
      </c>
      <c r="I39" s="21"/>
    </row>
    <row r="40" spans="1:9" x14ac:dyDescent="0.2">
      <c r="A40" s="72" t="s">
        <v>681</v>
      </c>
      <c r="B40" s="21">
        <v>3</v>
      </c>
      <c r="C40" s="21">
        <v>146</v>
      </c>
      <c r="D40" s="21">
        <v>0.7</v>
      </c>
      <c r="E40" s="21">
        <v>0.35</v>
      </c>
      <c r="F40" s="21">
        <v>2.23</v>
      </c>
      <c r="G40" s="54">
        <v>9.5100000000000004E-2</v>
      </c>
      <c r="H40" s="54">
        <v>0.14099999999999999</v>
      </c>
      <c r="I40" s="21"/>
    </row>
    <row r="41" spans="1:9" x14ac:dyDescent="0.2">
      <c r="A41" s="72" t="s">
        <v>682</v>
      </c>
      <c r="B41" s="21">
        <v>3</v>
      </c>
      <c r="C41" s="21">
        <v>146</v>
      </c>
      <c r="D41" s="21">
        <v>0.94</v>
      </c>
      <c r="E41" s="21">
        <v>0.35</v>
      </c>
      <c r="F41" s="21">
        <v>3.92</v>
      </c>
      <c r="G41" s="54">
        <v>0.10100000000000001</v>
      </c>
      <c r="H41" s="54">
        <v>0.14599999999999999</v>
      </c>
      <c r="I41" s="21"/>
    </row>
    <row r="42" spans="1:9" x14ac:dyDescent="0.2">
      <c r="A42" s="72" t="s">
        <v>683</v>
      </c>
      <c r="B42" s="21">
        <v>3</v>
      </c>
      <c r="C42" s="21">
        <v>146</v>
      </c>
      <c r="D42" s="21">
        <v>0.81</v>
      </c>
      <c r="E42" s="21">
        <v>0.35</v>
      </c>
      <c r="F42" s="21">
        <v>2.87</v>
      </c>
      <c r="G42" s="54">
        <v>0.112</v>
      </c>
      <c r="H42" s="54">
        <v>0.152</v>
      </c>
      <c r="I42" s="21"/>
    </row>
    <row r="43" spans="1:9" x14ac:dyDescent="0.2">
      <c r="A43" s="72" t="s">
        <v>684</v>
      </c>
      <c r="B43" s="21">
        <v>4</v>
      </c>
      <c r="C43" s="21">
        <v>145</v>
      </c>
      <c r="D43" s="21">
        <v>0.98</v>
      </c>
      <c r="E43" s="21">
        <v>0.34</v>
      </c>
      <c r="F43" s="21">
        <v>4.3899999999999997</v>
      </c>
      <c r="G43" s="54">
        <v>0.112</v>
      </c>
      <c r="H43" s="54">
        <v>0.152</v>
      </c>
      <c r="I43" s="21"/>
    </row>
    <row r="44" spans="1:9" x14ac:dyDescent="0.2">
      <c r="A44" s="72" t="s">
        <v>685</v>
      </c>
      <c r="B44" s="21">
        <v>3</v>
      </c>
      <c r="C44" s="21">
        <v>146</v>
      </c>
      <c r="D44" s="21">
        <v>1.08</v>
      </c>
      <c r="E44" s="21">
        <v>0.34</v>
      </c>
      <c r="F44" s="21">
        <v>5.42</v>
      </c>
      <c r="G44" s="54">
        <v>0.113</v>
      </c>
      <c r="H44" s="54">
        <v>0.152</v>
      </c>
      <c r="I44" s="21"/>
    </row>
    <row r="45" spans="1:9" x14ac:dyDescent="0.2">
      <c r="A45" s="72" t="s">
        <v>686</v>
      </c>
      <c r="B45" s="21">
        <v>3</v>
      </c>
      <c r="C45" s="21">
        <v>146</v>
      </c>
      <c r="D45" s="21">
        <v>0.86</v>
      </c>
      <c r="E45" s="21">
        <v>0.35</v>
      </c>
      <c r="F45" s="21">
        <v>3.26</v>
      </c>
      <c r="G45" s="54">
        <v>0.115</v>
      </c>
      <c r="H45" s="54">
        <v>0.152</v>
      </c>
      <c r="I45" s="21"/>
    </row>
    <row r="46" spans="1:9" x14ac:dyDescent="0.2">
      <c r="A46" s="72" t="s">
        <v>657</v>
      </c>
      <c r="B46" s="21">
        <v>3</v>
      </c>
      <c r="C46" s="21">
        <v>146</v>
      </c>
      <c r="D46" s="21">
        <v>1.1399999999999999</v>
      </c>
      <c r="E46" s="21">
        <v>0.34</v>
      </c>
      <c r="F46" s="21">
        <v>6.24</v>
      </c>
      <c r="G46" s="54">
        <v>0.125</v>
      </c>
      <c r="H46" s="54">
        <v>0.161</v>
      </c>
      <c r="I46" s="21"/>
    </row>
    <row r="47" spans="1:9" x14ac:dyDescent="0.2">
      <c r="A47" s="72" t="s">
        <v>658</v>
      </c>
      <c r="B47" s="21">
        <v>3</v>
      </c>
      <c r="C47" s="21">
        <v>146</v>
      </c>
      <c r="D47" s="21">
        <v>0.81</v>
      </c>
      <c r="E47" s="21">
        <v>0.35</v>
      </c>
      <c r="F47" s="21">
        <v>2.88</v>
      </c>
      <c r="G47" s="54">
        <v>0.13600000000000001</v>
      </c>
      <c r="H47" s="54">
        <v>0.17100000000000001</v>
      </c>
      <c r="I47" s="21"/>
    </row>
    <row r="48" spans="1:9" x14ac:dyDescent="0.2">
      <c r="A48" s="72" t="s">
        <v>687</v>
      </c>
      <c r="B48" s="21">
        <v>4</v>
      </c>
      <c r="C48" s="21">
        <v>145</v>
      </c>
      <c r="D48" s="21">
        <v>0.76</v>
      </c>
      <c r="E48" s="21">
        <v>0.35</v>
      </c>
      <c r="F48" s="21">
        <v>2.57</v>
      </c>
      <c r="G48" s="54">
        <v>0.14899999999999999</v>
      </c>
      <c r="H48" s="54">
        <v>0.184</v>
      </c>
      <c r="I48" s="21"/>
    </row>
    <row r="49" spans="1:9" x14ac:dyDescent="0.2">
      <c r="A49" s="72" t="s">
        <v>688</v>
      </c>
      <c r="B49" s="21">
        <v>18</v>
      </c>
      <c r="C49" s="21">
        <v>131</v>
      </c>
      <c r="D49" s="21">
        <v>0.48</v>
      </c>
      <c r="E49" s="21">
        <v>0.34</v>
      </c>
      <c r="F49" s="21">
        <v>1.38</v>
      </c>
      <c r="G49" s="54">
        <v>0.158</v>
      </c>
      <c r="H49" s="54">
        <v>0.19</v>
      </c>
      <c r="I49" s="21"/>
    </row>
    <row r="50" spans="1:9" x14ac:dyDescent="0.2">
      <c r="A50" s="72" t="s">
        <v>659</v>
      </c>
      <c r="B50" s="21">
        <v>4</v>
      </c>
      <c r="C50" s="21">
        <v>145</v>
      </c>
      <c r="D50" s="21">
        <v>0.61</v>
      </c>
      <c r="E50" s="21">
        <v>0.35</v>
      </c>
      <c r="F50" s="21">
        <v>1.83</v>
      </c>
      <c r="G50" s="54">
        <v>0.16400000000000001</v>
      </c>
      <c r="H50" s="54">
        <v>0.19400000000000001</v>
      </c>
      <c r="I50" s="21"/>
    </row>
    <row r="51" spans="1:9" x14ac:dyDescent="0.2">
      <c r="A51" s="72" t="s">
        <v>689</v>
      </c>
      <c r="B51" s="21">
        <v>4</v>
      </c>
      <c r="C51" s="21">
        <v>145</v>
      </c>
      <c r="D51" s="21">
        <v>0.86</v>
      </c>
      <c r="E51" s="21">
        <v>0.35</v>
      </c>
      <c r="F51" s="21">
        <v>3.29</v>
      </c>
      <c r="G51" s="54">
        <v>0.17199999999999999</v>
      </c>
      <c r="H51" s="54">
        <v>0.2</v>
      </c>
      <c r="I51" s="21"/>
    </row>
    <row r="52" spans="1:9" x14ac:dyDescent="0.2">
      <c r="A52" s="72" t="s">
        <v>690</v>
      </c>
      <c r="B52" s="21">
        <v>4</v>
      </c>
      <c r="C52" s="21">
        <v>145</v>
      </c>
      <c r="D52" s="21">
        <v>0.59</v>
      </c>
      <c r="E52" s="21">
        <v>0.35</v>
      </c>
      <c r="F52" s="21">
        <v>1.71</v>
      </c>
      <c r="G52" s="54">
        <v>0.18099999999999999</v>
      </c>
      <c r="H52" s="54">
        <v>0.20599999999999999</v>
      </c>
      <c r="I52" s="21"/>
    </row>
    <row r="53" spans="1:9" x14ac:dyDescent="0.2">
      <c r="A53" s="72" t="s">
        <v>660</v>
      </c>
      <c r="B53" s="21">
        <v>3</v>
      </c>
      <c r="C53" s="21">
        <v>146</v>
      </c>
      <c r="D53" s="21">
        <v>0.87</v>
      </c>
      <c r="E53" s="21">
        <v>0.35</v>
      </c>
      <c r="F53" s="21">
        <v>3.34</v>
      </c>
      <c r="G53" s="54">
        <v>0.20799999999999999</v>
      </c>
      <c r="H53" s="54">
        <v>0.23200000000000001</v>
      </c>
      <c r="I53" s="21"/>
    </row>
    <row r="54" spans="1:9" x14ac:dyDescent="0.2">
      <c r="A54" s="72" t="s">
        <v>691</v>
      </c>
      <c r="B54" s="21">
        <v>3</v>
      </c>
      <c r="C54" s="21">
        <v>146</v>
      </c>
      <c r="D54" s="21">
        <v>0.86</v>
      </c>
      <c r="E54" s="21">
        <v>0.35</v>
      </c>
      <c r="F54" s="21">
        <v>3.23</v>
      </c>
      <c r="G54" s="54">
        <v>0.23899999999999999</v>
      </c>
      <c r="H54" s="54">
        <v>0.26100000000000001</v>
      </c>
      <c r="I54" s="21"/>
    </row>
    <row r="55" spans="1:9" x14ac:dyDescent="0.2">
      <c r="A55" s="72" t="s">
        <v>692</v>
      </c>
      <c r="B55" s="21">
        <v>5</v>
      </c>
      <c r="C55" s="21">
        <v>144</v>
      </c>
      <c r="D55" s="21">
        <v>0.52</v>
      </c>
      <c r="E55" s="21">
        <v>0.35</v>
      </c>
      <c r="F55" s="21">
        <v>1.45</v>
      </c>
      <c r="G55" s="54">
        <v>0.26500000000000001</v>
      </c>
      <c r="H55" s="54">
        <v>0.28399999999999997</v>
      </c>
      <c r="I55" s="21"/>
    </row>
    <row r="56" spans="1:9" x14ac:dyDescent="0.2">
      <c r="A56" s="72" t="s">
        <v>693</v>
      </c>
      <c r="B56" s="21">
        <v>3</v>
      </c>
      <c r="C56" s="21">
        <v>146</v>
      </c>
      <c r="D56" s="21">
        <v>0.74</v>
      </c>
      <c r="E56" s="21">
        <v>0.35</v>
      </c>
      <c r="F56" s="21">
        <v>2.4700000000000002</v>
      </c>
      <c r="G56" s="54">
        <v>0.28299999999999997</v>
      </c>
      <c r="H56" s="54">
        <v>0.29599999999999999</v>
      </c>
      <c r="I56" s="21"/>
    </row>
    <row r="57" spans="1:9" x14ac:dyDescent="0.2">
      <c r="A57" s="72" t="s">
        <v>661</v>
      </c>
      <c r="B57" s="21">
        <v>3</v>
      </c>
      <c r="C57" s="21">
        <v>146</v>
      </c>
      <c r="D57" s="21">
        <v>0.48</v>
      </c>
      <c r="E57" s="21">
        <v>0.36</v>
      </c>
      <c r="F57" s="21">
        <v>1.33</v>
      </c>
      <c r="G57" s="54">
        <v>0.28599999999999998</v>
      </c>
      <c r="H57" s="54">
        <v>0.29599999999999999</v>
      </c>
      <c r="I57" s="21"/>
    </row>
    <row r="58" spans="1:9" x14ac:dyDescent="0.2">
      <c r="A58" s="72" t="s">
        <v>694</v>
      </c>
      <c r="B58" s="21">
        <v>3</v>
      </c>
      <c r="C58" s="21">
        <v>146</v>
      </c>
      <c r="D58" s="21">
        <v>0.43</v>
      </c>
      <c r="E58" s="21">
        <v>0.36</v>
      </c>
      <c r="F58" s="21">
        <v>1.19</v>
      </c>
      <c r="G58" s="54">
        <v>0.42499999999999999</v>
      </c>
      <c r="H58" s="54">
        <v>0.432</v>
      </c>
      <c r="I58" s="21"/>
    </row>
    <row r="59" spans="1:9" ht="17" thickBot="1" x14ac:dyDescent="0.25">
      <c r="A59" s="73" t="s">
        <v>695</v>
      </c>
      <c r="B59" s="74">
        <v>3</v>
      </c>
      <c r="C59" s="74">
        <v>146</v>
      </c>
      <c r="D59" s="74">
        <v>0.38</v>
      </c>
      <c r="E59" s="74">
        <v>0.36</v>
      </c>
      <c r="F59" s="74">
        <v>1.04</v>
      </c>
      <c r="G59" s="75">
        <v>0.47699999999999998</v>
      </c>
      <c r="H59" s="75">
        <v>0.47699999999999998</v>
      </c>
      <c r="I5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51B3-05DF-674D-89A9-6045C6D84452}">
  <dimension ref="A1:K104"/>
  <sheetViews>
    <sheetView topLeftCell="A68" workbookViewId="0">
      <selection sqref="A1:K104"/>
    </sheetView>
  </sheetViews>
  <sheetFormatPr baseColWidth="10" defaultRowHeight="16" x14ac:dyDescent="0.2"/>
  <sheetData>
    <row r="1" spans="1:11" ht="40" thickBot="1" x14ac:dyDescent="0.25">
      <c r="A1" s="19" t="s">
        <v>89</v>
      </c>
      <c r="B1" s="19" t="s">
        <v>90</v>
      </c>
      <c r="C1" s="19" t="s">
        <v>91</v>
      </c>
      <c r="D1" s="19" t="s">
        <v>92</v>
      </c>
      <c r="E1" s="19" t="s">
        <v>93</v>
      </c>
      <c r="F1" s="19" t="s">
        <v>94</v>
      </c>
      <c r="G1" s="19" t="s">
        <v>95</v>
      </c>
      <c r="H1" s="19" t="s">
        <v>96</v>
      </c>
      <c r="I1" s="19" t="s">
        <v>97</v>
      </c>
      <c r="J1" s="19" t="s">
        <v>98</v>
      </c>
      <c r="K1" s="19" t="s">
        <v>99</v>
      </c>
    </row>
    <row r="2" spans="1:11" x14ac:dyDescent="0.2">
      <c r="A2" s="20" t="s">
        <v>100</v>
      </c>
      <c r="B2" s="20" t="s">
        <v>101</v>
      </c>
      <c r="C2" s="20" t="s">
        <v>102</v>
      </c>
      <c r="D2" s="20" t="s">
        <v>697</v>
      </c>
      <c r="E2" s="21">
        <v>60.4</v>
      </c>
      <c r="F2" s="21">
        <v>107.8</v>
      </c>
      <c r="G2" s="21">
        <v>180708</v>
      </c>
      <c r="H2" s="21">
        <v>105</v>
      </c>
      <c r="I2" s="21">
        <v>3959</v>
      </c>
      <c r="J2" s="21">
        <v>2</v>
      </c>
      <c r="K2" s="21">
        <v>78.569999999999993</v>
      </c>
    </row>
    <row r="3" spans="1:11" x14ac:dyDescent="0.2">
      <c r="A3" s="20" t="s">
        <v>103</v>
      </c>
      <c r="B3" s="20" t="s">
        <v>101</v>
      </c>
      <c r="C3" s="20" t="s">
        <v>102</v>
      </c>
      <c r="D3" s="20" t="s">
        <v>697</v>
      </c>
      <c r="E3" s="21">
        <v>59.9</v>
      </c>
      <c r="F3" s="21">
        <v>108.3</v>
      </c>
      <c r="G3" s="21">
        <v>70894</v>
      </c>
      <c r="H3" s="21">
        <v>89</v>
      </c>
      <c r="I3" s="21">
        <v>1301</v>
      </c>
      <c r="J3" s="21">
        <v>2</v>
      </c>
      <c r="K3" s="21">
        <v>25.82</v>
      </c>
    </row>
    <row r="4" spans="1:11" x14ac:dyDescent="0.2">
      <c r="A4" s="20" t="s">
        <v>104</v>
      </c>
      <c r="B4" s="20" t="s">
        <v>101</v>
      </c>
      <c r="C4" s="20" t="s">
        <v>102</v>
      </c>
      <c r="D4" s="20" t="s">
        <v>697</v>
      </c>
      <c r="E4" s="21">
        <v>48.8</v>
      </c>
      <c r="F4" s="21">
        <v>90.8</v>
      </c>
      <c r="G4" s="21">
        <v>49410</v>
      </c>
      <c r="H4" s="21">
        <v>1</v>
      </c>
      <c r="I4" s="21">
        <v>1190</v>
      </c>
      <c r="J4" s="21">
        <v>0</v>
      </c>
      <c r="K4" s="21">
        <v>23.62</v>
      </c>
    </row>
    <row r="5" spans="1:11" x14ac:dyDescent="0.2">
      <c r="A5" s="20" t="s">
        <v>105</v>
      </c>
      <c r="B5" s="20" t="s">
        <v>101</v>
      </c>
      <c r="C5" s="20" t="s">
        <v>102</v>
      </c>
      <c r="D5" s="20" t="s">
        <v>76</v>
      </c>
      <c r="E5" s="21">
        <v>98.4</v>
      </c>
      <c r="F5" s="21">
        <v>94.3</v>
      </c>
      <c r="G5" s="21">
        <v>47971</v>
      </c>
      <c r="H5" s="21">
        <v>214</v>
      </c>
      <c r="I5" s="21">
        <v>1042</v>
      </c>
      <c r="J5" s="21">
        <v>6</v>
      </c>
      <c r="K5" s="21">
        <v>20.68</v>
      </c>
    </row>
    <row r="6" spans="1:11" x14ac:dyDescent="0.2">
      <c r="A6" s="20" t="s">
        <v>106</v>
      </c>
      <c r="B6" s="20" t="s">
        <v>101</v>
      </c>
      <c r="C6" s="20" t="s">
        <v>102</v>
      </c>
      <c r="D6" s="20" t="s">
        <v>697</v>
      </c>
      <c r="E6" s="21">
        <v>48.2</v>
      </c>
      <c r="F6" s="21">
        <v>92.3</v>
      </c>
      <c r="G6" s="21">
        <v>47206</v>
      </c>
      <c r="H6" s="21">
        <v>80</v>
      </c>
      <c r="I6" s="21">
        <v>794</v>
      </c>
      <c r="J6" s="21">
        <v>1</v>
      </c>
      <c r="K6" s="21">
        <v>15.76</v>
      </c>
    </row>
    <row r="7" spans="1:11" x14ac:dyDescent="0.2">
      <c r="A7" s="20" t="s">
        <v>107</v>
      </c>
      <c r="B7" s="20" t="s">
        <v>101</v>
      </c>
      <c r="C7" s="20" t="s">
        <v>102</v>
      </c>
      <c r="D7" s="20" t="s">
        <v>76</v>
      </c>
      <c r="E7" s="21">
        <v>100.4</v>
      </c>
      <c r="F7" s="21">
        <v>98.8</v>
      </c>
      <c r="G7" s="21">
        <v>31331</v>
      </c>
      <c r="H7" s="21">
        <v>74</v>
      </c>
      <c r="I7" s="21">
        <v>755</v>
      </c>
      <c r="J7" s="21">
        <v>4</v>
      </c>
      <c r="K7" s="21">
        <v>14.98</v>
      </c>
    </row>
    <row r="8" spans="1:11" x14ac:dyDescent="0.2">
      <c r="A8" s="20" t="s">
        <v>108</v>
      </c>
      <c r="B8" s="20" t="s">
        <v>101</v>
      </c>
      <c r="C8" s="20" t="s">
        <v>102</v>
      </c>
      <c r="D8" s="20" t="s">
        <v>697</v>
      </c>
      <c r="E8" s="21">
        <v>42.8</v>
      </c>
      <c r="F8" s="21">
        <v>139.6</v>
      </c>
      <c r="G8" s="21">
        <v>34497</v>
      </c>
      <c r="H8" s="21">
        <v>0</v>
      </c>
      <c r="I8" s="21">
        <v>717</v>
      </c>
      <c r="J8" s="21">
        <v>0</v>
      </c>
      <c r="K8" s="21">
        <v>14.23</v>
      </c>
    </row>
    <row r="9" spans="1:11" x14ac:dyDescent="0.2">
      <c r="A9" s="20" t="s">
        <v>109</v>
      </c>
      <c r="B9" s="20" t="s">
        <v>101</v>
      </c>
      <c r="C9" s="20" t="s">
        <v>102</v>
      </c>
      <c r="D9" s="20" t="s">
        <v>697</v>
      </c>
      <c r="E9" s="21">
        <v>43.2</v>
      </c>
      <c r="F9" s="21">
        <v>104.7</v>
      </c>
      <c r="G9" s="21">
        <v>37881</v>
      </c>
      <c r="H9" s="21">
        <v>79</v>
      </c>
      <c r="I9" s="21">
        <v>685</v>
      </c>
      <c r="J9" s="21">
        <v>2</v>
      </c>
      <c r="K9" s="21">
        <v>13.59</v>
      </c>
    </row>
    <row r="10" spans="1:11" x14ac:dyDescent="0.2">
      <c r="A10" s="20" t="s">
        <v>110</v>
      </c>
      <c r="B10" s="20" t="s">
        <v>101</v>
      </c>
      <c r="C10" s="20" t="s">
        <v>102</v>
      </c>
      <c r="D10" s="20" t="s">
        <v>697</v>
      </c>
      <c r="E10" s="21">
        <v>46.5</v>
      </c>
      <c r="F10" s="21">
        <v>107.7</v>
      </c>
      <c r="G10" s="21">
        <v>26888</v>
      </c>
      <c r="H10" s="21">
        <v>126</v>
      </c>
      <c r="I10" s="21">
        <v>533</v>
      </c>
      <c r="J10" s="21">
        <v>2</v>
      </c>
      <c r="K10" s="21">
        <v>10.58</v>
      </c>
    </row>
    <row r="11" spans="1:11" x14ac:dyDescent="0.2">
      <c r="A11" s="20" t="s">
        <v>111</v>
      </c>
      <c r="B11" s="20" t="s">
        <v>101</v>
      </c>
      <c r="C11" s="20" t="s">
        <v>102</v>
      </c>
      <c r="D11" s="20" t="s">
        <v>697</v>
      </c>
      <c r="E11" s="21">
        <v>50.9</v>
      </c>
      <c r="F11" s="21">
        <v>102.3</v>
      </c>
      <c r="G11" s="21">
        <v>29857</v>
      </c>
      <c r="H11" s="21">
        <v>137</v>
      </c>
      <c r="I11" s="21">
        <v>491</v>
      </c>
      <c r="J11" s="21">
        <v>2</v>
      </c>
      <c r="K11" s="21">
        <v>9.74</v>
      </c>
    </row>
    <row r="12" spans="1:11" x14ac:dyDescent="0.2">
      <c r="A12" s="20" t="s">
        <v>112</v>
      </c>
      <c r="B12" s="20" t="s">
        <v>101</v>
      </c>
      <c r="C12" s="20" t="s">
        <v>102</v>
      </c>
      <c r="D12" s="20" t="s">
        <v>697</v>
      </c>
      <c r="E12" s="21">
        <v>45.2</v>
      </c>
      <c r="F12" s="21">
        <v>98.3</v>
      </c>
      <c r="G12" s="21">
        <v>22244</v>
      </c>
      <c r="H12" s="21">
        <v>11</v>
      </c>
      <c r="I12" s="21">
        <v>436</v>
      </c>
      <c r="J12" s="21">
        <v>0</v>
      </c>
      <c r="K12" s="21">
        <v>8.65</v>
      </c>
    </row>
    <row r="13" spans="1:11" x14ac:dyDescent="0.2">
      <c r="A13" s="20" t="s">
        <v>113</v>
      </c>
      <c r="B13" s="20" t="s">
        <v>101</v>
      </c>
      <c r="C13" s="20" t="s">
        <v>102</v>
      </c>
      <c r="D13" s="20" t="s">
        <v>697</v>
      </c>
      <c r="E13" s="21">
        <v>45.6</v>
      </c>
      <c r="F13" s="21">
        <v>104.7</v>
      </c>
      <c r="G13" s="21">
        <v>20193</v>
      </c>
      <c r="H13" s="21">
        <v>271</v>
      </c>
      <c r="I13" s="21">
        <v>392</v>
      </c>
      <c r="J13" s="21">
        <v>5</v>
      </c>
      <c r="K13" s="21">
        <v>7.78</v>
      </c>
    </row>
    <row r="14" spans="1:11" x14ac:dyDescent="0.2">
      <c r="A14" s="20" t="s">
        <v>114</v>
      </c>
      <c r="B14" s="20" t="s">
        <v>101</v>
      </c>
      <c r="C14" s="20" t="s">
        <v>102</v>
      </c>
      <c r="D14" s="20" t="s">
        <v>697</v>
      </c>
      <c r="E14" s="21">
        <v>51.4</v>
      </c>
      <c r="F14" s="21">
        <v>103.8</v>
      </c>
      <c r="G14" s="21">
        <v>18973</v>
      </c>
      <c r="H14" s="21">
        <v>123</v>
      </c>
      <c r="I14" s="21">
        <v>358</v>
      </c>
      <c r="J14" s="21">
        <v>5</v>
      </c>
      <c r="K14" s="21">
        <v>7.1</v>
      </c>
    </row>
    <row r="15" spans="1:11" x14ac:dyDescent="0.2">
      <c r="A15" s="20" t="s">
        <v>115</v>
      </c>
      <c r="B15" s="20" t="s">
        <v>101</v>
      </c>
      <c r="C15" s="20" t="s">
        <v>102</v>
      </c>
      <c r="D15" s="20" t="s">
        <v>697</v>
      </c>
      <c r="E15" s="21">
        <v>50</v>
      </c>
      <c r="F15" s="21">
        <v>99.1</v>
      </c>
      <c r="G15" s="21">
        <v>19546</v>
      </c>
      <c r="H15" s="21">
        <v>13</v>
      </c>
      <c r="I15" s="21">
        <v>355</v>
      </c>
      <c r="J15" s="21">
        <v>0</v>
      </c>
      <c r="K15" s="21">
        <v>7.04</v>
      </c>
    </row>
    <row r="16" spans="1:11" x14ac:dyDescent="0.2">
      <c r="A16" s="20" t="s">
        <v>116</v>
      </c>
      <c r="B16" s="20" t="s">
        <v>101</v>
      </c>
      <c r="C16" s="20" t="s">
        <v>102</v>
      </c>
      <c r="D16" s="20" t="s">
        <v>697</v>
      </c>
      <c r="E16" s="21">
        <v>52.7</v>
      </c>
      <c r="F16" s="21">
        <v>101.1</v>
      </c>
      <c r="G16" s="21">
        <v>18524</v>
      </c>
      <c r="H16" s="21">
        <v>237</v>
      </c>
      <c r="I16" s="21">
        <v>336</v>
      </c>
      <c r="J16" s="21">
        <v>5</v>
      </c>
      <c r="K16" s="21">
        <v>6.67</v>
      </c>
    </row>
    <row r="17" spans="1:11" x14ac:dyDescent="0.2">
      <c r="A17" s="20" t="s">
        <v>117</v>
      </c>
      <c r="B17" s="20" t="s">
        <v>101</v>
      </c>
      <c r="C17" s="20" t="s">
        <v>102</v>
      </c>
      <c r="D17" s="20" t="s">
        <v>76</v>
      </c>
      <c r="E17" s="21">
        <v>105.2</v>
      </c>
      <c r="F17" s="21">
        <v>108.6</v>
      </c>
      <c r="G17" s="21">
        <v>13383</v>
      </c>
      <c r="H17" s="21">
        <v>45</v>
      </c>
      <c r="I17" s="21">
        <v>328</v>
      </c>
      <c r="J17" s="21">
        <v>1</v>
      </c>
      <c r="K17" s="21">
        <v>6.51</v>
      </c>
    </row>
    <row r="18" spans="1:11" x14ac:dyDescent="0.2">
      <c r="A18" s="20" t="s">
        <v>118</v>
      </c>
      <c r="B18" s="20" t="s">
        <v>101</v>
      </c>
      <c r="C18" s="20" t="s">
        <v>102</v>
      </c>
      <c r="D18" s="20" t="s">
        <v>697</v>
      </c>
      <c r="E18" s="21">
        <v>44.9</v>
      </c>
      <c r="F18" s="21">
        <v>99.2</v>
      </c>
      <c r="G18" s="21">
        <v>14722</v>
      </c>
      <c r="H18" s="21">
        <v>160</v>
      </c>
      <c r="I18" s="21">
        <v>308</v>
      </c>
      <c r="J18" s="21">
        <v>3</v>
      </c>
      <c r="K18" s="21">
        <v>6.11</v>
      </c>
    </row>
    <row r="19" spans="1:11" x14ac:dyDescent="0.2">
      <c r="A19" s="20" t="s">
        <v>119</v>
      </c>
      <c r="B19" s="20" t="s">
        <v>101</v>
      </c>
      <c r="C19" s="20" t="s">
        <v>102</v>
      </c>
      <c r="D19" s="20" t="s">
        <v>697</v>
      </c>
      <c r="E19" s="21">
        <v>44.4</v>
      </c>
      <c r="F19" s="21">
        <v>107.5</v>
      </c>
      <c r="G19" s="21">
        <v>14912</v>
      </c>
      <c r="H19" s="21">
        <v>158</v>
      </c>
      <c r="I19" s="21">
        <v>296</v>
      </c>
      <c r="J19" s="21">
        <v>2</v>
      </c>
      <c r="K19" s="21">
        <v>5.87</v>
      </c>
    </row>
    <row r="20" spans="1:11" x14ac:dyDescent="0.2">
      <c r="A20" s="20" t="s">
        <v>120</v>
      </c>
      <c r="B20" s="20" t="s">
        <v>101</v>
      </c>
      <c r="C20" s="20" t="s">
        <v>102</v>
      </c>
      <c r="D20" s="20" t="s">
        <v>76</v>
      </c>
      <c r="E20" s="21">
        <v>93.7</v>
      </c>
      <c r="F20" s="21">
        <v>93.6</v>
      </c>
      <c r="G20" s="21">
        <v>13173</v>
      </c>
      <c r="H20" s="21">
        <v>42</v>
      </c>
      <c r="I20" s="21">
        <v>288</v>
      </c>
      <c r="J20" s="21">
        <v>3</v>
      </c>
      <c r="K20" s="21">
        <v>5.72</v>
      </c>
    </row>
    <row r="21" spans="1:11" x14ac:dyDescent="0.2">
      <c r="A21" s="20" t="s">
        <v>121</v>
      </c>
      <c r="B21" s="20" t="s">
        <v>101</v>
      </c>
      <c r="C21" s="20" t="s">
        <v>122</v>
      </c>
      <c r="D21" s="20" t="s">
        <v>697</v>
      </c>
      <c r="E21" s="21">
        <v>49.5</v>
      </c>
      <c r="F21" s="21">
        <v>110.5</v>
      </c>
      <c r="G21" s="21">
        <v>17152</v>
      </c>
      <c r="H21" s="21">
        <v>23</v>
      </c>
      <c r="I21" s="21">
        <v>286</v>
      </c>
      <c r="J21" s="21">
        <v>1</v>
      </c>
      <c r="K21" s="21">
        <v>5.68</v>
      </c>
    </row>
    <row r="22" spans="1:11" x14ac:dyDescent="0.2">
      <c r="A22" s="20" t="s">
        <v>123</v>
      </c>
      <c r="B22" s="20" t="s">
        <v>101</v>
      </c>
      <c r="C22" s="20" t="s">
        <v>102</v>
      </c>
      <c r="D22" s="20" t="s">
        <v>697</v>
      </c>
      <c r="E22" s="21">
        <v>58.2</v>
      </c>
      <c r="F22" s="21">
        <v>98.9</v>
      </c>
      <c r="G22" s="21">
        <v>16196</v>
      </c>
      <c r="H22" s="21">
        <v>58</v>
      </c>
      <c r="I22" s="21">
        <v>250</v>
      </c>
      <c r="J22" s="21">
        <v>3</v>
      </c>
      <c r="K22" s="21">
        <v>4.96</v>
      </c>
    </row>
    <row r="23" spans="1:11" x14ac:dyDescent="0.2">
      <c r="A23" s="20" t="s">
        <v>124</v>
      </c>
      <c r="B23" s="20" t="s">
        <v>101</v>
      </c>
      <c r="C23" s="20" t="s">
        <v>102</v>
      </c>
      <c r="D23" s="20" t="s">
        <v>76</v>
      </c>
      <c r="E23" s="21">
        <v>104</v>
      </c>
      <c r="F23" s="21">
        <v>102.6</v>
      </c>
      <c r="G23" s="21">
        <v>12543</v>
      </c>
      <c r="H23" s="21">
        <v>109</v>
      </c>
      <c r="I23" s="21">
        <v>244</v>
      </c>
      <c r="J23" s="21">
        <v>0</v>
      </c>
      <c r="K23" s="21">
        <v>4.84</v>
      </c>
    </row>
    <row r="24" spans="1:11" x14ac:dyDescent="0.2">
      <c r="A24" s="20" t="s">
        <v>125</v>
      </c>
      <c r="B24" s="20" t="s">
        <v>101</v>
      </c>
      <c r="C24" s="20" t="s">
        <v>102</v>
      </c>
      <c r="D24" s="20" t="s">
        <v>697</v>
      </c>
      <c r="E24" s="21">
        <v>50.2</v>
      </c>
      <c r="F24" s="21">
        <v>107.9</v>
      </c>
      <c r="G24" s="21">
        <v>10833</v>
      </c>
      <c r="H24" s="21">
        <v>381</v>
      </c>
      <c r="I24" s="21">
        <v>203</v>
      </c>
      <c r="J24" s="21">
        <v>4</v>
      </c>
      <c r="K24" s="21">
        <v>4.03</v>
      </c>
    </row>
    <row r="25" spans="1:11" x14ac:dyDescent="0.2">
      <c r="A25" s="20" t="s">
        <v>126</v>
      </c>
      <c r="B25" s="20" t="s">
        <v>101</v>
      </c>
      <c r="C25" s="20" t="s">
        <v>102</v>
      </c>
      <c r="D25" s="20" t="s">
        <v>76</v>
      </c>
      <c r="E25" s="21">
        <v>100.2</v>
      </c>
      <c r="F25" s="21">
        <v>99.4</v>
      </c>
      <c r="G25" s="21">
        <v>11229</v>
      </c>
      <c r="H25" s="21">
        <v>148</v>
      </c>
      <c r="I25" s="21">
        <v>194</v>
      </c>
      <c r="J25" s="21">
        <v>1</v>
      </c>
      <c r="K25" s="21">
        <v>3.85</v>
      </c>
    </row>
    <row r="26" spans="1:11" x14ac:dyDescent="0.2">
      <c r="A26" s="20" t="s">
        <v>127</v>
      </c>
      <c r="B26" s="20" t="s">
        <v>101</v>
      </c>
      <c r="C26" s="20" t="s">
        <v>102</v>
      </c>
      <c r="D26" s="20" t="s">
        <v>697</v>
      </c>
      <c r="E26" s="21">
        <v>50.2</v>
      </c>
      <c r="F26" s="21">
        <v>94.6</v>
      </c>
      <c r="G26" s="21">
        <v>12992</v>
      </c>
      <c r="H26" s="21">
        <v>23</v>
      </c>
      <c r="I26" s="21">
        <v>184</v>
      </c>
      <c r="J26" s="21">
        <v>0</v>
      </c>
      <c r="K26" s="21">
        <v>3.65</v>
      </c>
    </row>
    <row r="27" spans="1:11" x14ac:dyDescent="0.2">
      <c r="A27" s="20" t="s">
        <v>128</v>
      </c>
      <c r="B27" s="20" t="s">
        <v>101</v>
      </c>
      <c r="C27" s="20" t="s">
        <v>102</v>
      </c>
      <c r="D27" s="20" t="s">
        <v>697</v>
      </c>
      <c r="E27" s="21">
        <v>47.3</v>
      </c>
      <c r="F27" s="21">
        <v>103.4</v>
      </c>
      <c r="G27" s="21">
        <v>10269</v>
      </c>
      <c r="H27" s="21">
        <v>50</v>
      </c>
      <c r="I27" s="21">
        <v>165</v>
      </c>
      <c r="J27" s="21">
        <v>0</v>
      </c>
      <c r="K27" s="21">
        <v>3.27</v>
      </c>
    </row>
    <row r="28" spans="1:11" x14ac:dyDescent="0.2">
      <c r="A28" s="20" t="s">
        <v>129</v>
      </c>
      <c r="B28" s="20" t="s">
        <v>101</v>
      </c>
      <c r="C28" s="20" t="s">
        <v>102</v>
      </c>
      <c r="D28" s="20" t="s">
        <v>697</v>
      </c>
      <c r="E28" s="21">
        <v>64.099999999999994</v>
      </c>
      <c r="F28" s="21">
        <v>92.2</v>
      </c>
      <c r="G28" s="21">
        <v>10283</v>
      </c>
      <c r="H28" s="21">
        <v>117</v>
      </c>
      <c r="I28" s="21">
        <v>164</v>
      </c>
      <c r="J28" s="21">
        <v>4</v>
      </c>
      <c r="K28" s="21">
        <v>3.25</v>
      </c>
    </row>
    <row r="29" spans="1:11" x14ac:dyDescent="0.2">
      <c r="A29" s="20" t="s">
        <v>130</v>
      </c>
      <c r="B29" s="20" t="s">
        <v>101</v>
      </c>
      <c r="C29" s="20" t="s">
        <v>102</v>
      </c>
      <c r="D29" s="20" t="s">
        <v>697</v>
      </c>
      <c r="E29" s="21">
        <v>52.3</v>
      </c>
      <c r="F29" s="21">
        <v>102.6</v>
      </c>
      <c r="G29" s="21">
        <v>9434</v>
      </c>
      <c r="H29" s="21">
        <v>103</v>
      </c>
      <c r="I29" s="21">
        <v>154</v>
      </c>
      <c r="J29" s="21">
        <v>2</v>
      </c>
      <c r="K29" s="21">
        <v>3.06</v>
      </c>
    </row>
    <row r="30" spans="1:11" x14ac:dyDescent="0.2">
      <c r="A30" s="20" t="s">
        <v>131</v>
      </c>
      <c r="B30" s="20" t="s">
        <v>101</v>
      </c>
      <c r="C30" s="20" t="s">
        <v>102</v>
      </c>
      <c r="D30" s="20" t="s">
        <v>697</v>
      </c>
      <c r="E30" s="21">
        <v>48.8</v>
      </c>
      <c r="F30" s="21">
        <v>95.2</v>
      </c>
      <c r="G30" s="21">
        <v>9646</v>
      </c>
      <c r="H30" s="21">
        <v>25</v>
      </c>
      <c r="I30" s="21">
        <v>153</v>
      </c>
      <c r="J30" s="21">
        <v>0</v>
      </c>
      <c r="K30" s="21">
        <v>3.04</v>
      </c>
    </row>
    <row r="31" spans="1:11" x14ac:dyDescent="0.2">
      <c r="A31" s="20" t="s">
        <v>132</v>
      </c>
      <c r="B31" s="20" t="s">
        <v>101</v>
      </c>
      <c r="C31" s="20" t="s">
        <v>102</v>
      </c>
      <c r="D31" s="20" t="s">
        <v>697</v>
      </c>
      <c r="E31" s="21">
        <v>54.2</v>
      </c>
      <c r="F31" s="21">
        <v>101.7</v>
      </c>
      <c r="G31" s="21">
        <v>9961</v>
      </c>
      <c r="H31" s="21">
        <v>213</v>
      </c>
      <c r="I31" s="21">
        <v>152</v>
      </c>
      <c r="J31" s="21">
        <v>0</v>
      </c>
      <c r="K31" s="21">
        <v>3.02</v>
      </c>
    </row>
    <row r="32" spans="1:11" x14ac:dyDescent="0.2">
      <c r="A32" s="20" t="s">
        <v>133</v>
      </c>
      <c r="B32" s="20" t="s">
        <v>101</v>
      </c>
      <c r="C32" s="20" t="s">
        <v>102</v>
      </c>
      <c r="D32" s="20" t="s">
        <v>76</v>
      </c>
      <c r="E32" s="21">
        <v>97</v>
      </c>
      <c r="F32" s="21">
        <v>96</v>
      </c>
      <c r="G32" s="21">
        <v>8441</v>
      </c>
      <c r="H32" s="21">
        <v>115</v>
      </c>
      <c r="I32" s="21">
        <v>145</v>
      </c>
      <c r="J32" s="21">
        <v>3</v>
      </c>
      <c r="K32" s="21">
        <v>2.88</v>
      </c>
    </row>
    <row r="33" spans="1:11" x14ac:dyDescent="0.2">
      <c r="A33" s="20" t="s">
        <v>134</v>
      </c>
      <c r="B33" s="20" t="s">
        <v>101</v>
      </c>
      <c r="C33" s="20" t="s">
        <v>102</v>
      </c>
      <c r="D33" s="20" t="s">
        <v>76</v>
      </c>
      <c r="E33" s="21">
        <v>92.4</v>
      </c>
      <c r="F33" s="21">
        <v>90.7</v>
      </c>
      <c r="G33" s="21">
        <v>10454</v>
      </c>
      <c r="H33" s="21">
        <v>76</v>
      </c>
      <c r="I33" s="21">
        <v>143</v>
      </c>
      <c r="J33" s="21">
        <v>3</v>
      </c>
      <c r="K33" s="21">
        <v>2.84</v>
      </c>
    </row>
    <row r="34" spans="1:11" x14ac:dyDescent="0.2">
      <c r="A34" s="20" t="s">
        <v>135</v>
      </c>
      <c r="B34" s="20" t="s">
        <v>101</v>
      </c>
      <c r="C34" s="20" t="s">
        <v>102</v>
      </c>
      <c r="D34" s="20" t="s">
        <v>697</v>
      </c>
      <c r="E34" s="21">
        <v>46.3</v>
      </c>
      <c r="F34" s="21">
        <v>113.2</v>
      </c>
      <c r="G34" s="21">
        <v>9275</v>
      </c>
      <c r="H34" s="21">
        <v>437</v>
      </c>
      <c r="I34" s="21">
        <v>142</v>
      </c>
      <c r="J34" s="21">
        <v>8</v>
      </c>
      <c r="K34" s="21">
        <v>2.82</v>
      </c>
    </row>
    <row r="35" spans="1:11" x14ac:dyDescent="0.2">
      <c r="A35" s="20" t="s">
        <v>136</v>
      </c>
      <c r="B35" s="20" t="s">
        <v>101</v>
      </c>
      <c r="C35" s="20" t="s">
        <v>102</v>
      </c>
      <c r="D35" s="20" t="s">
        <v>76</v>
      </c>
      <c r="E35" s="21">
        <v>92.5</v>
      </c>
      <c r="F35" s="21">
        <v>94</v>
      </c>
      <c r="G35" s="21">
        <v>6745</v>
      </c>
      <c r="H35" s="21">
        <v>24</v>
      </c>
      <c r="I35" s="21">
        <v>134</v>
      </c>
      <c r="J35" s="21">
        <v>0</v>
      </c>
      <c r="K35" s="21">
        <v>2.66</v>
      </c>
    </row>
    <row r="36" spans="1:11" x14ac:dyDescent="0.2">
      <c r="A36" s="20" t="s">
        <v>137</v>
      </c>
      <c r="B36" s="20" t="s">
        <v>101</v>
      </c>
      <c r="C36" s="20" t="s">
        <v>102</v>
      </c>
      <c r="D36" s="20" t="s">
        <v>697</v>
      </c>
      <c r="E36" s="21">
        <v>44.7</v>
      </c>
      <c r="F36" s="21">
        <v>100.7</v>
      </c>
      <c r="G36" s="21">
        <v>8851</v>
      </c>
      <c r="H36" s="21">
        <v>14</v>
      </c>
      <c r="I36" s="21">
        <v>134</v>
      </c>
      <c r="J36" s="21">
        <v>0</v>
      </c>
      <c r="K36" s="21">
        <v>2.66</v>
      </c>
    </row>
    <row r="37" spans="1:11" x14ac:dyDescent="0.2">
      <c r="A37" s="20" t="s">
        <v>138</v>
      </c>
      <c r="B37" s="20" t="s">
        <v>101</v>
      </c>
      <c r="C37" s="20" t="s">
        <v>139</v>
      </c>
      <c r="D37" s="20" t="s">
        <v>697</v>
      </c>
      <c r="E37" s="21">
        <v>51.6</v>
      </c>
      <c r="F37" s="21">
        <v>94.9</v>
      </c>
      <c r="G37" s="21">
        <v>7798</v>
      </c>
      <c r="H37" s="21">
        <v>132</v>
      </c>
      <c r="I37" s="21">
        <v>134</v>
      </c>
      <c r="J37" s="21">
        <v>1</v>
      </c>
      <c r="K37" s="21">
        <v>2.66</v>
      </c>
    </row>
    <row r="38" spans="1:11" x14ac:dyDescent="0.2">
      <c r="A38" s="20" t="s">
        <v>140</v>
      </c>
      <c r="B38" s="20" t="s">
        <v>101</v>
      </c>
      <c r="C38" s="20" t="s">
        <v>102</v>
      </c>
      <c r="D38" s="20" t="s">
        <v>76</v>
      </c>
      <c r="E38" s="21">
        <v>89.6</v>
      </c>
      <c r="F38" s="21">
        <v>81.2</v>
      </c>
      <c r="G38" s="21">
        <v>6309</v>
      </c>
      <c r="H38" s="21">
        <v>87</v>
      </c>
      <c r="I38" s="21">
        <v>127</v>
      </c>
      <c r="J38" s="21">
        <v>2</v>
      </c>
      <c r="K38" s="21">
        <v>2.52</v>
      </c>
    </row>
    <row r="39" spans="1:11" x14ac:dyDescent="0.2">
      <c r="A39" s="20" t="s">
        <v>141</v>
      </c>
      <c r="B39" s="20" t="s">
        <v>101</v>
      </c>
      <c r="C39" s="20" t="s">
        <v>102</v>
      </c>
      <c r="D39" s="20" t="s">
        <v>76</v>
      </c>
      <c r="E39" s="21">
        <v>105.5</v>
      </c>
      <c r="F39" s="21">
        <v>100.5</v>
      </c>
      <c r="G39" s="21">
        <v>8779</v>
      </c>
      <c r="H39" s="21">
        <v>337</v>
      </c>
      <c r="I39" s="21">
        <v>126</v>
      </c>
      <c r="J39" s="21">
        <v>3</v>
      </c>
      <c r="K39" s="21">
        <v>2.5</v>
      </c>
    </row>
    <row r="40" spans="1:11" x14ac:dyDescent="0.2">
      <c r="A40" s="20" t="s">
        <v>142</v>
      </c>
      <c r="B40" s="20" t="s">
        <v>101</v>
      </c>
      <c r="C40" s="20" t="s">
        <v>102</v>
      </c>
      <c r="D40" s="20" t="s">
        <v>697</v>
      </c>
      <c r="E40" s="21">
        <v>46.9</v>
      </c>
      <c r="F40" s="21">
        <v>94.3</v>
      </c>
      <c r="G40" s="21">
        <v>5797</v>
      </c>
      <c r="H40" s="21">
        <v>100</v>
      </c>
      <c r="I40" s="21">
        <v>123</v>
      </c>
      <c r="J40" s="21">
        <v>3</v>
      </c>
      <c r="K40" s="21">
        <v>2.44</v>
      </c>
    </row>
    <row r="41" spans="1:11" x14ac:dyDescent="0.2">
      <c r="A41" s="20" t="s">
        <v>143</v>
      </c>
      <c r="B41" s="20" t="s">
        <v>101</v>
      </c>
      <c r="C41" s="20" t="s">
        <v>102</v>
      </c>
      <c r="D41" s="20" t="s">
        <v>697</v>
      </c>
      <c r="E41" s="21">
        <v>48.3</v>
      </c>
      <c r="F41" s="21">
        <v>99.2</v>
      </c>
      <c r="G41" s="21">
        <v>6693</v>
      </c>
      <c r="H41" s="21">
        <v>117</v>
      </c>
      <c r="I41" s="21">
        <v>122</v>
      </c>
      <c r="J41" s="21">
        <v>1</v>
      </c>
      <c r="K41" s="21">
        <v>2.42</v>
      </c>
    </row>
    <row r="42" spans="1:11" x14ac:dyDescent="0.2">
      <c r="A42" s="20" t="s">
        <v>144</v>
      </c>
      <c r="B42" s="20" t="s">
        <v>101</v>
      </c>
      <c r="C42" s="20" t="s">
        <v>102</v>
      </c>
      <c r="D42" s="20" t="s">
        <v>697</v>
      </c>
      <c r="E42" s="21">
        <v>49.1</v>
      </c>
      <c r="F42" s="21">
        <v>97.6</v>
      </c>
      <c r="G42" s="21">
        <v>6596</v>
      </c>
      <c r="H42" s="21">
        <v>29</v>
      </c>
      <c r="I42" s="21">
        <v>107</v>
      </c>
      <c r="J42" s="21">
        <v>0</v>
      </c>
      <c r="K42" s="21">
        <v>2.12</v>
      </c>
    </row>
    <row r="43" spans="1:11" x14ac:dyDescent="0.2">
      <c r="A43" s="20" t="s">
        <v>145</v>
      </c>
      <c r="B43" s="20" t="s">
        <v>101</v>
      </c>
      <c r="C43" s="20" t="s">
        <v>102</v>
      </c>
      <c r="D43" s="20" t="s">
        <v>697</v>
      </c>
      <c r="E43" s="21">
        <v>49</v>
      </c>
      <c r="F43" s="21">
        <v>110.1</v>
      </c>
      <c r="G43" s="21">
        <v>6967</v>
      </c>
      <c r="H43" s="21">
        <v>23</v>
      </c>
      <c r="I43" s="21">
        <v>102</v>
      </c>
      <c r="J43" s="21">
        <v>0</v>
      </c>
      <c r="K43" s="21">
        <v>2.02</v>
      </c>
    </row>
    <row r="44" spans="1:11" x14ac:dyDescent="0.2">
      <c r="A44" s="20" t="s">
        <v>146</v>
      </c>
      <c r="B44" s="20" t="s">
        <v>101</v>
      </c>
      <c r="C44" s="20" t="s">
        <v>139</v>
      </c>
      <c r="D44" s="20" t="s">
        <v>697</v>
      </c>
      <c r="E44" s="21">
        <v>48.4</v>
      </c>
      <c r="F44" s="21">
        <v>100.7</v>
      </c>
      <c r="G44" s="21">
        <v>5665</v>
      </c>
      <c r="H44" s="21">
        <v>1</v>
      </c>
      <c r="I44" s="21">
        <v>102</v>
      </c>
      <c r="J44" s="21">
        <v>0</v>
      </c>
      <c r="K44" s="21">
        <v>2.02</v>
      </c>
    </row>
    <row r="45" spans="1:11" x14ac:dyDescent="0.2">
      <c r="A45" s="20" t="s">
        <v>147</v>
      </c>
      <c r="B45" s="20" t="s">
        <v>101</v>
      </c>
      <c r="C45" s="20" t="s">
        <v>102</v>
      </c>
      <c r="D45" s="20" t="s">
        <v>697</v>
      </c>
      <c r="E45" s="21">
        <v>54.5</v>
      </c>
      <c r="F45" s="21">
        <v>111.3</v>
      </c>
      <c r="G45" s="21">
        <v>6497</v>
      </c>
      <c r="H45" s="21">
        <v>144</v>
      </c>
      <c r="I45" s="21">
        <v>99</v>
      </c>
      <c r="J45" s="21">
        <v>1</v>
      </c>
      <c r="K45" s="21">
        <v>1.96</v>
      </c>
    </row>
    <row r="46" spans="1:11" x14ac:dyDescent="0.2">
      <c r="A46" s="20" t="s">
        <v>148</v>
      </c>
      <c r="B46" s="20" t="s">
        <v>101</v>
      </c>
      <c r="C46" s="20" t="s">
        <v>102</v>
      </c>
      <c r="D46" s="20" t="s">
        <v>76</v>
      </c>
      <c r="E46" s="21">
        <v>90.3</v>
      </c>
      <c r="F46" s="21">
        <v>90.7</v>
      </c>
      <c r="G46" s="21">
        <v>5818</v>
      </c>
      <c r="H46" s="21">
        <v>74</v>
      </c>
      <c r="I46" s="21">
        <v>94</v>
      </c>
      <c r="J46" s="21">
        <v>1</v>
      </c>
      <c r="K46" s="21">
        <v>1.87</v>
      </c>
    </row>
    <row r="47" spans="1:11" x14ac:dyDescent="0.2">
      <c r="A47" s="20" t="s">
        <v>149</v>
      </c>
      <c r="B47" s="20" t="s">
        <v>101</v>
      </c>
      <c r="C47" s="20" t="s">
        <v>102</v>
      </c>
      <c r="D47" s="20" t="s">
        <v>697</v>
      </c>
      <c r="E47" s="21">
        <v>52.6</v>
      </c>
      <c r="F47" s="21">
        <v>103.3</v>
      </c>
      <c r="G47" s="21">
        <v>4525</v>
      </c>
      <c r="H47" s="21">
        <v>27</v>
      </c>
      <c r="I47" s="21">
        <v>93</v>
      </c>
      <c r="J47" s="21">
        <v>1</v>
      </c>
      <c r="K47" s="21">
        <v>1.85</v>
      </c>
    </row>
    <row r="48" spans="1:11" x14ac:dyDescent="0.2">
      <c r="A48" s="20" t="s">
        <v>150</v>
      </c>
      <c r="B48" s="20" t="s">
        <v>101</v>
      </c>
      <c r="C48" s="20" t="s">
        <v>102</v>
      </c>
      <c r="D48" s="20" t="s">
        <v>697</v>
      </c>
      <c r="E48" s="21">
        <v>47.8</v>
      </c>
      <c r="F48" s="21">
        <v>94.7</v>
      </c>
      <c r="G48" s="21">
        <v>6317</v>
      </c>
      <c r="H48" s="21">
        <v>203</v>
      </c>
      <c r="I48" s="21">
        <v>93</v>
      </c>
      <c r="J48" s="21">
        <v>6</v>
      </c>
      <c r="K48" s="21">
        <v>1.85</v>
      </c>
    </row>
    <row r="49" spans="1:11" x14ac:dyDescent="0.2">
      <c r="A49" s="20" t="s">
        <v>151</v>
      </c>
      <c r="B49" s="20" t="s">
        <v>101</v>
      </c>
      <c r="C49" s="20" t="s">
        <v>102</v>
      </c>
      <c r="D49" s="20" t="s">
        <v>76</v>
      </c>
      <c r="E49" s="21">
        <v>91.8</v>
      </c>
      <c r="F49" s="21">
        <v>86.5</v>
      </c>
      <c r="G49" s="21">
        <v>6314</v>
      </c>
      <c r="H49" s="21">
        <v>63</v>
      </c>
      <c r="I49" s="21">
        <v>92</v>
      </c>
      <c r="J49" s="21">
        <v>1</v>
      </c>
      <c r="K49" s="21">
        <v>1.83</v>
      </c>
    </row>
    <row r="50" spans="1:11" x14ac:dyDescent="0.2">
      <c r="A50" s="20" t="s">
        <v>152</v>
      </c>
      <c r="B50" s="20" t="s">
        <v>101</v>
      </c>
      <c r="C50" s="20" t="s">
        <v>102</v>
      </c>
      <c r="D50" s="20" t="s">
        <v>76</v>
      </c>
      <c r="E50" s="21">
        <v>88.4</v>
      </c>
      <c r="F50" s="21">
        <v>93.5</v>
      </c>
      <c r="G50" s="21">
        <v>4551</v>
      </c>
      <c r="H50" s="21">
        <v>148</v>
      </c>
      <c r="I50" s="21">
        <v>87</v>
      </c>
      <c r="J50" s="21">
        <v>5</v>
      </c>
      <c r="K50" s="21">
        <v>1.73</v>
      </c>
    </row>
    <row r="51" spans="1:11" x14ac:dyDescent="0.2">
      <c r="A51" s="20" t="s">
        <v>153</v>
      </c>
      <c r="B51" s="20" t="s">
        <v>101</v>
      </c>
      <c r="C51" s="20" t="s">
        <v>102</v>
      </c>
      <c r="D51" s="20" t="s">
        <v>76</v>
      </c>
      <c r="E51" s="21">
        <v>89.2</v>
      </c>
      <c r="F51" s="21">
        <v>89.5</v>
      </c>
      <c r="G51" s="21">
        <v>5241</v>
      </c>
      <c r="H51" s="21">
        <v>94</v>
      </c>
      <c r="I51" s="21">
        <v>84</v>
      </c>
      <c r="J51" s="21">
        <v>4</v>
      </c>
      <c r="K51" s="21">
        <v>1.67</v>
      </c>
    </row>
    <row r="52" spans="1:11" x14ac:dyDescent="0.2">
      <c r="A52" s="20" t="s">
        <v>154</v>
      </c>
      <c r="B52" s="20" t="s">
        <v>101</v>
      </c>
      <c r="C52" s="20" t="s">
        <v>102</v>
      </c>
      <c r="D52" s="20" t="s">
        <v>697</v>
      </c>
      <c r="E52" s="21">
        <v>51.8</v>
      </c>
      <c r="F52" s="21">
        <v>129.9</v>
      </c>
      <c r="G52" s="21">
        <v>6726</v>
      </c>
      <c r="H52" s="21">
        <v>58</v>
      </c>
      <c r="I52" s="21">
        <v>83</v>
      </c>
      <c r="J52" s="21">
        <v>2</v>
      </c>
      <c r="K52" s="21">
        <v>1.65</v>
      </c>
    </row>
    <row r="53" spans="1:11" x14ac:dyDescent="0.2">
      <c r="A53" s="20" t="s">
        <v>155</v>
      </c>
      <c r="B53" s="20" t="s">
        <v>101</v>
      </c>
      <c r="C53" s="20" t="s">
        <v>102</v>
      </c>
      <c r="D53" s="20" t="s">
        <v>697</v>
      </c>
      <c r="E53" s="21">
        <v>45.6</v>
      </c>
      <c r="F53" s="21">
        <v>101.4</v>
      </c>
      <c r="G53" s="21">
        <v>6315</v>
      </c>
      <c r="H53" s="21">
        <v>38</v>
      </c>
      <c r="I53" s="21">
        <v>82</v>
      </c>
      <c r="J53" s="21">
        <v>2</v>
      </c>
      <c r="K53" s="21">
        <v>1.63</v>
      </c>
    </row>
    <row r="54" spans="1:11" x14ac:dyDescent="0.2">
      <c r="A54" s="20" t="s">
        <v>156</v>
      </c>
      <c r="B54" s="20" t="s">
        <v>101</v>
      </c>
      <c r="C54" s="20" t="s">
        <v>102</v>
      </c>
      <c r="D54" s="20" t="s">
        <v>697</v>
      </c>
      <c r="E54" s="21">
        <v>49.1</v>
      </c>
      <c r="F54" s="21">
        <v>109</v>
      </c>
      <c r="G54" s="21">
        <v>5672</v>
      </c>
      <c r="H54" s="21">
        <v>291</v>
      </c>
      <c r="I54" s="21">
        <v>81</v>
      </c>
      <c r="J54" s="21">
        <v>3</v>
      </c>
      <c r="K54" s="21">
        <v>1.61</v>
      </c>
    </row>
    <row r="55" spans="1:11" x14ac:dyDescent="0.2">
      <c r="A55" s="20" t="s">
        <v>157</v>
      </c>
      <c r="B55" s="20" t="s">
        <v>101</v>
      </c>
      <c r="C55" s="20" t="s">
        <v>102</v>
      </c>
      <c r="D55" s="20" t="s">
        <v>697</v>
      </c>
      <c r="E55" s="21">
        <v>49.7</v>
      </c>
      <c r="F55" s="21">
        <v>95.9</v>
      </c>
      <c r="G55" s="21">
        <v>4429</v>
      </c>
      <c r="H55" s="21">
        <v>4</v>
      </c>
      <c r="I55" s="21">
        <v>79</v>
      </c>
      <c r="J55" s="21">
        <v>0</v>
      </c>
      <c r="K55" s="21">
        <v>1.57</v>
      </c>
    </row>
    <row r="56" spans="1:11" x14ac:dyDescent="0.2">
      <c r="A56" s="20" t="s">
        <v>158</v>
      </c>
      <c r="B56" s="20" t="s">
        <v>101</v>
      </c>
      <c r="C56" s="20" t="s">
        <v>102</v>
      </c>
      <c r="D56" s="20" t="s">
        <v>697</v>
      </c>
      <c r="E56" s="21">
        <v>57</v>
      </c>
      <c r="F56" s="21">
        <v>132.4</v>
      </c>
      <c r="G56" s="21">
        <v>4899</v>
      </c>
      <c r="H56" s="21">
        <v>115</v>
      </c>
      <c r="I56" s="21">
        <v>79</v>
      </c>
      <c r="J56" s="21">
        <v>5</v>
      </c>
      <c r="K56" s="21">
        <v>1.57</v>
      </c>
    </row>
    <row r="57" spans="1:11" x14ac:dyDescent="0.2">
      <c r="A57" s="20" t="s">
        <v>159</v>
      </c>
      <c r="B57" s="20" t="s">
        <v>101</v>
      </c>
      <c r="C57" s="20" t="s">
        <v>102</v>
      </c>
      <c r="D57" s="20" t="s">
        <v>697</v>
      </c>
      <c r="E57" s="21">
        <v>47.6</v>
      </c>
      <c r="F57" s="21">
        <v>117.8</v>
      </c>
      <c r="G57" s="21">
        <v>6747</v>
      </c>
      <c r="H57" s="21">
        <v>31</v>
      </c>
      <c r="I57" s="21">
        <v>75</v>
      </c>
      <c r="J57" s="21">
        <v>0</v>
      </c>
      <c r="K57" s="21">
        <v>1.49</v>
      </c>
    </row>
    <row r="58" spans="1:11" x14ac:dyDescent="0.2">
      <c r="A58" s="20" t="s">
        <v>160</v>
      </c>
      <c r="B58" s="20" t="s">
        <v>101</v>
      </c>
      <c r="C58" s="20" t="s">
        <v>102</v>
      </c>
      <c r="D58" s="20" t="s">
        <v>76</v>
      </c>
      <c r="E58" s="21">
        <v>102.1</v>
      </c>
      <c r="F58" s="21">
        <v>100.4</v>
      </c>
      <c r="G58" s="21">
        <v>4361</v>
      </c>
      <c r="H58" s="21">
        <v>66</v>
      </c>
      <c r="I58" s="21">
        <v>72</v>
      </c>
      <c r="J58" s="21">
        <v>1</v>
      </c>
      <c r="K58" s="21">
        <v>1.43</v>
      </c>
    </row>
    <row r="59" spans="1:11" x14ac:dyDescent="0.2">
      <c r="A59" s="20" t="s">
        <v>161</v>
      </c>
      <c r="B59" s="20" t="s">
        <v>101</v>
      </c>
      <c r="C59" s="20" t="s">
        <v>139</v>
      </c>
      <c r="D59" s="20" t="s">
        <v>76</v>
      </c>
      <c r="E59" s="21">
        <v>102.8</v>
      </c>
      <c r="F59" s="21">
        <v>101.1</v>
      </c>
      <c r="G59" s="21">
        <v>3469</v>
      </c>
      <c r="H59" s="21">
        <v>130</v>
      </c>
      <c r="I59" s="21">
        <v>72</v>
      </c>
      <c r="J59" s="21">
        <v>3</v>
      </c>
      <c r="K59" s="21">
        <v>1.43</v>
      </c>
    </row>
    <row r="60" spans="1:11" x14ac:dyDescent="0.2">
      <c r="A60" s="20" t="s">
        <v>162</v>
      </c>
      <c r="B60" s="20" t="s">
        <v>101</v>
      </c>
      <c r="C60" s="20" t="s">
        <v>102</v>
      </c>
      <c r="D60" s="20" t="s">
        <v>697</v>
      </c>
      <c r="E60" s="21">
        <v>55.7</v>
      </c>
      <c r="F60" s="21">
        <v>114.2</v>
      </c>
      <c r="G60" s="21">
        <v>4737</v>
      </c>
      <c r="H60" s="21">
        <v>1</v>
      </c>
      <c r="I60" s="21">
        <v>72</v>
      </c>
      <c r="J60" s="21">
        <v>0</v>
      </c>
      <c r="K60" s="21">
        <v>1.43</v>
      </c>
    </row>
    <row r="61" spans="1:11" x14ac:dyDescent="0.2">
      <c r="A61" s="20" t="s">
        <v>163</v>
      </c>
      <c r="B61" s="20" t="s">
        <v>101</v>
      </c>
      <c r="C61" s="20" t="s">
        <v>122</v>
      </c>
      <c r="D61" s="20" t="s">
        <v>76</v>
      </c>
      <c r="E61" s="21">
        <v>96.7</v>
      </c>
      <c r="F61" s="21">
        <v>95</v>
      </c>
      <c r="G61" s="21">
        <v>3143</v>
      </c>
      <c r="H61" s="21">
        <v>26</v>
      </c>
      <c r="I61" s="21">
        <v>71</v>
      </c>
      <c r="J61" s="21">
        <v>0</v>
      </c>
      <c r="K61" s="21">
        <v>1.41</v>
      </c>
    </row>
    <row r="62" spans="1:11" x14ac:dyDescent="0.2">
      <c r="A62" s="20" t="s">
        <v>164</v>
      </c>
      <c r="B62" s="20" t="s">
        <v>101</v>
      </c>
      <c r="C62" s="20" t="s">
        <v>102</v>
      </c>
      <c r="D62" s="20" t="s">
        <v>697</v>
      </c>
      <c r="E62" s="21">
        <v>42</v>
      </c>
      <c r="F62" s="21">
        <v>99</v>
      </c>
      <c r="G62" s="21">
        <v>4210</v>
      </c>
      <c r="H62" s="21">
        <v>21</v>
      </c>
      <c r="I62" s="21">
        <v>62</v>
      </c>
      <c r="J62" s="21">
        <v>0</v>
      </c>
      <c r="K62" s="21">
        <v>1.23</v>
      </c>
    </row>
    <row r="63" spans="1:11" x14ac:dyDescent="0.2">
      <c r="A63" s="20" t="s">
        <v>165</v>
      </c>
      <c r="B63" s="20" t="s">
        <v>101</v>
      </c>
      <c r="C63" s="20" t="s">
        <v>102</v>
      </c>
      <c r="D63" s="20" t="s">
        <v>76</v>
      </c>
      <c r="E63" s="21">
        <v>92</v>
      </c>
      <c r="F63" s="21">
        <v>98.5</v>
      </c>
      <c r="G63" s="21">
        <v>3213</v>
      </c>
      <c r="H63" s="21">
        <v>52</v>
      </c>
      <c r="I63" s="21">
        <v>61</v>
      </c>
      <c r="J63" s="21">
        <v>0</v>
      </c>
      <c r="K63" s="21">
        <v>1.21</v>
      </c>
    </row>
    <row r="64" spans="1:11" x14ac:dyDescent="0.2">
      <c r="A64" s="20" t="s">
        <v>166</v>
      </c>
      <c r="B64" s="20" t="s">
        <v>101</v>
      </c>
      <c r="C64" s="20" t="s">
        <v>122</v>
      </c>
      <c r="D64" s="20" t="s">
        <v>697</v>
      </c>
      <c r="E64" s="21">
        <v>60.5</v>
      </c>
      <c r="F64" s="21">
        <v>120.1</v>
      </c>
      <c r="G64" s="21">
        <v>3747</v>
      </c>
      <c r="H64" s="21">
        <v>9</v>
      </c>
      <c r="I64" s="21">
        <v>61</v>
      </c>
      <c r="J64" s="21">
        <v>0</v>
      </c>
      <c r="K64" s="21">
        <v>1.21</v>
      </c>
    </row>
    <row r="65" spans="1:11" x14ac:dyDescent="0.2">
      <c r="A65" s="20" t="s">
        <v>167</v>
      </c>
      <c r="B65" s="20" t="s">
        <v>101</v>
      </c>
      <c r="C65" s="20" t="s">
        <v>102</v>
      </c>
      <c r="D65" s="20" t="s">
        <v>76</v>
      </c>
      <c r="E65" s="21">
        <v>102.6</v>
      </c>
      <c r="F65" s="21">
        <v>102.8</v>
      </c>
      <c r="G65" s="21">
        <v>3824</v>
      </c>
      <c r="H65" s="21">
        <v>110</v>
      </c>
      <c r="I65" s="21">
        <v>60</v>
      </c>
      <c r="J65" s="21">
        <v>2</v>
      </c>
      <c r="K65" s="21">
        <v>1.19</v>
      </c>
    </row>
    <row r="66" spans="1:11" x14ac:dyDescent="0.2">
      <c r="A66" s="20" t="s">
        <v>168</v>
      </c>
      <c r="B66" s="20" t="s">
        <v>101</v>
      </c>
      <c r="C66" s="20" t="s">
        <v>102</v>
      </c>
      <c r="D66" s="20" t="s">
        <v>697</v>
      </c>
      <c r="E66" s="21">
        <v>47.3</v>
      </c>
      <c r="F66" s="21">
        <v>112.4</v>
      </c>
      <c r="G66" s="21">
        <v>3430</v>
      </c>
      <c r="H66" s="21">
        <v>116</v>
      </c>
      <c r="I66" s="21">
        <v>55</v>
      </c>
      <c r="J66" s="21">
        <v>5</v>
      </c>
      <c r="K66" s="21">
        <v>1.0900000000000001</v>
      </c>
    </row>
    <row r="67" spans="1:11" x14ac:dyDescent="0.2">
      <c r="A67" s="20" t="s">
        <v>169</v>
      </c>
      <c r="B67" s="20" t="s">
        <v>101</v>
      </c>
      <c r="C67" s="20" t="s">
        <v>102</v>
      </c>
      <c r="D67" s="20" t="s">
        <v>697</v>
      </c>
      <c r="E67" s="21">
        <v>46.4</v>
      </c>
      <c r="F67" s="21">
        <v>99.3</v>
      </c>
      <c r="G67" s="21">
        <v>4452</v>
      </c>
      <c r="H67" s="21">
        <v>123</v>
      </c>
      <c r="I67" s="21">
        <v>53</v>
      </c>
      <c r="J67" s="21">
        <v>1</v>
      </c>
      <c r="K67" s="21">
        <v>1.05</v>
      </c>
    </row>
    <row r="68" spans="1:11" x14ac:dyDescent="0.2">
      <c r="A68" s="20" t="s">
        <v>170</v>
      </c>
      <c r="B68" s="20" t="s">
        <v>101</v>
      </c>
      <c r="C68" s="20" t="s">
        <v>102</v>
      </c>
      <c r="D68" s="20" t="s">
        <v>76</v>
      </c>
      <c r="E68" s="21">
        <v>99.1</v>
      </c>
      <c r="F68" s="21">
        <v>97.4</v>
      </c>
      <c r="G68" s="21">
        <v>2666</v>
      </c>
      <c r="H68" s="21">
        <v>125</v>
      </c>
      <c r="I68" s="21">
        <v>52</v>
      </c>
      <c r="J68" s="21">
        <v>2</v>
      </c>
      <c r="K68" s="21">
        <v>1.03</v>
      </c>
    </row>
    <row r="69" spans="1:11" x14ac:dyDescent="0.2">
      <c r="A69" s="20" t="s">
        <v>171</v>
      </c>
      <c r="B69" s="20" t="s">
        <v>101</v>
      </c>
      <c r="C69" s="20" t="s">
        <v>172</v>
      </c>
      <c r="D69" s="20" t="s">
        <v>697</v>
      </c>
      <c r="E69" s="21">
        <v>43.5</v>
      </c>
      <c r="F69" s="21">
        <v>100</v>
      </c>
      <c r="G69" s="21">
        <v>2238</v>
      </c>
      <c r="H69" s="21">
        <v>1</v>
      </c>
      <c r="I69" s="21">
        <v>50</v>
      </c>
      <c r="J69" s="21">
        <v>0</v>
      </c>
      <c r="K69" s="21">
        <v>0.99</v>
      </c>
    </row>
    <row r="70" spans="1:11" x14ac:dyDescent="0.2">
      <c r="A70" s="20" t="s">
        <v>173</v>
      </c>
      <c r="B70" s="20" t="s">
        <v>101</v>
      </c>
      <c r="C70" s="20" t="s">
        <v>102</v>
      </c>
      <c r="D70" s="20" t="s">
        <v>76</v>
      </c>
      <c r="E70" s="21">
        <v>80.400000000000006</v>
      </c>
      <c r="F70" s="21">
        <v>90.2</v>
      </c>
      <c r="G70" s="21">
        <v>1950</v>
      </c>
      <c r="H70" s="21">
        <v>39</v>
      </c>
      <c r="I70" s="21">
        <v>45</v>
      </c>
      <c r="J70" s="21">
        <v>0</v>
      </c>
      <c r="K70" s="21">
        <v>0.89</v>
      </c>
    </row>
    <row r="71" spans="1:11" x14ac:dyDescent="0.2">
      <c r="A71" s="20" t="s">
        <v>174</v>
      </c>
      <c r="B71" s="20" t="s">
        <v>101</v>
      </c>
      <c r="C71" s="20" t="s">
        <v>102</v>
      </c>
      <c r="D71" s="20" t="s">
        <v>76</v>
      </c>
      <c r="E71" s="21">
        <v>103.8</v>
      </c>
      <c r="F71" s="21">
        <v>97.5</v>
      </c>
      <c r="G71" s="21">
        <v>1573</v>
      </c>
      <c r="H71" s="21">
        <v>49</v>
      </c>
      <c r="I71" s="21">
        <v>44</v>
      </c>
      <c r="J71" s="21">
        <v>0</v>
      </c>
      <c r="K71" s="21">
        <v>0.87</v>
      </c>
    </row>
    <row r="72" spans="1:11" x14ac:dyDescent="0.2">
      <c r="A72" s="20" t="s">
        <v>175</v>
      </c>
      <c r="B72" s="20" t="s">
        <v>101</v>
      </c>
      <c r="C72" s="20" t="s">
        <v>102</v>
      </c>
      <c r="D72" s="20" t="s">
        <v>76</v>
      </c>
      <c r="E72" s="21">
        <v>91.8</v>
      </c>
      <c r="F72" s="21">
        <v>89.2</v>
      </c>
      <c r="G72" s="21">
        <v>2433</v>
      </c>
      <c r="H72" s="21">
        <v>50</v>
      </c>
      <c r="I72" s="21">
        <v>42</v>
      </c>
      <c r="J72" s="21">
        <v>0</v>
      </c>
      <c r="K72" s="21">
        <v>0.83</v>
      </c>
    </row>
    <row r="73" spans="1:11" x14ac:dyDescent="0.2">
      <c r="A73" s="20" t="s">
        <v>176</v>
      </c>
      <c r="B73" s="20" t="s">
        <v>101</v>
      </c>
      <c r="C73" s="20" t="s">
        <v>102</v>
      </c>
      <c r="D73" s="20" t="s">
        <v>76</v>
      </c>
      <c r="E73" s="21">
        <v>93.2</v>
      </c>
      <c r="F73" s="21">
        <v>94.7</v>
      </c>
      <c r="G73" s="21">
        <v>1975</v>
      </c>
      <c r="H73" s="21">
        <v>73</v>
      </c>
      <c r="I73" s="21">
        <v>42</v>
      </c>
      <c r="J73" s="21">
        <v>1</v>
      </c>
      <c r="K73" s="21">
        <v>0.83</v>
      </c>
    </row>
    <row r="74" spans="1:11" x14ac:dyDescent="0.2">
      <c r="A74" s="20" t="s">
        <v>177</v>
      </c>
      <c r="B74" s="20" t="s">
        <v>101</v>
      </c>
      <c r="C74" s="20" t="s">
        <v>102</v>
      </c>
      <c r="D74" s="20" t="s">
        <v>697</v>
      </c>
      <c r="E74" s="21">
        <v>55.7</v>
      </c>
      <c r="F74" s="21">
        <v>110.8</v>
      </c>
      <c r="G74" s="21">
        <v>2304</v>
      </c>
      <c r="H74" s="21">
        <v>163</v>
      </c>
      <c r="I74" s="21">
        <v>41</v>
      </c>
      <c r="J74" s="21">
        <v>5</v>
      </c>
      <c r="K74" s="21">
        <v>0.81</v>
      </c>
    </row>
    <row r="75" spans="1:11" x14ac:dyDescent="0.2">
      <c r="A75" s="20" t="s">
        <v>178</v>
      </c>
      <c r="B75" s="20" t="s">
        <v>101</v>
      </c>
      <c r="C75" s="20" t="s">
        <v>102</v>
      </c>
      <c r="D75" s="20" t="s">
        <v>76</v>
      </c>
      <c r="E75" s="21">
        <v>94.9</v>
      </c>
      <c r="F75" s="21">
        <v>88.3</v>
      </c>
      <c r="G75" s="21">
        <v>1522</v>
      </c>
      <c r="H75" s="21">
        <v>36</v>
      </c>
      <c r="I75" s="21">
        <v>39</v>
      </c>
      <c r="J75" s="21">
        <v>1</v>
      </c>
      <c r="K75" s="21">
        <v>0.77</v>
      </c>
    </row>
    <row r="76" spans="1:11" x14ac:dyDescent="0.2">
      <c r="A76" s="20" t="s">
        <v>179</v>
      </c>
      <c r="B76" s="20" t="s">
        <v>101</v>
      </c>
      <c r="C76" s="20" t="s">
        <v>102</v>
      </c>
      <c r="D76" s="20" t="s">
        <v>76</v>
      </c>
      <c r="E76" s="21">
        <v>99.1</v>
      </c>
      <c r="F76" s="21">
        <v>95.7</v>
      </c>
      <c r="G76" s="21">
        <v>2172</v>
      </c>
      <c r="H76" s="21">
        <v>76</v>
      </c>
      <c r="I76" s="21">
        <v>38</v>
      </c>
      <c r="J76" s="21">
        <v>5</v>
      </c>
      <c r="K76" s="21">
        <v>0.75</v>
      </c>
    </row>
    <row r="77" spans="1:11" x14ac:dyDescent="0.2">
      <c r="A77" s="20" t="s">
        <v>180</v>
      </c>
      <c r="B77" s="20" t="s">
        <v>101</v>
      </c>
      <c r="C77" s="20" t="s">
        <v>102</v>
      </c>
      <c r="D77" s="20" t="s">
        <v>76</v>
      </c>
      <c r="E77" s="21">
        <v>89.5</v>
      </c>
      <c r="F77" s="21">
        <v>89.6</v>
      </c>
      <c r="G77" s="21">
        <v>2036</v>
      </c>
      <c r="H77" s="21">
        <v>56</v>
      </c>
      <c r="I77" s="21">
        <v>37</v>
      </c>
      <c r="J77" s="21">
        <v>2</v>
      </c>
      <c r="K77" s="21">
        <v>0.73</v>
      </c>
    </row>
    <row r="78" spans="1:11" x14ac:dyDescent="0.2">
      <c r="A78" s="20" t="s">
        <v>181</v>
      </c>
      <c r="B78" s="20" t="s">
        <v>101</v>
      </c>
      <c r="C78" s="20" t="s">
        <v>102</v>
      </c>
      <c r="D78" s="20" t="s">
        <v>697</v>
      </c>
      <c r="E78" s="21">
        <v>55</v>
      </c>
      <c r="F78" s="21">
        <v>96.6</v>
      </c>
      <c r="G78" s="21">
        <v>2181</v>
      </c>
      <c r="H78" s="21">
        <v>97</v>
      </c>
      <c r="I78" s="21">
        <v>37</v>
      </c>
      <c r="J78" s="21">
        <v>4</v>
      </c>
      <c r="K78" s="21">
        <v>0.73</v>
      </c>
    </row>
    <row r="79" spans="1:11" x14ac:dyDescent="0.2">
      <c r="A79" s="20" t="s">
        <v>182</v>
      </c>
      <c r="B79" s="20" t="s">
        <v>101</v>
      </c>
      <c r="C79" s="20" t="s">
        <v>102</v>
      </c>
      <c r="D79" s="20" t="s">
        <v>697</v>
      </c>
      <c r="E79" s="21">
        <v>48.6</v>
      </c>
      <c r="F79" s="21">
        <v>105.9</v>
      </c>
      <c r="G79" s="21">
        <v>2055</v>
      </c>
      <c r="H79" s="21">
        <v>0</v>
      </c>
      <c r="I79" s="21">
        <v>36</v>
      </c>
      <c r="J79" s="21">
        <v>0</v>
      </c>
      <c r="K79" s="21">
        <v>0.71</v>
      </c>
    </row>
    <row r="80" spans="1:11" x14ac:dyDescent="0.2">
      <c r="A80" s="20" t="s">
        <v>183</v>
      </c>
      <c r="B80" s="20" t="s">
        <v>101</v>
      </c>
      <c r="C80" s="20" t="s">
        <v>102</v>
      </c>
      <c r="D80" s="20" t="s">
        <v>697</v>
      </c>
      <c r="E80" s="21">
        <v>52.6</v>
      </c>
      <c r="F80" s="21">
        <v>108.7</v>
      </c>
      <c r="G80" s="21">
        <v>2242</v>
      </c>
      <c r="H80" s="21">
        <v>4</v>
      </c>
      <c r="I80" s="21">
        <v>34</v>
      </c>
      <c r="J80" s="21">
        <v>0</v>
      </c>
      <c r="K80" s="21">
        <v>0.67</v>
      </c>
    </row>
    <row r="81" spans="1:11" x14ac:dyDescent="0.2">
      <c r="A81" s="20" t="s">
        <v>184</v>
      </c>
      <c r="B81" s="20" t="s">
        <v>101</v>
      </c>
      <c r="C81" s="20" t="s">
        <v>102</v>
      </c>
      <c r="D81" s="20" t="s">
        <v>76</v>
      </c>
      <c r="E81" s="21">
        <v>94.2</v>
      </c>
      <c r="F81" s="21">
        <v>95.8</v>
      </c>
      <c r="G81" s="21">
        <v>1419</v>
      </c>
      <c r="H81" s="21">
        <v>45</v>
      </c>
      <c r="I81" s="21">
        <v>31</v>
      </c>
      <c r="J81" s="21">
        <v>4</v>
      </c>
      <c r="K81" s="21">
        <v>0.62</v>
      </c>
    </row>
    <row r="82" spans="1:11" x14ac:dyDescent="0.2">
      <c r="A82" s="20" t="s">
        <v>185</v>
      </c>
      <c r="B82" s="20" t="s">
        <v>101</v>
      </c>
      <c r="C82" s="20" t="s">
        <v>139</v>
      </c>
      <c r="D82" s="20" t="s">
        <v>76</v>
      </c>
      <c r="E82" s="21">
        <v>101.3</v>
      </c>
      <c r="F82" s="21">
        <v>97.1</v>
      </c>
      <c r="G82" s="21">
        <v>1448</v>
      </c>
      <c r="H82" s="21">
        <v>14</v>
      </c>
      <c r="I82" s="21">
        <v>26</v>
      </c>
      <c r="J82" s="21">
        <v>0</v>
      </c>
      <c r="K82" s="21">
        <v>0.52</v>
      </c>
    </row>
    <row r="83" spans="1:11" x14ac:dyDescent="0.2">
      <c r="A83" s="20" t="s">
        <v>186</v>
      </c>
      <c r="B83" s="20" t="s">
        <v>101</v>
      </c>
      <c r="C83" s="20" t="s">
        <v>187</v>
      </c>
      <c r="D83" s="20" t="s">
        <v>76</v>
      </c>
      <c r="E83" s="21">
        <v>101.9</v>
      </c>
      <c r="F83" s="21">
        <v>100.9</v>
      </c>
      <c r="G83" s="21">
        <v>677</v>
      </c>
      <c r="H83" s="21">
        <v>5</v>
      </c>
      <c r="I83" s="21">
        <v>22</v>
      </c>
      <c r="J83" s="21">
        <v>0</v>
      </c>
      <c r="K83" s="21">
        <v>0.44</v>
      </c>
    </row>
    <row r="84" spans="1:11" x14ac:dyDescent="0.2">
      <c r="A84" s="20" t="s">
        <v>188</v>
      </c>
      <c r="B84" s="20" t="s">
        <v>101</v>
      </c>
      <c r="C84" s="20" t="s">
        <v>187</v>
      </c>
      <c r="D84" s="20" t="s">
        <v>76</v>
      </c>
      <c r="E84" s="21">
        <v>95.2</v>
      </c>
      <c r="F84" s="21">
        <v>88.1</v>
      </c>
      <c r="G84" s="21">
        <v>1086</v>
      </c>
      <c r="H84" s="21">
        <v>30</v>
      </c>
      <c r="I84" s="21">
        <v>16</v>
      </c>
      <c r="J84" s="21">
        <v>0</v>
      </c>
      <c r="K84" s="21">
        <v>0.32</v>
      </c>
    </row>
    <row r="85" spans="1:11" x14ac:dyDescent="0.2">
      <c r="A85" s="20" t="s">
        <v>189</v>
      </c>
      <c r="B85" s="20" t="s">
        <v>101</v>
      </c>
      <c r="C85" s="20" t="s">
        <v>190</v>
      </c>
      <c r="D85" s="20" t="s">
        <v>76</v>
      </c>
      <c r="E85" s="21">
        <v>84.9</v>
      </c>
      <c r="F85" s="21">
        <v>89.6</v>
      </c>
      <c r="G85" s="21">
        <v>644</v>
      </c>
      <c r="H85" s="21">
        <v>11</v>
      </c>
      <c r="I85" s="21">
        <v>13</v>
      </c>
      <c r="J85" s="21">
        <v>0</v>
      </c>
      <c r="K85" s="21">
        <v>0.26</v>
      </c>
    </row>
    <row r="86" spans="1:11" x14ac:dyDescent="0.2">
      <c r="A86" s="20" t="s">
        <v>191</v>
      </c>
      <c r="B86" s="20" t="s">
        <v>101</v>
      </c>
      <c r="C86" s="20" t="s">
        <v>102</v>
      </c>
      <c r="D86" s="20" t="s">
        <v>697</v>
      </c>
      <c r="E86" s="21">
        <v>46.7</v>
      </c>
      <c r="F86" s="21">
        <v>94.4</v>
      </c>
      <c r="G86" s="21">
        <v>534</v>
      </c>
      <c r="H86" s="21">
        <v>8</v>
      </c>
      <c r="I86" s="21">
        <v>13</v>
      </c>
      <c r="J86" s="21">
        <v>0</v>
      </c>
      <c r="K86" s="21">
        <v>0.26</v>
      </c>
    </row>
    <row r="87" spans="1:11" x14ac:dyDescent="0.2">
      <c r="A87" s="20" t="s">
        <v>192</v>
      </c>
      <c r="B87" s="20" t="s">
        <v>101</v>
      </c>
      <c r="C87" s="20" t="s">
        <v>102</v>
      </c>
      <c r="D87" s="20" t="s">
        <v>76</v>
      </c>
      <c r="E87" s="21">
        <v>82.5</v>
      </c>
      <c r="F87" s="21">
        <v>80.8</v>
      </c>
      <c r="G87" s="21">
        <v>232</v>
      </c>
      <c r="H87" s="21">
        <v>1</v>
      </c>
      <c r="I87" s="21">
        <v>10</v>
      </c>
      <c r="J87" s="21">
        <v>1</v>
      </c>
      <c r="K87" s="21">
        <v>0.2</v>
      </c>
    </row>
    <row r="88" spans="1:11" x14ac:dyDescent="0.2">
      <c r="A88" s="20" t="s">
        <v>193</v>
      </c>
      <c r="B88" s="20" t="s">
        <v>101</v>
      </c>
      <c r="C88" s="20" t="s">
        <v>102</v>
      </c>
      <c r="D88" s="20" t="s">
        <v>77</v>
      </c>
      <c r="E88" s="21">
        <v>41.1</v>
      </c>
      <c r="F88" s="21">
        <v>44.7</v>
      </c>
      <c r="G88" s="21">
        <v>26063</v>
      </c>
      <c r="H88" s="21">
        <v>397</v>
      </c>
      <c r="I88" s="21">
        <v>508</v>
      </c>
      <c r="J88" s="21">
        <v>9</v>
      </c>
      <c r="K88" s="21">
        <v>10.08</v>
      </c>
    </row>
    <row r="89" spans="1:11" x14ac:dyDescent="0.2">
      <c r="A89" s="20" t="s">
        <v>194</v>
      </c>
      <c r="B89" s="20" t="s">
        <v>101</v>
      </c>
      <c r="C89" s="20" t="s">
        <v>102</v>
      </c>
      <c r="D89" s="20" t="s">
        <v>77</v>
      </c>
      <c r="E89" s="21">
        <v>41.8</v>
      </c>
      <c r="F89" s="21">
        <v>38.6</v>
      </c>
      <c r="G89" s="21">
        <v>3390</v>
      </c>
      <c r="H89" s="21">
        <v>28</v>
      </c>
      <c r="I89" s="21">
        <v>49</v>
      </c>
      <c r="J89" s="21">
        <v>0</v>
      </c>
      <c r="K89" s="21">
        <v>0.97</v>
      </c>
    </row>
    <row r="90" spans="1:11" x14ac:dyDescent="0.2">
      <c r="A90" s="20" t="s">
        <v>195</v>
      </c>
      <c r="B90" s="20" t="s">
        <v>101</v>
      </c>
      <c r="C90" s="20" t="s">
        <v>139</v>
      </c>
      <c r="D90" s="20" t="s">
        <v>77</v>
      </c>
      <c r="E90" s="21">
        <v>44.3</v>
      </c>
      <c r="F90" s="21">
        <v>58.2</v>
      </c>
      <c r="G90" s="21">
        <v>6230</v>
      </c>
      <c r="H90" s="21">
        <v>116</v>
      </c>
      <c r="I90" s="21">
        <v>118</v>
      </c>
      <c r="J90" s="21">
        <v>1</v>
      </c>
      <c r="K90" s="21">
        <v>2.34</v>
      </c>
    </row>
    <row r="91" spans="1:11" x14ac:dyDescent="0.2">
      <c r="A91" s="20" t="s">
        <v>196</v>
      </c>
      <c r="B91" s="20" t="s">
        <v>101</v>
      </c>
      <c r="C91" s="20" t="s">
        <v>102</v>
      </c>
      <c r="D91" s="20" t="s">
        <v>77</v>
      </c>
      <c r="E91" s="21">
        <v>46</v>
      </c>
      <c r="F91" s="21">
        <v>46.1</v>
      </c>
      <c r="G91" s="21">
        <v>13249</v>
      </c>
      <c r="H91" s="21">
        <v>399</v>
      </c>
      <c r="I91" s="21">
        <v>178</v>
      </c>
      <c r="J91" s="21">
        <v>5</v>
      </c>
      <c r="K91" s="21">
        <v>3.53</v>
      </c>
    </row>
    <row r="92" spans="1:11" x14ac:dyDescent="0.2">
      <c r="A92" s="20" t="s">
        <v>197</v>
      </c>
      <c r="B92" s="20" t="s">
        <v>101</v>
      </c>
      <c r="C92" s="20" t="s">
        <v>102</v>
      </c>
      <c r="D92" s="20" t="s">
        <v>77</v>
      </c>
      <c r="E92" s="21">
        <v>36.6</v>
      </c>
      <c r="F92" s="21">
        <v>75.900000000000006</v>
      </c>
      <c r="G92" s="21">
        <v>21923</v>
      </c>
      <c r="H92" s="21">
        <v>82</v>
      </c>
      <c r="I92" s="21">
        <v>284</v>
      </c>
      <c r="J92" s="21">
        <v>1</v>
      </c>
      <c r="K92" s="21">
        <v>5.64</v>
      </c>
    </row>
    <row r="93" spans="1:11" x14ac:dyDescent="0.2">
      <c r="A93" s="20" t="s">
        <v>198</v>
      </c>
      <c r="B93" s="20" t="s">
        <v>101</v>
      </c>
      <c r="C93" s="20" t="s">
        <v>102</v>
      </c>
      <c r="D93" s="20" t="s">
        <v>77</v>
      </c>
      <c r="E93" s="21">
        <v>37.200000000000003</v>
      </c>
      <c r="F93" s="21">
        <v>67</v>
      </c>
      <c r="G93" s="21">
        <v>3125</v>
      </c>
      <c r="H93" s="21">
        <v>33</v>
      </c>
      <c r="I93" s="21">
        <v>37</v>
      </c>
      <c r="J93" s="21">
        <v>1</v>
      </c>
      <c r="K93" s="21">
        <v>0.73</v>
      </c>
    </row>
    <row r="94" spans="1:11" x14ac:dyDescent="0.2">
      <c r="A94" s="20" t="s">
        <v>199</v>
      </c>
      <c r="B94" s="20" t="s">
        <v>101</v>
      </c>
      <c r="C94" s="20" t="s">
        <v>102</v>
      </c>
      <c r="D94" s="20" t="s">
        <v>77</v>
      </c>
      <c r="E94" s="21">
        <v>33.799999999999997</v>
      </c>
      <c r="F94" s="21">
        <v>74.2</v>
      </c>
      <c r="G94" s="21">
        <v>3806</v>
      </c>
      <c r="H94" s="21">
        <v>133</v>
      </c>
      <c r="I94" s="21">
        <v>62</v>
      </c>
      <c r="J94" s="21">
        <v>3</v>
      </c>
      <c r="K94" s="21">
        <v>1.23</v>
      </c>
    </row>
    <row r="95" spans="1:11" x14ac:dyDescent="0.2">
      <c r="A95" s="20" t="s">
        <v>200</v>
      </c>
      <c r="B95" s="20" t="s">
        <v>101</v>
      </c>
      <c r="C95" s="20" t="s">
        <v>102</v>
      </c>
      <c r="D95" s="20" t="s">
        <v>77</v>
      </c>
      <c r="E95" s="21">
        <v>44.1</v>
      </c>
      <c r="F95" s="21">
        <v>42.7</v>
      </c>
      <c r="G95" s="21">
        <v>3168</v>
      </c>
      <c r="H95" s="21">
        <v>30</v>
      </c>
      <c r="I95" s="21">
        <v>62</v>
      </c>
      <c r="J95" s="21">
        <v>0</v>
      </c>
      <c r="K95" s="21">
        <v>1.23</v>
      </c>
    </row>
    <row r="96" spans="1:11" x14ac:dyDescent="0.2">
      <c r="A96" s="20" t="s">
        <v>201</v>
      </c>
      <c r="B96" s="20" t="s">
        <v>101</v>
      </c>
      <c r="C96" s="20" t="s">
        <v>102</v>
      </c>
      <c r="D96" s="20" t="s">
        <v>77</v>
      </c>
      <c r="E96" s="21">
        <v>43.9</v>
      </c>
      <c r="F96" s="21">
        <v>45.1</v>
      </c>
      <c r="G96" s="21">
        <v>44330</v>
      </c>
      <c r="H96" s="21">
        <v>636</v>
      </c>
      <c r="I96" s="21">
        <v>873</v>
      </c>
      <c r="J96" s="21">
        <v>6</v>
      </c>
      <c r="K96" s="21">
        <v>17.32</v>
      </c>
    </row>
    <row r="97" spans="1:11" x14ac:dyDescent="0.2">
      <c r="A97" s="20" t="s">
        <v>202</v>
      </c>
      <c r="B97" s="20" t="s">
        <v>101</v>
      </c>
      <c r="C97" s="20" t="s">
        <v>102</v>
      </c>
      <c r="D97" s="20" t="s">
        <v>77</v>
      </c>
      <c r="E97" s="21">
        <v>37.1</v>
      </c>
      <c r="F97" s="21">
        <v>68</v>
      </c>
      <c r="G97" s="21">
        <v>4131</v>
      </c>
      <c r="H97" s="21">
        <v>17</v>
      </c>
      <c r="I97" s="21">
        <v>83</v>
      </c>
      <c r="J97" s="21">
        <v>1</v>
      </c>
      <c r="K97" s="21">
        <v>1.65</v>
      </c>
    </row>
    <row r="98" spans="1:11" x14ac:dyDescent="0.2">
      <c r="A98" s="20" t="s">
        <v>203</v>
      </c>
      <c r="B98" s="20" t="s">
        <v>101</v>
      </c>
      <c r="C98" s="20" t="s">
        <v>102</v>
      </c>
      <c r="D98" s="20" t="s">
        <v>77</v>
      </c>
      <c r="E98" s="21">
        <v>36.200000000000003</v>
      </c>
      <c r="F98" s="21">
        <v>68</v>
      </c>
      <c r="G98" s="21">
        <v>13613</v>
      </c>
      <c r="H98" s="21">
        <v>37</v>
      </c>
      <c r="I98" s="21">
        <v>232</v>
      </c>
      <c r="J98" s="21">
        <v>0</v>
      </c>
      <c r="K98" s="21">
        <v>4.5999999999999996</v>
      </c>
    </row>
    <row r="99" spans="1:11" x14ac:dyDescent="0.2">
      <c r="A99" s="20" t="s">
        <v>204</v>
      </c>
      <c r="B99" s="20" t="s">
        <v>101</v>
      </c>
      <c r="C99" s="20" t="s">
        <v>102</v>
      </c>
      <c r="D99" s="20" t="s">
        <v>77</v>
      </c>
      <c r="E99" s="21">
        <v>44.5</v>
      </c>
      <c r="F99" s="21">
        <v>39.6</v>
      </c>
      <c r="G99" s="21">
        <v>4312</v>
      </c>
      <c r="H99" s="21">
        <v>17</v>
      </c>
      <c r="I99" s="21">
        <v>66</v>
      </c>
      <c r="J99" s="21">
        <v>1</v>
      </c>
      <c r="K99" s="21">
        <v>1.31</v>
      </c>
    </row>
    <row r="100" spans="1:11" x14ac:dyDescent="0.2">
      <c r="A100" s="20" t="s">
        <v>205</v>
      </c>
      <c r="B100" s="20" t="s">
        <v>101</v>
      </c>
      <c r="C100" s="20" t="s">
        <v>102</v>
      </c>
      <c r="D100" s="20" t="s">
        <v>77</v>
      </c>
      <c r="E100" s="21">
        <v>43.3</v>
      </c>
      <c r="F100" s="21">
        <v>45.6</v>
      </c>
      <c r="G100" s="21">
        <v>12532</v>
      </c>
      <c r="H100" s="21">
        <v>19</v>
      </c>
      <c r="I100" s="21">
        <v>195</v>
      </c>
      <c r="J100" s="21">
        <v>0</v>
      </c>
      <c r="K100" s="21">
        <v>3.87</v>
      </c>
    </row>
    <row r="101" spans="1:11" x14ac:dyDescent="0.2">
      <c r="A101" s="20" t="s">
        <v>206</v>
      </c>
      <c r="B101" s="20" t="s">
        <v>101</v>
      </c>
      <c r="C101" s="20" t="s">
        <v>102</v>
      </c>
      <c r="D101" s="20" t="s">
        <v>77</v>
      </c>
      <c r="E101" s="21">
        <v>36.299999999999997</v>
      </c>
      <c r="F101" s="21">
        <v>67.7</v>
      </c>
      <c r="G101" s="21">
        <v>28400</v>
      </c>
      <c r="H101" s="21">
        <v>451</v>
      </c>
      <c r="I101" s="21">
        <v>433</v>
      </c>
      <c r="J101" s="21">
        <v>6</v>
      </c>
      <c r="K101" s="21">
        <v>8.59</v>
      </c>
    </row>
    <row r="102" spans="1:11" x14ac:dyDescent="0.2">
      <c r="A102" s="20" t="s">
        <v>207</v>
      </c>
      <c r="B102" s="20" t="s">
        <v>101</v>
      </c>
      <c r="C102" s="20" t="s">
        <v>102</v>
      </c>
      <c r="D102" s="20" t="s">
        <v>77</v>
      </c>
      <c r="E102" s="21">
        <v>31</v>
      </c>
      <c r="F102" s="21">
        <v>75.8</v>
      </c>
      <c r="G102" s="21">
        <v>6149</v>
      </c>
      <c r="H102" s="21">
        <v>293</v>
      </c>
      <c r="I102" s="21">
        <v>80</v>
      </c>
      <c r="J102" s="21">
        <v>3</v>
      </c>
      <c r="K102" s="21">
        <v>1.59</v>
      </c>
    </row>
    <row r="103" spans="1:11" x14ac:dyDescent="0.2">
      <c r="A103" s="20" t="s">
        <v>208</v>
      </c>
      <c r="B103" s="20" t="s">
        <v>101</v>
      </c>
      <c r="C103" s="20" t="s">
        <v>102</v>
      </c>
      <c r="D103" s="20" t="s">
        <v>77</v>
      </c>
      <c r="E103" s="21">
        <v>52.2</v>
      </c>
      <c r="F103" s="21">
        <v>46.7</v>
      </c>
      <c r="G103" s="21">
        <v>47608</v>
      </c>
      <c r="H103" s="21">
        <v>122</v>
      </c>
      <c r="I103" s="21">
        <v>994</v>
      </c>
      <c r="J103" s="21">
        <v>2</v>
      </c>
      <c r="K103" s="21">
        <v>19.73</v>
      </c>
    </row>
    <row r="104" spans="1:11" ht="17" thickBot="1" x14ac:dyDescent="0.25">
      <c r="A104" s="22" t="s">
        <v>209</v>
      </c>
      <c r="B104" s="22" t="s">
        <v>101</v>
      </c>
      <c r="C104" s="22" t="s">
        <v>139</v>
      </c>
      <c r="D104" s="22" t="s">
        <v>77</v>
      </c>
      <c r="E104" s="23">
        <v>39.299999999999997</v>
      </c>
      <c r="F104" s="23">
        <v>43.7</v>
      </c>
      <c r="G104" s="23">
        <v>3117</v>
      </c>
      <c r="H104" s="23">
        <v>81</v>
      </c>
      <c r="I104" s="23">
        <v>24</v>
      </c>
      <c r="J104" s="23">
        <v>2</v>
      </c>
      <c r="K104" s="23">
        <v>0.48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C16E-D585-A74C-A4E3-64C49B29B5B4}">
  <dimension ref="A1:K52"/>
  <sheetViews>
    <sheetView workbookViewId="0">
      <selection sqref="A1:K51"/>
    </sheetView>
  </sheetViews>
  <sheetFormatPr baseColWidth="10" defaultRowHeight="16" x14ac:dyDescent="0.2"/>
  <sheetData>
    <row r="1" spans="1:11" ht="40" thickBot="1" x14ac:dyDescent="0.25">
      <c r="A1" s="24" t="s">
        <v>89</v>
      </c>
      <c r="B1" s="19" t="s">
        <v>90</v>
      </c>
      <c r="C1" s="19" t="s">
        <v>91</v>
      </c>
      <c r="D1" s="19" t="s">
        <v>92</v>
      </c>
      <c r="E1" s="19" t="s">
        <v>210</v>
      </c>
      <c r="F1" s="19" t="s">
        <v>211</v>
      </c>
      <c r="G1" s="19" t="s">
        <v>212</v>
      </c>
      <c r="H1" s="19" t="s">
        <v>213</v>
      </c>
      <c r="I1" s="19" t="s">
        <v>214</v>
      </c>
      <c r="J1" s="19" t="s">
        <v>215</v>
      </c>
      <c r="K1" s="19" t="s">
        <v>99</v>
      </c>
    </row>
    <row r="2" spans="1:11" x14ac:dyDescent="0.2">
      <c r="A2" s="20" t="s">
        <v>216</v>
      </c>
      <c r="B2" s="20" t="s">
        <v>217</v>
      </c>
      <c r="C2" s="20" t="s">
        <v>218</v>
      </c>
      <c r="D2" s="20" t="s">
        <v>697</v>
      </c>
      <c r="E2" s="21">
        <v>46.3</v>
      </c>
      <c r="F2" s="21">
        <v>100.4</v>
      </c>
      <c r="G2" s="21">
        <v>15629</v>
      </c>
      <c r="H2" s="21">
        <v>46</v>
      </c>
      <c r="I2" s="21">
        <v>198</v>
      </c>
      <c r="J2" s="21">
        <v>2</v>
      </c>
      <c r="K2" s="21">
        <v>3.93</v>
      </c>
    </row>
    <row r="3" spans="1:11" x14ac:dyDescent="0.2">
      <c r="A3" s="20" t="s">
        <v>219</v>
      </c>
      <c r="B3" s="20" t="s">
        <v>217</v>
      </c>
      <c r="C3" s="20" t="s">
        <v>218</v>
      </c>
      <c r="D3" s="20" t="s">
        <v>76</v>
      </c>
      <c r="E3" s="21">
        <v>84.3</v>
      </c>
      <c r="F3" s="21">
        <v>83.4</v>
      </c>
      <c r="G3" s="21">
        <v>15864</v>
      </c>
      <c r="H3" s="21">
        <v>476</v>
      </c>
      <c r="I3" s="21">
        <v>197</v>
      </c>
      <c r="J3" s="21">
        <v>13</v>
      </c>
      <c r="K3" s="21">
        <v>3.91</v>
      </c>
    </row>
    <row r="4" spans="1:11" x14ac:dyDescent="0.2">
      <c r="A4" s="20" t="s">
        <v>220</v>
      </c>
      <c r="B4" s="20" t="s">
        <v>217</v>
      </c>
      <c r="C4" s="20" t="s">
        <v>218</v>
      </c>
      <c r="D4" s="20" t="s">
        <v>76</v>
      </c>
      <c r="E4" s="21">
        <v>92.9</v>
      </c>
      <c r="F4" s="21">
        <v>90</v>
      </c>
      <c r="G4" s="21">
        <v>9576</v>
      </c>
      <c r="H4" s="21">
        <v>150</v>
      </c>
      <c r="I4" s="21">
        <v>152</v>
      </c>
      <c r="J4" s="21">
        <v>1</v>
      </c>
      <c r="K4" s="21">
        <v>3.02</v>
      </c>
    </row>
    <row r="5" spans="1:11" x14ac:dyDescent="0.2">
      <c r="A5" s="20" t="s">
        <v>221</v>
      </c>
      <c r="B5" s="20" t="s">
        <v>217</v>
      </c>
      <c r="C5" s="20" t="s">
        <v>218</v>
      </c>
      <c r="D5" s="20" t="s">
        <v>76</v>
      </c>
      <c r="E5" s="21">
        <v>94</v>
      </c>
      <c r="F5" s="21">
        <v>94.6</v>
      </c>
      <c r="G5" s="21">
        <v>6791</v>
      </c>
      <c r="H5" s="21">
        <v>157</v>
      </c>
      <c r="I5" s="21">
        <v>124</v>
      </c>
      <c r="J5" s="21">
        <v>4</v>
      </c>
      <c r="K5" s="21">
        <v>2.46</v>
      </c>
    </row>
    <row r="6" spans="1:11" x14ac:dyDescent="0.2">
      <c r="A6" s="20" t="s">
        <v>222</v>
      </c>
      <c r="B6" s="20" t="s">
        <v>217</v>
      </c>
      <c r="C6" s="20" t="s">
        <v>218</v>
      </c>
      <c r="D6" s="20" t="s">
        <v>76</v>
      </c>
      <c r="E6" s="21">
        <v>86.7</v>
      </c>
      <c r="F6" s="21">
        <v>87.1</v>
      </c>
      <c r="G6" s="21">
        <v>5418</v>
      </c>
      <c r="H6" s="21">
        <v>89</v>
      </c>
      <c r="I6" s="21">
        <v>108</v>
      </c>
      <c r="J6" s="21">
        <v>4</v>
      </c>
      <c r="K6" s="21">
        <v>2.14</v>
      </c>
    </row>
    <row r="7" spans="1:11" x14ac:dyDescent="0.2">
      <c r="A7" s="20" t="s">
        <v>223</v>
      </c>
      <c r="B7" s="20" t="s">
        <v>217</v>
      </c>
      <c r="C7" s="20" t="s">
        <v>218</v>
      </c>
      <c r="D7" s="20" t="s">
        <v>76</v>
      </c>
      <c r="E7" s="21">
        <v>92</v>
      </c>
      <c r="F7" s="21">
        <v>87.7</v>
      </c>
      <c r="G7" s="21">
        <v>5784</v>
      </c>
      <c r="H7" s="21">
        <v>126</v>
      </c>
      <c r="I7" s="21">
        <v>97</v>
      </c>
      <c r="J7" s="21">
        <v>0</v>
      </c>
      <c r="K7" s="21">
        <v>1.92</v>
      </c>
    </row>
    <row r="8" spans="1:11" x14ac:dyDescent="0.2">
      <c r="A8" s="20" t="s">
        <v>224</v>
      </c>
      <c r="B8" s="20" t="s">
        <v>217</v>
      </c>
      <c r="C8" s="20" t="s">
        <v>218</v>
      </c>
      <c r="D8" s="20" t="s">
        <v>76</v>
      </c>
      <c r="E8" s="21">
        <v>94.9</v>
      </c>
      <c r="F8" s="21">
        <v>94.5</v>
      </c>
      <c r="G8" s="21">
        <v>6662</v>
      </c>
      <c r="H8" s="21">
        <v>146</v>
      </c>
      <c r="I8" s="21">
        <v>92</v>
      </c>
      <c r="J8" s="21">
        <v>2</v>
      </c>
      <c r="K8" s="21">
        <v>1.83</v>
      </c>
    </row>
    <row r="9" spans="1:11" x14ac:dyDescent="0.2">
      <c r="A9" s="20" t="s">
        <v>225</v>
      </c>
      <c r="B9" s="20" t="s">
        <v>217</v>
      </c>
      <c r="C9" s="20" t="s">
        <v>218</v>
      </c>
      <c r="D9" s="20" t="s">
        <v>76</v>
      </c>
      <c r="E9" s="21">
        <v>87.8</v>
      </c>
      <c r="F9" s="21">
        <v>88.4</v>
      </c>
      <c r="G9" s="21">
        <v>4450</v>
      </c>
      <c r="H9" s="21">
        <v>71</v>
      </c>
      <c r="I9" s="21">
        <v>91</v>
      </c>
      <c r="J9" s="21">
        <v>3</v>
      </c>
      <c r="K9" s="21">
        <v>1.81</v>
      </c>
    </row>
    <row r="10" spans="1:11" x14ac:dyDescent="0.2">
      <c r="A10" s="20" t="s">
        <v>226</v>
      </c>
      <c r="B10" s="20" t="s">
        <v>217</v>
      </c>
      <c r="C10" s="20" t="s">
        <v>218</v>
      </c>
      <c r="D10" s="20" t="s">
        <v>76</v>
      </c>
      <c r="E10" s="21">
        <v>102.5</v>
      </c>
      <c r="F10" s="21">
        <v>104.1</v>
      </c>
      <c r="G10" s="21">
        <v>4130</v>
      </c>
      <c r="H10" s="21">
        <v>102</v>
      </c>
      <c r="I10" s="21">
        <v>90</v>
      </c>
      <c r="J10" s="21">
        <v>9</v>
      </c>
      <c r="K10" s="21">
        <v>1.79</v>
      </c>
    </row>
    <row r="11" spans="1:11" x14ac:dyDescent="0.2">
      <c r="A11" s="20" t="s">
        <v>227</v>
      </c>
      <c r="B11" s="20" t="s">
        <v>217</v>
      </c>
      <c r="C11" s="20" t="s">
        <v>218</v>
      </c>
      <c r="D11" s="20" t="s">
        <v>76</v>
      </c>
      <c r="E11" s="21">
        <v>96.6</v>
      </c>
      <c r="F11" s="21">
        <v>93.5</v>
      </c>
      <c r="G11" s="21">
        <v>5295</v>
      </c>
      <c r="H11" s="21">
        <v>111</v>
      </c>
      <c r="I11" s="21">
        <v>88</v>
      </c>
      <c r="J11" s="21">
        <v>7</v>
      </c>
      <c r="K11" s="21">
        <v>1.75</v>
      </c>
    </row>
    <row r="12" spans="1:11" x14ac:dyDescent="0.2">
      <c r="A12" s="20" t="s">
        <v>228</v>
      </c>
      <c r="B12" s="20" t="s">
        <v>217</v>
      </c>
      <c r="C12" s="20" t="s">
        <v>218</v>
      </c>
      <c r="D12" s="20" t="s">
        <v>76</v>
      </c>
      <c r="E12" s="21">
        <v>86.3</v>
      </c>
      <c r="F12" s="21">
        <v>87.3</v>
      </c>
      <c r="G12" s="21">
        <v>3671</v>
      </c>
      <c r="H12" s="21">
        <v>45</v>
      </c>
      <c r="I12" s="21">
        <v>86</v>
      </c>
      <c r="J12" s="21">
        <v>1</v>
      </c>
      <c r="K12" s="21">
        <v>1.71</v>
      </c>
    </row>
    <row r="13" spans="1:11" x14ac:dyDescent="0.2">
      <c r="A13" s="20" t="s">
        <v>229</v>
      </c>
      <c r="B13" s="20" t="s">
        <v>217</v>
      </c>
      <c r="C13" s="20" t="s">
        <v>218</v>
      </c>
      <c r="D13" s="20" t="s">
        <v>76</v>
      </c>
      <c r="E13" s="21">
        <v>86.2</v>
      </c>
      <c r="F13" s="21">
        <v>88</v>
      </c>
      <c r="G13" s="21">
        <v>4223</v>
      </c>
      <c r="H13" s="21">
        <v>63</v>
      </c>
      <c r="I13" s="21">
        <v>81</v>
      </c>
      <c r="J13" s="21">
        <v>2</v>
      </c>
      <c r="K13" s="21">
        <v>1.61</v>
      </c>
    </row>
    <row r="14" spans="1:11" x14ac:dyDescent="0.2">
      <c r="A14" s="20" t="s">
        <v>230</v>
      </c>
      <c r="B14" s="20" t="s">
        <v>217</v>
      </c>
      <c r="C14" s="20" t="s">
        <v>218</v>
      </c>
      <c r="D14" s="20" t="s">
        <v>76</v>
      </c>
      <c r="E14" s="21">
        <v>88.2</v>
      </c>
      <c r="F14" s="21">
        <v>77.8</v>
      </c>
      <c r="G14" s="21">
        <v>3758</v>
      </c>
      <c r="H14" s="21">
        <v>137</v>
      </c>
      <c r="I14" s="21">
        <v>64</v>
      </c>
      <c r="J14" s="21">
        <v>3</v>
      </c>
      <c r="K14" s="21">
        <v>1.27</v>
      </c>
    </row>
    <row r="15" spans="1:11" x14ac:dyDescent="0.2">
      <c r="A15" s="20" t="s">
        <v>231</v>
      </c>
      <c r="B15" s="20" t="s">
        <v>217</v>
      </c>
      <c r="C15" s="20" t="s">
        <v>218</v>
      </c>
      <c r="D15" s="20" t="s">
        <v>76</v>
      </c>
      <c r="E15" s="21">
        <v>81.2</v>
      </c>
      <c r="F15" s="21">
        <v>80</v>
      </c>
      <c r="G15" s="21">
        <v>4621</v>
      </c>
      <c r="H15" s="21">
        <v>74</v>
      </c>
      <c r="I15" s="21">
        <v>61</v>
      </c>
      <c r="J15" s="21">
        <v>1</v>
      </c>
      <c r="K15" s="21">
        <v>1.21</v>
      </c>
    </row>
    <row r="16" spans="1:11" x14ac:dyDescent="0.2">
      <c r="A16" s="20" t="s">
        <v>232</v>
      </c>
      <c r="B16" s="20" t="s">
        <v>217</v>
      </c>
      <c r="C16" s="20" t="s">
        <v>218</v>
      </c>
      <c r="D16" s="20" t="s">
        <v>76</v>
      </c>
      <c r="E16" s="21">
        <v>89.9</v>
      </c>
      <c r="F16" s="21">
        <v>89.6</v>
      </c>
      <c r="G16" s="21">
        <v>3670</v>
      </c>
      <c r="H16" s="21">
        <v>58</v>
      </c>
      <c r="I16" s="21">
        <v>54</v>
      </c>
      <c r="J16" s="21">
        <v>0</v>
      </c>
      <c r="K16" s="21">
        <v>1.07</v>
      </c>
    </row>
    <row r="17" spans="1:11" x14ac:dyDescent="0.2">
      <c r="A17" s="20" t="s">
        <v>233</v>
      </c>
      <c r="B17" s="20" t="s">
        <v>217</v>
      </c>
      <c r="C17" s="20" t="s">
        <v>218</v>
      </c>
      <c r="D17" s="20" t="s">
        <v>76</v>
      </c>
      <c r="E17" s="21">
        <v>90.7</v>
      </c>
      <c r="F17" s="21">
        <v>94</v>
      </c>
      <c r="G17" s="21">
        <v>3615</v>
      </c>
      <c r="H17" s="21">
        <v>87</v>
      </c>
      <c r="I17" s="21">
        <v>50</v>
      </c>
      <c r="J17" s="21">
        <v>1</v>
      </c>
      <c r="K17" s="21">
        <v>0.99</v>
      </c>
    </row>
    <row r="18" spans="1:11" x14ac:dyDescent="0.2">
      <c r="A18" s="20" t="s">
        <v>234</v>
      </c>
      <c r="B18" s="20" t="s">
        <v>217</v>
      </c>
      <c r="C18" s="20" t="s">
        <v>218</v>
      </c>
      <c r="D18" s="20" t="s">
        <v>76</v>
      </c>
      <c r="E18" s="21">
        <v>88.9</v>
      </c>
      <c r="F18" s="21">
        <v>89.3</v>
      </c>
      <c r="G18" s="21">
        <v>3874</v>
      </c>
      <c r="H18" s="21">
        <v>49</v>
      </c>
      <c r="I18" s="21">
        <v>50</v>
      </c>
      <c r="J18" s="21">
        <v>1</v>
      </c>
      <c r="K18" s="21">
        <v>0.99</v>
      </c>
    </row>
    <row r="19" spans="1:11" x14ac:dyDescent="0.2">
      <c r="A19" s="20" t="s">
        <v>235</v>
      </c>
      <c r="B19" s="20" t="s">
        <v>217</v>
      </c>
      <c r="C19" s="20" t="s">
        <v>218</v>
      </c>
      <c r="D19" s="20" t="s">
        <v>76</v>
      </c>
      <c r="E19" s="21">
        <v>99.2</v>
      </c>
      <c r="F19" s="21">
        <v>96.7</v>
      </c>
      <c r="G19" s="21">
        <v>5182</v>
      </c>
      <c r="H19" s="21">
        <v>76</v>
      </c>
      <c r="I19" s="21">
        <v>45</v>
      </c>
      <c r="J19" s="21">
        <v>1</v>
      </c>
      <c r="K19" s="21">
        <v>0.89</v>
      </c>
    </row>
    <row r="20" spans="1:11" x14ac:dyDescent="0.2">
      <c r="A20" s="20" t="s">
        <v>236</v>
      </c>
      <c r="B20" s="20" t="s">
        <v>217</v>
      </c>
      <c r="C20" s="20" t="s">
        <v>218</v>
      </c>
      <c r="D20" s="20" t="s">
        <v>76</v>
      </c>
      <c r="E20" s="21">
        <v>90.1</v>
      </c>
      <c r="F20" s="21">
        <v>91.5</v>
      </c>
      <c r="G20" s="21">
        <v>2743</v>
      </c>
      <c r="H20" s="21">
        <v>98</v>
      </c>
      <c r="I20" s="21">
        <v>43</v>
      </c>
      <c r="J20" s="21">
        <v>3</v>
      </c>
      <c r="K20" s="21">
        <v>0.85</v>
      </c>
    </row>
    <row r="21" spans="1:11" x14ac:dyDescent="0.2">
      <c r="A21" s="20" t="s">
        <v>237</v>
      </c>
      <c r="B21" s="20" t="s">
        <v>217</v>
      </c>
      <c r="C21" s="20" t="s">
        <v>218</v>
      </c>
      <c r="D21" s="20" t="s">
        <v>76</v>
      </c>
      <c r="E21" s="21">
        <v>102.6</v>
      </c>
      <c r="F21" s="21">
        <v>102</v>
      </c>
      <c r="G21" s="21">
        <v>2541</v>
      </c>
      <c r="H21" s="21">
        <v>115</v>
      </c>
      <c r="I21" s="21">
        <v>43</v>
      </c>
      <c r="J21" s="21">
        <v>4</v>
      </c>
      <c r="K21" s="21">
        <v>0.85</v>
      </c>
    </row>
    <row r="22" spans="1:11" x14ac:dyDescent="0.2">
      <c r="A22" s="20" t="s">
        <v>238</v>
      </c>
      <c r="B22" s="20" t="s">
        <v>217</v>
      </c>
      <c r="C22" s="20" t="s">
        <v>218</v>
      </c>
      <c r="D22" s="20" t="s">
        <v>76</v>
      </c>
      <c r="E22" s="21">
        <v>90.3</v>
      </c>
      <c r="F22" s="21">
        <v>90.3</v>
      </c>
      <c r="G22" s="21">
        <v>1459</v>
      </c>
      <c r="H22" s="21">
        <v>29</v>
      </c>
      <c r="I22" s="21">
        <v>31</v>
      </c>
      <c r="J22" s="21">
        <v>1</v>
      </c>
      <c r="K22" s="21">
        <v>0.62</v>
      </c>
    </row>
    <row r="23" spans="1:11" x14ac:dyDescent="0.2">
      <c r="A23" s="20" t="s">
        <v>239</v>
      </c>
      <c r="B23" s="20" t="s">
        <v>217</v>
      </c>
      <c r="C23" s="20" t="s">
        <v>218</v>
      </c>
      <c r="D23" s="20" t="s">
        <v>76</v>
      </c>
      <c r="E23" s="21">
        <v>99.7</v>
      </c>
      <c r="F23" s="21">
        <v>83.9</v>
      </c>
      <c r="G23" s="21">
        <v>955</v>
      </c>
      <c r="H23" s="21">
        <v>32</v>
      </c>
      <c r="I23" s="21">
        <v>21</v>
      </c>
      <c r="J23" s="21">
        <v>0</v>
      </c>
      <c r="K23" s="21">
        <v>0.42</v>
      </c>
    </row>
    <row r="24" spans="1:11" x14ac:dyDescent="0.2">
      <c r="A24" s="20" t="s">
        <v>240</v>
      </c>
      <c r="B24" s="20" t="s">
        <v>217</v>
      </c>
      <c r="C24" s="20" t="s">
        <v>218</v>
      </c>
      <c r="D24" s="20" t="s">
        <v>76</v>
      </c>
      <c r="E24" s="21">
        <v>88.8</v>
      </c>
      <c r="F24" s="21">
        <v>88.1</v>
      </c>
      <c r="G24" s="21">
        <v>748</v>
      </c>
      <c r="H24" s="21">
        <v>23</v>
      </c>
      <c r="I24" s="21">
        <v>13</v>
      </c>
      <c r="J24" s="21">
        <v>1</v>
      </c>
      <c r="K24" s="21">
        <v>0.26</v>
      </c>
    </row>
    <row r="25" spans="1:11" x14ac:dyDescent="0.2">
      <c r="A25" s="20" t="s">
        <v>241</v>
      </c>
      <c r="B25" s="20" t="s">
        <v>217</v>
      </c>
      <c r="C25" s="20" t="s">
        <v>218</v>
      </c>
      <c r="D25" s="20" t="s">
        <v>76</v>
      </c>
      <c r="E25" s="21">
        <v>101.3</v>
      </c>
      <c r="F25" s="21">
        <v>85.5</v>
      </c>
      <c r="G25" s="21">
        <v>1606</v>
      </c>
      <c r="H25" s="21">
        <v>15</v>
      </c>
      <c r="I25" s="21">
        <v>8</v>
      </c>
      <c r="J25" s="21">
        <v>0</v>
      </c>
      <c r="K25" s="21">
        <v>0.16</v>
      </c>
    </row>
    <row r="26" spans="1:11" x14ac:dyDescent="0.2">
      <c r="A26" s="20" t="s">
        <v>242</v>
      </c>
      <c r="B26" s="20" t="s">
        <v>217</v>
      </c>
      <c r="C26" s="20" t="s">
        <v>218</v>
      </c>
      <c r="D26" s="20" t="s">
        <v>76</v>
      </c>
      <c r="E26" s="21">
        <v>99.1</v>
      </c>
      <c r="F26" s="21">
        <v>99.4</v>
      </c>
      <c r="G26" s="21">
        <v>173</v>
      </c>
      <c r="H26" s="21">
        <v>3</v>
      </c>
      <c r="I26" s="21">
        <v>5</v>
      </c>
      <c r="J26" s="21">
        <v>0</v>
      </c>
      <c r="K26" s="21">
        <v>0.1</v>
      </c>
    </row>
    <row r="27" spans="1:11" x14ac:dyDescent="0.2">
      <c r="A27" s="20" t="s">
        <v>243</v>
      </c>
      <c r="B27" s="20" t="s">
        <v>217</v>
      </c>
      <c r="C27" s="20" t="s">
        <v>218</v>
      </c>
      <c r="D27" s="20" t="s">
        <v>76</v>
      </c>
      <c r="E27" s="21">
        <v>87.8</v>
      </c>
      <c r="F27" s="21">
        <v>87.4</v>
      </c>
      <c r="G27" s="21">
        <v>169</v>
      </c>
      <c r="H27" s="21">
        <v>9</v>
      </c>
      <c r="I27" s="21">
        <v>4</v>
      </c>
      <c r="J27" s="21">
        <v>0</v>
      </c>
      <c r="K27" s="21">
        <v>0.08</v>
      </c>
    </row>
    <row r="28" spans="1:11" x14ac:dyDescent="0.2">
      <c r="A28" s="20" t="s">
        <v>244</v>
      </c>
      <c r="B28" s="20" t="s">
        <v>217</v>
      </c>
      <c r="C28" s="20" t="s">
        <v>218</v>
      </c>
      <c r="D28" s="20" t="s">
        <v>77</v>
      </c>
      <c r="E28" s="21">
        <v>40.4</v>
      </c>
      <c r="F28" s="21">
        <v>67.8</v>
      </c>
      <c r="G28" s="21">
        <v>17929</v>
      </c>
      <c r="H28" s="21">
        <v>171</v>
      </c>
      <c r="I28" s="21">
        <v>216</v>
      </c>
      <c r="J28" s="21">
        <v>6</v>
      </c>
      <c r="K28" s="21">
        <v>4.29</v>
      </c>
    </row>
    <row r="29" spans="1:11" x14ac:dyDescent="0.2">
      <c r="A29" s="20" t="s">
        <v>245</v>
      </c>
      <c r="B29" s="20" t="s">
        <v>217</v>
      </c>
      <c r="C29" s="20" t="s">
        <v>218</v>
      </c>
      <c r="D29" s="20" t="s">
        <v>77</v>
      </c>
      <c r="E29" s="21">
        <v>38.299999999999997</v>
      </c>
      <c r="F29" s="21">
        <v>70.099999999999994</v>
      </c>
      <c r="G29" s="21">
        <v>17895</v>
      </c>
      <c r="H29" s="21">
        <v>15</v>
      </c>
      <c r="I29" s="21">
        <v>219</v>
      </c>
      <c r="J29" s="21">
        <v>0</v>
      </c>
      <c r="K29" s="21">
        <v>4.3499999999999996</v>
      </c>
    </row>
    <row r="30" spans="1:11" x14ac:dyDescent="0.2">
      <c r="A30" s="20" t="s">
        <v>246</v>
      </c>
      <c r="B30" s="20" t="s">
        <v>217</v>
      </c>
      <c r="C30" s="20" t="s">
        <v>218</v>
      </c>
      <c r="D30" s="20" t="s">
        <v>77</v>
      </c>
      <c r="E30" s="21">
        <v>40</v>
      </c>
      <c r="F30" s="21">
        <v>73.900000000000006</v>
      </c>
      <c r="G30" s="21">
        <v>25181</v>
      </c>
      <c r="H30" s="21">
        <v>256</v>
      </c>
      <c r="I30" s="21">
        <v>308</v>
      </c>
      <c r="J30" s="21">
        <v>4</v>
      </c>
      <c r="K30" s="21">
        <v>6.11</v>
      </c>
    </row>
    <row r="31" spans="1:11" x14ac:dyDescent="0.2">
      <c r="A31" s="20" t="s">
        <v>247</v>
      </c>
      <c r="B31" s="20" t="s">
        <v>217</v>
      </c>
      <c r="C31" s="20" t="s">
        <v>218</v>
      </c>
      <c r="D31" s="20" t="s">
        <v>77</v>
      </c>
      <c r="E31" s="21">
        <v>38.5</v>
      </c>
      <c r="F31" s="21">
        <v>84.7</v>
      </c>
      <c r="G31" s="21">
        <v>5588</v>
      </c>
      <c r="H31" s="21">
        <v>99</v>
      </c>
      <c r="I31" s="21">
        <v>105</v>
      </c>
      <c r="J31" s="21">
        <v>2</v>
      </c>
      <c r="K31" s="21">
        <v>2.08</v>
      </c>
    </row>
    <row r="32" spans="1:11" x14ac:dyDescent="0.2">
      <c r="A32" s="20" t="s">
        <v>248</v>
      </c>
      <c r="B32" s="20" t="s">
        <v>217</v>
      </c>
      <c r="C32" s="20" t="s">
        <v>218</v>
      </c>
      <c r="D32" s="20" t="s">
        <v>77</v>
      </c>
      <c r="E32" s="21">
        <v>35.700000000000003</v>
      </c>
      <c r="F32" s="21">
        <v>82.3</v>
      </c>
      <c r="G32" s="21">
        <v>5013</v>
      </c>
      <c r="H32" s="21">
        <v>43</v>
      </c>
      <c r="I32" s="21">
        <v>78</v>
      </c>
      <c r="J32" s="21">
        <v>0</v>
      </c>
      <c r="K32" s="21">
        <v>1.55</v>
      </c>
    </row>
    <row r="33" spans="1:11" x14ac:dyDescent="0.2">
      <c r="A33" s="20" t="s">
        <v>249</v>
      </c>
      <c r="B33" s="20" t="s">
        <v>217</v>
      </c>
      <c r="C33" s="20" t="s">
        <v>218</v>
      </c>
      <c r="D33" s="20" t="s">
        <v>77</v>
      </c>
      <c r="E33" s="21">
        <v>31.6</v>
      </c>
      <c r="F33" s="21">
        <v>73.900000000000006</v>
      </c>
      <c r="G33" s="21">
        <v>7674</v>
      </c>
      <c r="H33" s="21">
        <v>94</v>
      </c>
      <c r="I33" s="21">
        <v>94</v>
      </c>
      <c r="J33" s="21">
        <v>2</v>
      </c>
      <c r="K33" s="21">
        <v>1.87</v>
      </c>
    </row>
    <row r="34" spans="1:11" x14ac:dyDescent="0.2">
      <c r="A34" s="20" t="s">
        <v>250</v>
      </c>
      <c r="B34" s="20" t="s">
        <v>217</v>
      </c>
      <c r="C34" s="20" t="s">
        <v>218</v>
      </c>
      <c r="D34" s="20" t="s">
        <v>77</v>
      </c>
      <c r="E34" s="21">
        <v>42.9</v>
      </c>
      <c r="F34" s="21">
        <v>73.2</v>
      </c>
      <c r="G34" s="21">
        <v>52278</v>
      </c>
      <c r="H34" s="21">
        <v>514</v>
      </c>
      <c r="I34" s="21">
        <v>672</v>
      </c>
      <c r="J34" s="21">
        <v>9</v>
      </c>
      <c r="K34" s="21">
        <v>13.34</v>
      </c>
    </row>
    <row r="35" spans="1:11" x14ac:dyDescent="0.2">
      <c r="A35" s="20" t="s">
        <v>251</v>
      </c>
      <c r="B35" s="20" t="s">
        <v>217</v>
      </c>
      <c r="C35" s="20" t="s">
        <v>218</v>
      </c>
      <c r="D35" s="20" t="s">
        <v>77</v>
      </c>
      <c r="E35" s="21">
        <v>44.3</v>
      </c>
      <c r="F35" s="21">
        <v>61</v>
      </c>
      <c r="G35" s="21">
        <v>17621</v>
      </c>
      <c r="H35" s="21">
        <v>267</v>
      </c>
      <c r="I35" s="21">
        <v>239</v>
      </c>
      <c r="J35" s="21">
        <v>3</v>
      </c>
      <c r="K35" s="21">
        <v>4.74</v>
      </c>
    </row>
    <row r="36" spans="1:11" x14ac:dyDescent="0.2">
      <c r="A36" s="20" t="s">
        <v>252</v>
      </c>
      <c r="B36" s="20" t="s">
        <v>217</v>
      </c>
      <c r="C36" s="20" t="s">
        <v>218</v>
      </c>
      <c r="D36" s="20" t="s">
        <v>77</v>
      </c>
      <c r="E36" s="21">
        <v>43.6</v>
      </c>
      <c r="F36" s="21">
        <v>66</v>
      </c>
      <c r="G36" s="21">
        <v>18810</v>
      </c>
      <c r="H36" s="21">
        <v>1183</v>
      </c>
      <c r="I36" s="21">
        <v>248</v>
      </c>
      <c r="J36" s="21">
        <v>22</v>
      </c>
      <c r="K36" s="21">
        <v>4.92</v>
      </c>
    </row>
    <row r="37" spans="1:11" x14ac:dyDescent="0.2">
      <c r="A37" s="20" t="s">
        <v>253</v>
      </c>
      <c r="B37" s="20" t="s">
        <v>217</v>
      </c>
      <c r="C37" s="20" t="s">
        <v>218</v>
      </c>
      <c r="D37" s="20" t="s">
        <v>77</v>
      </c>
      <c r="E37" s="21">
        <v>41.6</v>
      </c>
      <c r="F37" s="21">
        <v>72.400000000000006</v>
      </c>
      <c r="G37" s="21">
        <v>13586</v>
      </c>
      <c r="H37" s="21">
        <v>497</v>
      </c>
      <c r="I37" s="21">
        <v>176</v>
      </c>
      <c r="J37" s="21">
        <v>6</v>
      </c>
      <c r="K37" s="21">
        <v>3.49</v>
      </c>
    </row>
    <row r="38" spans="1:11" x14ac:dyDescent="0.2">
      <c r="A38" s="20" t="s">
        <v>254</v>
      </c>
      <c r="B38" s="20" t="s">
        <v>217</v>
      </c>
      <c r="C38" s="20" t="s">
        <v>218</v>
      </c>
      <c r="D38" s="20" t="s">
        <v>77</v>
      </c>
      <c r="E38" s="21">
        <v>38.700000000000003</v>
      </c>
      <c r="F38" s="21">
        <v>66.099999999999994</v>
      </c>
      <c r="G38" s="21">
        <v>3567</v>
      </c>
      <c r="H38" s="21">
        <v>132</v>
      </c>
      <c r="I38" s="21">
        <v>76</v>
      </c>
      <c r="J38" s="21">
        <v>3</v>
      </c>
      <c r="K38" s="21">
        <v>1.51</v>
      </c>
    </row>
    <row r="39" spans="1:11" x14ac:dyDescent="0.2">
      <c r="A39" s="20" t="s">
        <v>255</v>
      </c>
      <c r="B39" s="20" t="s">
        <v>217</v>
      </c>
      <c r="C39" s="20" t="s">
        <v>218</v>
      </c>
      <c r="D39" s="20" t="s">
        <v>77</v>
      </c>
      <c r="E39" s="21">
        <v>42.8</v>
      </c>
      <c r="F39" s="21">
        <v>68.900000000000006</v>
      </c>
      <c r="G39" s="21">
        <v>17100</v>
      </c>
      <c r="H39" s="21">
        <v>655</v>
      </c>
      <c r="I39" s="21">
        <v>236</v>
      </c>
      <c r="J39" s="21">
        <v>9</v>
      </c>
      <c r="K39" s="21">
        <v>4.68</v>
      </c>
    </row>
    <row r="40" spans="1:11" x14ac:dyDescent="0.2">
      <c r="A40" s="20" t="s">
        <v>256</v>
      </c>
      <c r="B40" s="20" t="s">
        <v>217</v>
      </c>
      <c r="C40" s="20" t="s">
        <v>218</v>
      </c>
      <c r="D40" s="20" t="s">
        <v>77</v>
      </c>
      <c r="E40" s="21">
        <v>43.7</v>
      </c>
      <c r="F40" s="21">
        <v>68.900000000000006</v>
      </c>
      <c r="G40" s="21">
        <v>8579</v>
      </c>
      <c r="H40" s="21">
        <v>2</v>
      </c>
      <c r="I40" s="21">
        <v>147</v>
      </c>
      <c r="J40" s="21">
        <v>0</v>
      </c>
      <c r="K40" s="21">
        <v>2.92</v>
      </c>
    </row>
    <row r="41" spans="1:11" x14ac:dyDescent="0.2">
      <c r="A41" s="20" t="s">
        <v>257</v>
      </c>
      <c r="B41" s="20" t="s">
        <v>217</v>
      </c>
      <c r="C41" s="20" t="s">
        <v>218</v>
      </c>
      <c r="D41" s="20" t="s">
        <v>77</v>
      </c>
      <c r="E41" s="21">
        <v>39.200000000000003</v>
      </c>
      <c r="F41" s="21">
        <v>45.4</v>
      </c>
      <c r="G41" s="21">
        <v>393</v>
      </c>
      <c r="H41" s="21">
        <v>0</v>
      </c>
      <c r="I41" s="21">
        <v>3</v>
      </c>
      <c r="J41" s="21">
        <v>0</v>
      </c>
      <c r="K41" s="21">
        <v>0.06</v>
      </c>
    </row>
    <row r="42" spans="1:11" x14ac:dyDescent="0.2">
      <c r="A42" s="20" t="s">
        <v>258</v>
      </c>
      <c r="B42" s="20" t="s">
        <v>217</v>
      </c>
      <c r="C42" s="20" t="s">
        <v>218</v>
      </c>
      <c r="D42" s="20" t="s">
        <v>77</v>
      </c>
      <c r="E42" s="21">
        <v>40.299999999999997</v>
      </c>
      <c r="F42" s="21">
        <v>70.7</v>
      </c>
      <c r="G42" s="21">
        <v>7982</v>
      </c>
      <c r="H42" s="21">
        <v>211</v>
      </c>
      <c r="I42" s="21">
        <v>117</v>
      </c>
      <c r="J42" s="21">
        <v>4</v>
      </c>
      <c r="K42" s="21">
        <v>2.3199999999999998</v>
      </c>
    </row>
    <row r="43" spans="1:11" x14ac:dyDescent="0.2">
      <c r="A43" s="20" t="s">
        <v>259</v>
      </c>
      <c r="B43" s="20" t="s">
        <v>217</v>
      </c>
      <c r="C43" s="20" t="s">
        <v>218</v>
      </c>
      <c r="D43" s="20" t="s">
        <v>77</v>
      </c>
      <c r="E43" s="21">
        <v>43</v>
      </c>
      <c r="F43" s="21">
        <v>64.2</v>
      </c>
      <c r="G43" s="21">
        <v>32697</v>
      </c>
      <c r="H43" s="21">
        <v>671</v>
      </c>
      <c r="I43" s="21">
        <v>388</v>
      </c>
      <c r="J43" s="21">
        <v>11</v>
      </c>
      <c r="K43" s="21">
        <v>7.7</v>
      </c>
    </row>
    <row r="44" spans="1:11" x14ac:dyDescent="0.2">
      <c r="A44" s="20" t="s">
        <v>260</v>
      </c>
      <c r="B44" s="20" t="s">
        <v>217</v>
      </c>
      <c r="C44" s="20" t="s">
        <v>218</v>
      </c>
      <c r="D44" s="20" t="s">
        <v>77</v>
      </c>
      <c r="E44" s="21">
        <v>30.3</v>
      </c>
      <c r="F44" s="21">
        <v>79.099999999999994</v>
      </c>
      <c r="G44" s="21">
        <v>6074</v>
      </c>
      <c r="H44" s="21">
        <v>40</v>
      </c>
      <c r="I44" s="21">
        <v>94</v>
      </c>
      <c r="J44" s="21">
        <v>0</v>
      </c>
      <c r="K44" s="21">
        <v>1.87</v>
      </c>
    </row>
    <row r="45" spans="1:11" x14ac:dyDescent="0.2">
      <c r="A45" s="20" t="s">
        <v>261</v>
      </c>
      <c r="B45" s="20" t="s">
        <v>217</v>
      </c>
      <c r="C45" s="20" t="s">
        <v>218</v>
      </c>
      <c r="D45" s="20" t="s">
        <v>77</v>
      </c>
      <c r="E45" s="21">
        <v>38.700000000000003</v>
      </c>
      <c r="F45" s="21">
        <v>77.400000000000006</v>
      </c>
      <c r="G45" s="21">
        <v>8726</v>
      </c>
      <c r="H45" s="21">
        <v>25</v>
      </c>
      <c r="I45" s="21">
        <v>111</v>
      </c>
      <c r="J45" s="21">
        <v>1</v>
      </c>
      <c r="K45" s="21">
        <v>2.2000000000000002</v>
      </c>
    </row>
    <row r="46" spans="1:11" x14ac:dyDescent="0.2">
      <c r="A46" s="20" t="s">
        <v>262</v>
      </c>
      <c r="B46" s="20" t="s">
        <v>217</v>
      </c>
      <c r="C46" s="20" t="s">
        <v>218</v>
      </c>
      <c r="D46" s="20" t="s">
        <v>77</v>
      </c>
      <c r="E46" s="21">
        <v>30.1</v>
      </c>
      <c r="F46" s="21">
        <v>77.099999999999994</v>
      </c>
      <c r="G46" s="21">
        <v>10409</v>
      </c>
      <c r="H46" s="21">
        <v>204</v>
      </c>
      <c r="I46" s="21">
        <v>156</v>
      </c>
      <c r="J46" s="21">
        <v>6</v>
      </c>
      <c r="K46" s="21">
        <v>3.1</v>
      </c>
    </row>
    <row r="47" spans="1:11" x14ac:dyDescent="0.2">
      <c r="A47" s="20" t="s">
        <v>263</v>
      </c>
      <c r="B47" s="20" t="s">
        <v>217</v>
      </c>
      <c r="C47" s="20" t="s">
        <v>218</v>
      </c>
      <c r="D47" s="20" t="s">
        <v>77</v>
      </c>
      <c r="E47" s="21">
        <v>45.2</v>
      </c>
      <c r="F47" s="21">
        <v>39.5</v>
      </c>
      <c r="G47" s="21">
        <v>9187</v>
      </c>
      <c r="H47" s="21">
        <v>315</v>
      </c>
      <c r="I47" s="21">
        <v>121</v>
      </c>
      <c r="J47" s="21">
        <v>1</v>
      </c>
      <c r="K47" s="21">
        <v>2.4</v>
      </c>
    </row>
    <row r="48" spans="1:11" x14ac:dyDescent="0.2">
      <c r="A48" s="20" t="s">
        <v>264</v>
      </c>
      <c r="B48" s="20" t="s">
        <v>217</v>
      </c>
      <c r="C48" s="20" t="s">
        <v>218</v>
      </c>
      <c r="D48" s="20" t="s">
        <v>77</v>
      </c>
      <c r="E48" s="21">
        <v>42.4</v>
      </c>
      <c r="F48" s="21">
        <v>67</v>
      </c>
      <c r="G48" s="21">
        <v>28873</v>
      </c>
      <c r="H48" s="21">
        <v>606</v>
      </c>
      <c r="I48" s="21">
        <v>274</v>
      </c>
      <c r="J48" s="21">
        <v>9</v>
      </c>
      <c r="K48" s="21">
        <v>5.44</v>
      </c>
    </row>
    <row r="49" spans="1:11" x14ac:dyDescent="0.2">
      <c r="A49" s="20" t="s">
        <v>265</v>
      </c>
      <c r="B49" s="20" t="s">
        <v>217</v>
      </c>
      <c r="C49" s="20" t="s">
        <v>218</v>
      </c>
      <c r="D49" s="20" t="s">
        <v>77</v>
      </c>
      <c r="E49" s="21">
        <v>41.2</v>
      </c>
      <c r="F49" s="21">
        <v>72.8</v>
      </c>
      <c r="G49" s="21">
        <v>33543</v>
      </c>
      <c r="H49" s="21">
        <v>528</v>
      </c>
      <c r="I49" s="21">
        <v>462</v>
      </c>
      <c r="J49" s="21">
        <v>10</v>
      </c>
      <c r="K49" s="21">
        <v>9.17</v>
      </c>
    </row>
    <row r="50" spans="1:11" x14ac:dyDescent="0.2">
      <c r="A50" s="20" t="s">
        <v>266</v>
      </c>
      <c r="B50" s="20" t="s">
        <v>217</v>
      </c>
      <c r="C50" s="20" t="s">
        <v>218</v>
      </c>
      <c r="D50" s="20" t="s">
        <v>77</v>
      </c>
      <c r="E50" s="21">
        <v>41.2</v>
      </c>
      <c r="F50" s="21">
        <v>62</v>
      </c>
      <c r="G50" s="21">
        <v>22901</v>
      </c>
      <c r="H50" s="21">
        <v>165</v>
      </c>
      <c r="I50" s="21">
        <v>362</v>
      </c>
      <c r="J50" s="21">
        <v>4</v>
      </c>
      <c r="K50" s="21">
        <v>7.18</v>
      </c>
    </row>
    <row r="51" spans="1:11" ht="17" thickBot="1" x14ac:dyDescent="0.25">
      <c r="A51" s="22" t="s">
        <v>267</v>
      </c>
      <c r="B51" s="22" t="s">
        <v>217</v>
      </c>
      <c r="C51" s="22" t="s">
        <v>218</v>
      </c>
      <c r="D51" s="22" t="s">
        <v>77</v>
      </c>
      <c r="E51" s="23">
        <v>44.6</v>
      </c>
      <c r="F51" s="23">
        <v>61.6</v>
      </c>
      <c r="G51" s="23">
        <v>14081</v>
      </c>
      <c r="H51" s="23">
        <v>342</v>
      </c>
      <c r="I51" s="23">
        <v>186</v>
      </c>
      <c r="J51" s="23">
        <v>7</v>
      </c>
      <c r="K51" s="23">
        <v>3.69</v>
      </c>
    </row>
    <row r="52" spans="1:11" x14ac:dyDescent="0.2">
      <c r="A52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6EE7-C8B4-554A-8A15-74F4E0512593}">
  <dimension ref="A1:E8"/>
  <sheetViews>
    <sheetView topLeftCell="A28" workbookViewId="0">
      <selection sqref="A1:E8"/>
    </sheetView>
  </sheetViews>
  <sheetFormatPr baseColWidth="10" defaultRowHeight="16" x14ac:dyDescent="0.2"/>
  <sheetData>
    <row r="1" spans="1:5" ht="17" thickBot="1" x14ac:dyDescent="0.25">
      <c r="A1" s="26" t="s">
        <v>91</v>
      </c>
      <c r="B1" s="26" t="s">
        <v>268</v>
      </c>
      <c r="C1" s="26" t="s">
        <v>269</v>
      </c>
      <c r="D1" s="26" t="s">
        <v>270</v>
      </c>
      <c r="E1" s="26" t="s">
        <v>271</v>
      </c>
    </row>
    <row r="2" spans="1:5" x14ac:dyDescent="0.2">
      <c r="A2" s="27" t="s">
        <v>102</v>
      </c>
      <c r="B2" s="28">
        <v>90</v>
      </c>
      <c r="C2" s="28">
        <v>38</v>
      </c>
      <c r="D2" s="28">
        <v>128</v>
      </c>
      <c r="E2" s="29">
        <v>0.85899999999999999</v>
      </c>
    </row>
    <row r="3" spans="1:5" x14ac:dyDescent="0.2">
      <c r="A3" s="27" t="s">
        <v>187</v>
      </c>
      <c r="B3" s="28">
        <v>2</v>
      </c>
      <c r="C3" s="28">
        <v>0</v>
      </c>
      <c r="D3" s="28">
        <v>2</v>
      </c>
      <c r="E3" s="29">
        <v>1.2999999999999999E-2</v>
      </c>
    </row>
    <row r="4" spans="1:5" x14ac:dyDescent="0.2">
      <c r="A4" s="27" t="s">
        <v>139</v>
      </c>
      <c r="B4" s="28">
        <v>6</v>
      </c>
      <c r="C4" s="28">
        <v>5</v>
      </c>
      <c r="D4" s="28">
        <v>11</v>
      </c>
      <c r="E4" s="29">
        <v>7.3999999999999996E-2</v>
      </c>
    </row>
    <row r="5" spans="1:5" x14ac:dyDescent="0.2">
      <c r="A5" s="27" t="s">
        <v>122</v>
      </c>
      <c r="B5" s="28">
        <v>3</v>
      </c>
      <c r="C5" s="28">
        <v>3</v>
      </c>
      <c r="D5" s="28">
        <v>6</v>
      </c>
      <c r="E5" s="29">
        <v>0.04</v>
      </c>
    </row>
    <row r="6" spans="1:5" x14ac:dyDescent="0.2">
      <c r="A6" s="27" t="s">
        <v>172</v>
      </c>
      <c r="B6" s="28">
        <v>1</v>
      </c>
      <c r="C6" s="28">
        <v>0</v>
      </c>
      <c r="D6" s="28">
        <v>1</v>
      </c>
      <c r="E6" s="29">
        <v>7.0000000000000001E-3</v>
      </c>
    </row>
    <row r="7" spans="1:5" x14ac:dyDescent="0.2">
      <c r="A7" s="27" t="s">
        <v>190</v>
      </c>
      <c r="B7" s="28">
        <v>1</v>
      </c>
      <c r="C7" s="28">
        <v>0</v>
      </c>
      <c r="D7" s="28">
        <v>1</v>
      </c>
      <c r="E7" s="29">
        <v>7.0000000000000001E-3</v>
      </c>
    </row>
    <row r="8" spans="1:5" ht="17" thickBot="1" x14ac:dyDescent="0.25">
      <c r="A8" s="30" t="s">
        <v>270</v>
      </c>
      <c r="B8" s="31">
        <v>103</v>
      </c>
      <c r="C8" s="31">
        <v>46</v>
      </c>
      <c r="D8" s="31">
        <v>149</v>
      </c>
      <c r="E8" s="3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095D-F7D5-D542-BE07-E3ED09EE2055}">
  <dimension ref="A1:D6"/>
  <sheetViews>
    <sheetView workbookViewId="0">
      <selection sqref="A1:D6"/>
    </sheetView>
  </sheetViews>
  <sheetFormatPr baseColWidth="10" defaultRowHeight="16" x14ac:dyDescent="0.2"/>
  <sheetData>
    <row r="1" spans="1:4" ht="29" thickBot="1" x14ac:dyDescent="0.25">
      <c r="A1" s="15" t="s">
        <v>92</v>
      </c>
      <c r="B1" s="15" t="s">
        <v>272</v>
      </c>
      <c r="C1" s="33" t="s">
        <v>273</v>
      </c>
      <c r="D1" s="15" t="s">
        <v>30</v>
      </c>
    </row>
    <row r="2" spans="1:4" x14ac:dyDescent="0.2">
      <c r="A2" s="34" t="s">
        <v>274</v>
      </c>
      <c r="B2" s="17">
        <v>34</v>
      </c>
      <c r="C2" s="35">
        <v>25</v>
      </c>
      <c r="D2" s="17">
        <v>59</v>
      </c>
    </row>
    <row r="3" spans="1:4" x14ac:dyDescent="0.2">
      <c r="A3" s="34" t="s">
        <v>698</v>
      </c>
      <c r="B3" s="17">
        <v>52</v>
      </c>
      <c r="C3" s="35">
        <v>1</v>
      </c>
      <c r="D3" s="17">
        <v>53</v>
      </c>
    </row>
    <row r="4" spans="1:4" x14ac:dyDescent="0.2">
      <c r="A4" s="34" t="s">
        <v>275</v>
      </c>
      <c r="B4" s="17">
        <v>17</v>
      </c>
      <c r="C4" s="35">
        <v>24</v>
      </c>
      <c r="D4" s="17">
        <v>41</v>
      </c>
    </row>
    <row r="5" spans="1:4" ht="17" thickBot="1" x14ac:dyDescent="0.25">
      <c r="A5" s="34" t="s">
        <v>276</v>
      </c>
      <c r="B5" s="17">
        <v>46</v>
      </c>
      <c r="C5" s="35">
        <v>285</v>
      </c>
      <c r="D5" s="17">
        <v>331</v>
      </c>
    </row>
    <row r="6" spans="1:4" ht="17" thickBot="1" x14ac:dyDescent="0.25">
      <c r="A6" s="15" t="s">
        <v>30</v>
      </c>
      <c r="B6" s="36">
        <v>149</v>
      </c>
      <c r="C6" s="37">
        <v>335</v>
      </c>
      <c r="D6" s="36">
        <v>484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4C6E-D593-4C4F-821F-259498009C77}">
  <dimension ref="A1:O88"/>
  <sheetViews>
    <sheetView workbookViewId="0">
      <selection sqref="A1:O88"/>
    </sheetView>
  </sheetViews>
  <sheetFormatPr baseColWidth="10" defaultRowHeight="16" x14ac:dyDescent="0.2"/>
  <sheetData>
    <row r="1" spans="1:15" ht="37" customHeight="1" thickBot="1" x14ac:dyDescent="0.25">
      <c r="A1" s="38" t="s">
        <v>277</v>
      </c>
      <c r="B1" s="38" t="s">
        <v>278</v>
      </c>
      <c r="C1" s="38" t="s">
        <v>279</v>
      </c>
      <c r="D1" s="38" t="s">
        <v>280</v>
      </c>
      <c r="E1" s="38" t="s">
        <v>281</v>
      </c>
      <c r="F1" s="38" t="s">
        <v>282</v>
      </c>
      <c r="G1" s="38" t="s">
        <v>283</v>
      </c>
      <c r="H1" s="38" t="s">
        <v>284</v>
      </c>
      <c r="I1" s="38" t="s">
        <v>285</v>
      </c>
      <c r="J1" s="38" t="s">
        <v>286</v>
      </c>
      <c r="K1" s="38" t="s">
        <v>287</v>
      </c>
      <c r="L1" s="38" t="s">
        <v>288</v>
      </c>
      <c r="M1" s="38" t="s">
        <v>289</v>
      </c>
      <c r="N1" s="38" t="s">
        <v>290</v>
      </c>
      <c r="O1" s="38" t="s">
        <v>699</v>
      </c>
    </row>
    <row r="2" spans="1:15" x14ac:dyDescent="0.2">
      <c r="A2" s="20" t="s">
        <v>100</v>
      </c>
      <c r="B2" s="20" t="s">
        <v>101</v>
      </c>
      <c r="C2" s="20" t="s">
        <v>101</v>
      </c>
      <c r="D2" s="20">
        <v>81.3</v>
      </c>
      <c r="E2" s="20" t="s">
        <v>218</v>
      </c>
      <c r="F2" s="20" t="s">
        <v>218</v>
      </c>
      <c r="G2" s="20" t="s">
        <v>218</v>
      </c>
      <c r="H2" s="20" t="s">
        <v>218</v>
      </c>
      <c r="I2" s="20" t="s">
        <v>101</v>
      </c>
      <c r="J2" s="20" t="s">
        <v>291</v>
      </c>
      <c r="K2" s="20" t="s">
        <v>101</v>
      </c>
      <c r="L2" s="20" t="s">
        <v>101</v>
      </c>
      <c r="M2" s="20" t="s">
        <v>309</v>
      </c>
      <c r="N2" s="20">
        <v>16</v>
      </c>
      <c r="O2" s="20" t="s">
        <v>292</v>
      </c>
    </row>
    <row r="3" spans="1:15" x14ac:dyDescent="0.2">
      <c r="A3" s="20" t="s">
        <v>103</v>
      </c>
      <c r="B3" s="20" t="s">
        <v>218</v>
      </c>
      <c r="C3" s="20" t="s">
        <v>218</v>
      </c>
      <c r="D3" s="20" t="s">
        <v>218</v>
      </c>
      <c r="E3" s="20" t="s">
        <v>218</v>
      </c>
      <c r="F3" s="20" t="s">
        <v>218</v>
      </c>
      <c r="G3" s="20" t="s">
        <v>218</v>
      </c>
      <c r="H3" s="20" t="s">
        <v>218</v>
      </c>
      <c r="I3" s="20" t="s">
        <v>218</v>
      </c>
      <c r="J3" s="20" t="s">
        <v>291</v>
      </c>
      <c r="K3" s="20" t="s">
        <v>101</v>
      </c>
      <c r="L3" s="20" t="s">
        <v>101</v>
      </c>
      <c r="M3" s="20" t="s">
        <v>309</v>
      </c>
      <c r="N3" s="20">
        <v>16</v>
      </c>
      <c r="O3" s="20" t="s">
        <v>292</v>
      </c>
    </row>
    <row r="4" spans="1:15" x14ac:dyDescent="0.2">
      <c r="A4" s="20" t="s">
        <v>104</v>
      </c>
      <c r="B4" s="20" t="s">
        <v>218</v>
      </c>
      <c r="C4" s="20" t="s">
        <v>218</v>
      </c>
      <c r="D4" s="20" t="s">
        <v>218</v>
      </c>
      <c r="E4" s="20" t="s">
        <v>218</v>
      </c>
      <c r="F4" s="20" t="s">
        <v>218</v>
      </c>
      <c r="G4" s="20" t="s">
        <v>218</v>
      </c>
      <c r="H4" s="20" t="s">
        <v>218</v>
      </c>
      <c r="I4" s="20" t="s">
        <v>218</v>
      </c>
      <c r="J4" s="20" t="s">
        <v>291</v>
      </c>
      <c r="K4" s="20" t="s">
        <v>101</v>
      </c>
      <c r="L4" s="20" t="s">
        <v>101</v>
      </c>
      <c r="M4" s="20" t="s">
        <v>309</v>
      </c>
      <c r="N4" s="20">
        <v>16</v>
      </c>
      <c r="O4" s="20" t="s">
        <v>292</v>
      </c>
    </row>
    <row r="5" spans="1:15" x14ac:dyDescent="0.2">
      <c r="A5" s="20" t="s">
        <v>105</v>
      </c>
      <c r="B5" s="20" t="s">
        <v>101</v>
      </c>
      <c r="C5" s="20" t="s">
        <v>101</v>
      </c>
      <c r="D5" s="20">
        <v>1</v>
      </c>
      <c r="E5" s="20" t="s">
        <v>218</v>
      </c>
      <c r="F5" s="20" t="s">
        <v>218</v>
      </c>
      <c r="G5" s="20" t="s">
        <v>218</v>
      </c>
      <c r="H5" s="20" t="s">
        <v>218</v>
      </c>
      <c r="I5" s="20" t="s">
        <v>101</v>
      </c>
      <c r="J5" s="20">
        <v>16</v>
      </c>
      <c r="K5" s="20" t="s">
        <v>101</v>
      </c>
      <c r="L5" s="20" t="s">
        <v>101</v>
      </c>
      <c r="M5" s="20" t="s">
        <v>293</v>
      </c>
      <c r="N5" s="20">
        <v>16</v>
      </c>
      <c r="O5" s="20" t="s">
        <v>292</v>
      </c>
    </row>
    <row r="6" spans="1:15" x14ac:dyDescent="0.2">
      <c r="A6" s="20" t="s">
        <v>106</v>
      </c>
      <c r="B6" s="20" t="s">
        <v>218</v>
      </c>
      <c r="C6" s="20" t="s">
        <v>218</v>
      </c>
      <c r="D6" s="20" t="s">
        <v>218</v>
      </c>
      <c r="E6" s="20" t="s">
        <v>218</v>
      </c>
      <c r="F6" s="20" t="s">
        <v>218</v>
      </c>
      <c r="G6" s="20" t="s">
        <v>218</v>
      </c>
      <c r="H6" s="20" t="s">
        <v>218</v>
      </c>
      <c r="I6" s="20" t="s">
        <v>218</v>
      </c>
      <c r="J6" s="20" t="s">
        <v>291</v>
      </c>
      <c r="K6" s="20" t="s">
        <v>101</v>
      </c>
      <c r="L6" s="20" t="s">
        <v>101</v>
      </c>
      <c r="M6" s="20" t="s">
        <v>309</v>
      </c>
      <c r="N6" s="20">
        <v>16</v>
      </c>
      <c r="O6" s="20" t="s">
        <v>292</v>
      </c>
    </row>
    <row r="7" spans="1:15" x14ac:dyDescent="0.2">
      <c r="A7" s="20" t="s">
        <v>107</v>
      </c>
      <c r="B7" s="20" t="s">
        <v>101</v>
      </c>
      <c r="C7" s="20" t="s">
        <v>101</v>
      </c>
      <c r="D7" s="20">
        <v>124.8</v>
      </c>
      <c r="E7" s="20" t="s">
        <v>218</v>
      </c>
      <c r="F7" s="20" t="s">
        <v>218</v>
      </c>
      <c r="G7" s="20" t="s">
        <v>218</v>
      </c>
      <c r="H7" s="20" t="s">
        <v>218</v>
      </c>
      <c r="I7" s="20" t="s">
        <v>101</v>
      </c>
      <c r="J7" s="20">
        <v>16</v>
      </c>
      <c r="K7" s="20" t="s">
        <v>101</v>
      </c>
      <c r="L7" s="20" t="s">
        <v>101</v>
      </c>
      <c r="M7" s="20" t="s">
        <v>293</v>
      </c>
      <c r="N7" s="20">
        <v>16</v>
      </c>
      <c r="O7" s="20" t="s">
        <v>292</v>
      </c>
    </row>
    <row r="8" spans="1:15" x14ac:dyDescent="0.2">
      <c r="A8" s="20" t="s">
        <v>108</v>
      </c>
      <c r="B8" s="20" t="s">
        <v>218</v>
      </c>
      <c r="C8" s="20" t="s">
        <v>218</v>
      </c>
      <c r="D8" s="20" t="s">
        <v>218</v>
      </c>
      <c r="E8" s="20" t="s">
        <v>218</v>
      </c>
      <c r="F8" s="20" t="s">
        <v>218</v>
      </c>
      <c r="G8" s="20" t="s">
        <v>218</v>
      </c>
      <c r="H8" s="20" t="s">
        <v>218</v>
      </c>
      <c r="I8" s="20" t="s">
        <v>218</v>
      </c>
      <c r="J8" s="20" t="s">
        <v>291</v>
      </c>
      <c r="K8" s="20" t="s">
        <v>101</v>
      </c>
      <c r="L8" s="20" t="s">
        <v>101</v>
      </c>
      <c r="M8" s="20" t="s">
        <v>309</v>
      </c>
      <c r="N8" s="20">
        <v>16</v>
      </c>
      <c r="O8" s="20" t="s">
        <v>292</v>
      </c>
    </row>
    <row r="9" spans="1:15" x14ac:dyDescent="0.2">
      <c r="A9" s="20" t="s">
        <v>109</v>
      </c>
      <c r="B9" s="20" t="s">
        <v>218</v>
      </c>
      <c r="C9" s="20" t="s">
        <v>218</v>
      </c>
      <c r="D9" s="20" t="s">
        <v>218</v>
      </c>
      <c r="E9" s="20" t="s">
        <v>218</v>
      </c>
      <c r="F9" s="20" t="s">
        <v>218</v>
      </c>
      <c r="G9" s="20" t="s">
        <v>218</v>
      </c>
      <c r="H9" s="20" t="s">
        <v>218</v>
      </c>
      <c r="I9" s="20" t="s">
        <v>218</v>
      </c>
      <c r="J9" s="20" t="s">
        <v>291</v>
      </c>
      <c r="K9" s="20" t="s">
        <v>101</v>
      </c>
      <c r="L9" s="20" t="s">
        <v>101</v>
      </c>
      <c r="M9" s="20" t="s">
        <v>309</v>
      </c>
      <c r="N9" s="20">
        <v>16</v>
      </c>
      <c r="O9" s="20" t="s">
        <v>292</v>
      </c>
    </row>
    <row r="10" spans="1:15" x14ac:dyDescent="0.2">
      <c r="A10" s="20" t="s">
        <v>110</v>
      </c>
      <c r="B10" s="20" t="s">
        <v>218</v>
      </c>
      <c r="C10" s="20" t="s">
        <v>218</v>
      </c>
      <c r="D10" s="20" t="s">
        <v>218</v>
      </c>
      <c r="E10" s="20" t="s">
        <v>218</v>
      </c>
      <c r="F10" s="20" t="s">
        <v>218</v>
      </c>
      <c r="G10" s="20" t="s">
        <v>218</v>
      </c>
      <c r="H10" s="20" t="s">
        <v>218</v>
      </c>
      <c r="I10" s="20" t="s">
        <v>218</v>
      </c>
      <c r="J10" s="20" t="s">
        <v>291</v>
      </c>
      <c r="K10" s="20" t="s">
        <v>101</v>
      </c>
      <c r="L10" s="20" t="s">
        <v>101</v>
      </c>
      <c r="M10" s="20" t="s">
        <v>309</v>
      </c>
      <c r="N10" s="20">
        <v>16</v>
      </c>
      <c r="O10" s="20" t="s">
        <v>292</v>
      </c>
    </row>
    <row r="11" spans="1:15" x14ac:dyDescent="0.2">
      <c r="A11" s="20" t="s">
        <v>111</v>
      </c>
      <c r="B11" s="20" t="s">
        <v>101</v>
      </c>
      <c r="C11" s="20" t="s">
        <v>101</v>
      </c>
      <c r="D11" s="20">
        <v>48.6</v>
      </c>
      <c r="E11" s="20" t="s">
        <v>218</v>
      </c>
      <c r="F11" s="20" t="s">
        <v>218</v>
      </c>
      <c r="G11" s="20" t="s">
        <v>218</v>
      </c>
      <c r="H11" s="20" t="s">
        <v>218</v>
      </c>
      <c r="I11" s="20" t="s">
        <v>101</v>
      </c>
      <c r="J11" s="20">
        <v>16</v>
      </c>
      <c r="K11" s="20" t="s">
        <v>101</v>
      </c>
      <c r="L11" s="20" t="s">
        <v>101</v>
      </c>
      <c r="M11" s="20" t="s">
        <v>309</v>
      </c>
      <c r="N11" s="20">
        <v>16</v>
      </c>
      <c r="O11" s="20" t="s">
        <v>292</v>
      </c>
    </row>
    <row r="12" spans="1:15" x14ac:dyDescent="0.2">
      <c r="A12" s="20" t="s">
        <v>112</v>
      </c>
      <c r="B12" s="20" t="s">
        <v>218</v>
      </c>
      <c r="C12" s="20" t="s">
        <v>218</v>
      </c>
      <c r="D12" s="20" t="s">
        <v>218</v>
      </c>
      <c r="E12" s="20" t="s">
        <v>218</v>
      </c>
      <c r="F12" s="20" t="s">
        <v>218</v>
      </c>
      <c r="G12" s="20" t="s">
        <v>218</v>
      </c>
      <c r="H12" s="20" t="s">
        <v>218</v>
      </c>
      <c r="I12" s="20" t="s">
        <v>218</v>
      </c>
      <c r="J12" s="20" t="s">
        <v>291</v>
      </c>
      <c r="K12" s="20" t="s">
        <v>101</v>
      </c>
      <c r="L12" s="20" t="s">
        <v>101</v>
      </c>
      <c r="M12" s="20" t="s">
        <v>309</v>
      </c>
      <c r="N12" s="20">
        <v>16</v>
      </c>
      <c r="O12" s="20" t="s">
        <v>292</v>
      </c>
    </row>
    <row r="13" spans="1:15" x14ac:dyDescent="0.2">
      <c r="A13" s="20" t="s">
        <v>113</v>
      </c>
      <c r="B13" s="20" t="s">
        <v>101</v>
      </c>
      <c r="C13" s="20" t="s">
        <v>101</v>
      </c>
      <c r="D13" s="20">
        <v>7.5</v>
      </c>
      <c r="E13" s="20" t="s">
        <v>218</v>
      </c>
      <c r="F13" s="20" t="s">
        <v>218</v>
      </c>
      <c r="G13" s="20" t="s">
        <v>218</v>
      </c>
      <c r="H13" s="20" t="s">
        <v>218</v>
      </c>
      <c r="I13" s="20" t="s">
        <v>101</v>
      </c>
      <c r="J13" s="20" t="s">
        <v>291</v>
      </c>
      <c r="K13" s="20" t="s">
        <v>101</v>
      </c>
      <c r="L13" s="20" t="s">
        <v>101</v>
      </c>
      <c r="M13" s="20" t="s">
        <v>309</v>
      </c>
      <c r="N13" s="20">
        <v>16</v>
      </c>
      <c r="O13" s="20" t="s">
        <v>292</v>
      </c>
    </row>
    <row r="14" spans="1:15" x14ac:dyDescent="0.2">
      <c r="A14" s="20" t="s">
        <v>114</v>
      </c>
      <c r="B14" s="20" t="s">
        <v>218</v>
      </c>
      <c r="C14" s="20" t="s">
        <v>218</v>
      </c>
      <c r="D14" s="20" t="s">
        <v>218</v>
      </c>
      <c r="E14" s="20" t="s">
        <v>218</v>
      </c>
      <c r="F14" s="20" t="s">
        <v>218</v>
      </c>
      <c r="G14" s="20" t="s">
        <v>218</v>
      </c>
      <c r="H14" s="20" t="s">
        <v>218</v>
      </c>
      <c r="I14" s="20" t="s">
        <v>218</v>
      </c>
      <c r="J14" s="20" t="s">
        <v>291</v>
      </c>
      <c r="K14" s="20" t="s">
        <v>101</v>
      </c>
      <c r="L14" s="20" t="s">
        <v>101</v>
      </c>
      <c r="M14" s="20" t="s">
        <v>309</v>
      </c>
      <c r="N14" s="20">
        <v>16</v>
      </c>
      <c r="O14" s="20" t="s">
        <v>292</v>
      </c>
    </row>
    <row r="15" spans="1:15" x14ac:dyDescent="0.2">
      <c r="A15" s="20" t="s">
        <v>115</v>
      </c>
      <c r="B15" s="20" t="s">
        <v>101</v>
      </c>
      <c r="C15" s="20" t="s">
        <v>101</v>
      </c>
      <c r="D15" s="20">
        <v>1.1000000000000001</v>
      </c>
      <c r="E15" s="20" t="s">
        <v>218</v>
      </c>
      <c r="F15" s="20" t="s">
        <v>218</v>
      </c>
      <c r="G15" s="20" t="s">
        <v>218</v>
      </c>
      <c r="H15" s="20" t="s">
        <v>218</v>
      </c>
      <c r="I15" s="20" t="s">
        <v>101</v>
      </c>
      <c r="J15" s="20">
        <v>16</v>
      </c>
      <c r="K15" s="20" t="s">
        <v>101</v>
      </c>
      <c r="L15" s="20" t="s">
        <v>101</v>
      </c>
      <c r="M15" s="20" t="s">
        <v>309</v>
      </c>
      <c r="N15" s="20">
        <v>16</v>
      </c>
      <c r="O15" s="20" t="s">
        <v>292</v>
      </c>
    </row>
    <row r="16" spans="1:15" x14ac:dyDescent="0.2">
      <c r="A16" s="20" t="s">
        <v>116</v>
      </c>
      <c r="B16" s="20" t="s">
        <v>101</v>
      </c>
      <c r="C16" s="20" t="s">
        <v>101</v>
      </c>
      <c r="D16" s="20">
        <v>5.4</v>
      </c>
      <c r="E16" s="20" t="s">
        <v>218</v>
      </c>
      <c r="F16" s="20" t="s">
        <v>218</v>
      </c>
      <c r="G16" s="20" t="s">
        <v>218</v>
      </c>
      <c r="H16" s="20" t="s">
        <v>218</v>
      </c>
      <c r="I16" s="20" t="s">
        <v>101</v>
      </c>
      <c r="J16" s="20">
        <v>16</v>
      </c>
      <c r="K16" s="20" t="s">
        <v>101</v>
      </c>
      <c r="L16" s="20" t="s">
        <v>101</v>
      </c>
      <c r="M16" s="20" t="s">
        <v>309</v>
      </c>
      <c r="N16" s="20">
        <v>16</v>
      </c>
      <c r="O16" s="20" t="s">
        <v>292</v>
      </c>
    </row>
    <row r="17" spans="1:15" x14ac:dyDescent="0.2">
      <c r="A17" s="20" t="s">
        <v>117</v>
      </c>
      <c r="B17" s="20" t="s">
        <v>101</v>
      </c>
      <c r="C17" s="20" t="s">
        <v>101</v>
      </c>
      <c r="D17" s="20">
        <v>59.6</v>
      </c>
      <c r="E17" s="20" t="s">
        <v>218</v>
      </c>
      <c r="F17" s="20" t="s">
        <v>218</v>
      </c>
      <c r="G17" s="20" t="s">
        <v>218</v>
      </c>
      <c r="H17" s="20" t="s">
        <v>218</v>
      </c>
      <c r="I17" s="20" t="s">
        <v>101</v>
      </c>
      <c r="J17" s="20">
        <v>16</v>
      </c>
      <c r="K17" s="20" t="s">
        <v>217</v>
      </c>
      <c r="L17" s="20" t="s">
        <v>101</v>
      </c>
      <c r="M17" s="20" t="s">
        <v>293</v>
      </c>
      <c r="N17" s="20">
        <v>16</v>
      </c>
      <c r="O17" s="20" t="s">
        <v>292</v>
      </c>
    </row>
    <row r="18" spans="1:15" x14ac:dyDescent="0.2">
      <c r="A18" s="20" t="s">
        <v>118</v>
      </c>
      <c r="B18" s="20" t="s">
        <v>101</v>
      </c>
      <c r="C18" s="20" t="s">
        <v>101</v>
      </c>
      <c r="D18" s="20">
        <v>12</v>
      </c>
      <c r="E18" s="20" t="s">
        <v>218</v>
      </c>
      <c r="F18" s="20" t="s">
        <v>218</v>
      </c>
      <c r="G18" s="20" t="s">
        <v>218</v>
      </c>
      <c r="H18" s="20" t="s">
        <v>218</v>
      </c>
      <c r="I18" s="20" t="s">
        <v>101</v>
      </c>
      <c r="J18" s="20">
        <v>16</v>
      </c>
      <c r="K18" s="20" t="s">
        <v>101</v>
      </c>
      <c r="L18" s="20" t="s">
        <v>101</v>
      </c>
      <c r="M18" s="20" t="s">
        <v>309</v>
      </c>
      <c r="N18" s="20">
        <v>16</v>
      </c>
      <c r="O18" s="20" t="s">
        <v>292</v>
      </c>
    </row>
    <row r="19" spans="1:15" x14ac:dyDescent="0.2">
      <c r="A19" s="20" t="s">
        <v>119</v>
      </c>
      <c r="B19" s="20" t="s">
        <v>101</v>
      </c>
      <c r="C19" s="20" t="s">
        <v>101</v>
      </c>
      <c r="D19" s="20">
        <v>37.299999999999997</v>
      </c>
      <c r="E19" s="20" t="s">
        <v>218</v>
      </c>
      <c r="F19" s="20" t="s">
        <v>218</v>
      </c>
      <c r="G19" s="20" t="s">
        <v>218</v>
      </c>
      <c r="H19" s="20" t="s">
        <v>218</v>
      </c>
      <c r="I19" s="20" t="s">
        <v>101</v>
      </c>
      <c r="J19" s="20" t="s">
        <v>291</v>
      </c>
      <c r="K19" s="20" t="s">
        <v>101</v>
      </c>
      <c r="L19" s="20" t="s">
        <v>101</v>
      </c>
      <c r="M19" s="20" t="s">
        <v>309</v>
      </c>
      <c r="N19" s="20">
        <v>16</v>
      </c>
      <c r="O19" s="20" t="s">
        <v>292</v>
      </c>
    </row>
    <row r="20" spans="1:15" x14ac:dyDescent="0.2">
      <c r="A20" s="20" t="s">
        <v>120</v>
      </c>
      <c r="B20" s="20" t="s">
        <v>101</v>
      </c>
      <c r="C20" s="20" t="s">
        <v>101</v>
      </c>
      <c r="D20" s="20">
        <v>21.9</v>
      </c>
      <c r="E20" s="20" t="s">
        <v>218</v>
      </c>
      <c r="F20" s="20" t="s">
        <v>218</v>
      </c>
      <c r="G20" s="20" t="s">
        <v>218</v>
      </c>
      <c r="H20" s="20" t="s">
        <v>218</v>
      </c>
      <c r="I20" s="20" t="s">
        <v>101</v>
      </c>
      <c r="J20" s="20">
        <v>16</v>
      </c>
      <c r="K20" s="20" t="s">
        <v>101</v>
      </c>
      <c r="L20" s="20" t="s">
        <v>101</v>
      </c>
      <c r="M20" s="20" t="s">
        <v>293</v>
      </c>
      <c r="N20" s="20">
        <v>16</v>
      </c>
      <c r="O20" s="20" t="s">
        <v>292</v>
      </c>
    </row>
    <row r="21" spans="1:15" x14ac:dyDescent="0.2">
      <c r="A21" s="20" t="s">
        <v>121</v>
      </c>
      <c r="B21" s="20" t="s">
        <v>217</v>
      </c>
      <c r="C21" s="20" t="s">
        <v>101</v>
      </c>
      <c r="D21" s="20">
        <v>0</v>
      </c>
      <c r="E21" s="20" t="s">
        <v>218</v>
      </c>
      <c r="F21" s="20" t="s">
        <v>218</v>
      </c>
      <c r="G21" s="20">
        <v>115.1</v>
      </c>
      <c r="H21" s="20" t="s">
        <v>218</v>
      </c>
      <c r="I21" s="20" t="s">
        <v>101</v>
      </c>
      <c r="J21" s="20">
        <v>35</v>
      </c>
      <c r="K21" s="20" t="s">
        <v>101</v>
      </c>
      <c r="L21" s="20" t="s">
        <v>101</v>
      </c>
      <c r="M21" s="20" t="s">
        <v>309</v>
      </c>
      <c r="N21" s="20">
        <v>35</v>
      </c>
      <c r="O21" s="20" t="s">
        <v>292</v>
      </c>
    </row>
    <row r="22" spans="1:15" x14ac:dyDescent="0.2">
      <c r="A22" s="20" t="s">
        <v>123</v>
      </c>
      <c r="B22" s="20" t="s">
        <v>217</v>
      </c>
      <c r="C22" s="20" t="s">
        <v>101</v>
      </c>
      <c r="D22" s="20">
        <v>0.2</v>
      </c>
      <c r="E22" s="20" t="s">
        <v>218</v>
      </c>
      <c r="F22" s="20" t="s">
        <v>218</v>
      </c>
      <c r="G22" s="20" t="s">
        <v>218</v>
      </c>
      <c r="H22" s="20" t="s">
        <v>218</v>
      </c>
      <c r="I22" s="20" t="s">
        <v>101</v>
      </c>
      <c r="J22" s="20">
        <v>16</v>
      </c>
      <c r="K22" s="20" t="s">
        <v>67</v>
      </c>
      <c r="L22" s="20" t="s">
        <v>67</v>
      </c>
      <c r="M22" s="20" t="s">
        <v>309</v>
      </c>
      <c r="N22" s="20">
        <v>16</v>
      </c>
      <c r="O22" s="20" t="s">
        <v>292</v>
      </c>
    </row>
    <row r="23" spans="1:15" x14ac:dyDescent="0.2">
      <c r="A23" s="20" t="s">
        <v>124</v>
      </c>
      <c r="B23" s="20" t="s">
        <v>218</v>
      </c>
      <c r="C23" s="20" t="s">
        <v>218</v>
      </c>
      <c r="D23" s="20" t="s">
        <v>218</v>
      </c>
      <c r="E23" s="20" t="s">
        <v>218</v>
      </c>
      <c r="F23" s="20" t="s">
        <v>218</v>
      </c>
      <c r="G23" s="20" t="s">
        <v>218</v>
      </c>
      <c r="H23" s="20" t="s">
        <v>218</v>
      </c>
      <c r="I23" s="20" t="s">
        <v>218</v>
      </c>
      <c r="J23" s="20" t="s">
        <v>291</v>
      </c>
      <c r="K23" s="20" t="s">
        <v>101</v>
      </c>
      <c r="L23" s="20" t="s">
        <v>101</v>
      </c>
      <c r="M23" s="20" t="s">
        <v>293</v>
      </c>
      <c r="N23" s="20">
        <v>16</v>
      </c>
      <c r="O23" s="20" t="s">
        <v>292</v>
      </c>
    </row>
    <row r="24" spans="1:15" x14ac:dyDescent="0.2">
      <c r="A24" s="20" t="s">
        <v>125</v>
      </c>
      <c r="B24" s="20" t="s">
        <v>218</v>
      </c>
      <c r="C24" s="20" t="s">
        <v>218</v>
      </c>
      <c r="D24" s="20" t="s">
        <v>218</v>
      </c>
      <c r="E24" s="20" t="s">
        <v>218</v>
      </c>
      <c r="F24" s="20" t="s">
        <v>218</v>
      </c>
      <c r="G24" s="20" t="s">
        <v>218</v>
      </c>
      <c r="H24" s="20" t="s">
        <v>218</v>
      </c>
      <c r="I24" s="20" t="s">
        <v>218</v>
      </c>
      <c r="J24" s="20" t="s">
        <v>291</v>
      </c>
      <c r="K24" s="20" t="s">
        <v>67</v>
      </c>
      <c r="L24" s="20" t="s">
        <v>101</v>
      </c>
      <c r="M24" s="20" t="s">
        <v>309</v>
      </c>
      <c r="N24" s="20">
        <v>16</v>
      </c>
      <c r="O24" s="20" t="s">
        <v>292</v>
      </c>
    </row>
    <row r="25" spans="1:15" x14ac:dyDescent="0.2">
      <c r="A25" s="20" t="s">
        <v>126</v>
      </c>
      <c r="B25" s="20" t="s">
        <v>101</v>
      </c>
      <c r="C25" s="20" t="s">
        <v>101</v>
      </c>
      <c r="D25" s="20">
        <v>747.4</v>
      </c>
      <c r="E25" s="20" t="s">
        <v>218</v>
      </c>
      <c r="F25" s="20" t="s">
        <v>218</v>
      </c>
      <c r="G25" s="20" t="s">
        <v>218</v>
      </c>
      <c r="H25" s="20" t="s">
        <v>218</v>
      </c>
      <c r="I25" s="20" t="s">
        <v>101</v>
      </c>
      <c r="J25" s="20">
        <v>16</v>
      </c>
      <c r="K25" s="20" t="s">
        <v>101</v>
      </c>
      <c r="L25" s="20" t="s">
        <v>101</v>
      </c>
      <c r="M25" s="20" t="s">
        <v>293</v>
      </c>
      <c r="N25" s="20">
        <v>16</v>
      </c>
      <c r="O25" s="20" t="s">
        <v>292</v>
      </c>
    </row>
    <row r="26" spans="1:15" x14ac:dyDescent="0.2">
      <c r="A26" s="20" t="s">
        <v>127</v>
      </c>
      <c r="B26" s="20" t="s">
        <v>218</v>
      </c>
      <c r="C26" s="20" t="s">
        <v>218</v>
      </c>
      <c r="D26" s="20" t="s">
        <v>218</v>
      </c>
      <c r="E26" s="20" t="s">
        <v>218</v>
      </c>
      <c r="F26" s="20" t="s">
        <v>218</v>
      </c>
      <c r="G26" s="20" t="s">
        <v>218</v>
      </c>
      <c r="H26" s="20" t="s">
        <v>218</v>
      </c>
      <c r="I26" s="20" t="s">
        <v>218</v>
      </c>
      <c r="J26" s="20" t="s">
        <v>291</v>
      </c>
      <c r="K26" s="20" t="s">
        <v>101</v>
      </c>
      <c r="L26" s="20" t="s">
        <v>101</v>
      </c>
      <c r="M26" s="20" t="s">
        <v>309</v>
      </c>
      <c r="N26" s="20">
        <v>16</v>
      </c>
      <c r="O26" s="20" t="s">
        <v>292</v>
      </c>
    </row>
    <row r="27" spans="1:15" x14ac:dyDescent="0.2">
      <c r="A27" s="20" t="s">
        <v>128</v>
      </c>
      <c r="B27" s="20" t="s">
        <v>218</v>
      </c>
      <c r="C27" s="20" t="s">
        <v>218</v>
      </c>
      <c r="D27" s="20" t="s">
        <v>218</v>
      </c>
      <c r="E27" s="20" t="s">
        <v>218</v>
      </c>
      <c r="F27" s="20" t="s">
        <v>218</v>
      </c>
      <c r="G27" s="20" t="s">
        <v>218</v>
      </c>
      <c r="H27" s="20" t="s">
        <v>218</v>
      </c>
      <c r="I27" s="20" t="s">
        <v>218</v>
      </c>
      <c r="J27" s="20" t="s">
        <v>291</v>
      </c>
      <c r="K27" s="20" t="s">
        <v>101</v>
      </c>
      <c r="L27" s="20" t="s">
        <v>101</v>
      </c>
      <c r="M27" s="20" t="s">
        <v>309</v>
      </c>
      <c r="N27" s="20">
        <v>16</v>
      </c>
      <c r="O27" s="20" t="s">
        <v>292</v>
      </c>
    </row>
    <row r="28" spans="1:15" x14ac:dyDescent="0.2">
      <c r="A28" s="20" t="s">
        <v>129</v>
      </c>
      <c r="B28" s="20" t="s">
        <v>101</v>
      </c>
      <c r="C28" s="20" t="s">
        <v>101</v>
      </c>
      <c r="D28" s="20">
        <v>49.8</v>
      </c>
      <c r="E28" s="20" t="s">
        <v>218</v>
      </c>
      <c r="F28" s="20" t="s">
        <v>218</v>
      </c>
      <c r="G28" s="20" t="s">
        <v>218</v>
      </c>
      <c r="H28" s="20" t="s">
        <v>218</v>
      </c>
      <c r="I28" s="20" t="s">
        <v>101</v>
      </c>
      <c r="J28" s="20">
        <v>16</v>
      </c>
      <c r="K28" s="20" t="s">
        <v>101</v>
      </c>
      <c r="L28" s="20" t="s">
        <v>101</v>
      </c>
      <c r="M28" s="20" t="s">
        <v>309</v>
      </c>
      <c r="N28" s="20">
        <v>16</v>
      </c>
      <c r="O28" s="20" t="s">
        <v>292</v>
      </c>
    </row>
    <row r="29" spans="1:15" x14ac:dyDescent="0.2">
      <c r="A29" s="20" t="s">
        <v>130</v>
      </c>
      <c r="B29" s="20" t="s">
        <v>101</v>
      </c>
      <c r="C29" s="20" t="s">
        <v>101</v>
      </c>
      <c r="D29" s="20">
        <v>20.3</v>
      </c>
      <c r="E29" s="20" t="s">
        <v>218</v>
      </c>
      <c r="F29" s="20" t="s">
        <v>218</v>
      </c>
      <c r="G29" s="20" t="s">
        <v>218</v>
      </c>
      <c r="H29" s="20" t="s">
        <v>218</v>
      </c>
      <c r="I29" s="20" t="s">
        <v>101</v>
      </c>
      <c r="J29" s="20" t="s">
        <v>291</v>
      </c>
      <c r="K29" s="20" t="s">
        <v>101</v>
      </c>
      <c r="L29" s="20" t="s">
        <v>101</v>
      </c>
      <c r="M29" s="20" t="s">
        <v>309</v>
      </c>
      <c r="N29" s="20">
        <v>16</v>
      </c>
      <c r="O29" s="20" t="s">
        <v>292</v>
      </c>
    </row>
    <row r="30" spans="1:15" x14ac:dyDescent="0.2">
      <c r="A30" s="20" t="s">
        <v>131</v>
      </c>
      <c r="B30" s="20" t="s">
        <v>101</v>
      </c>
      <c r="C30" s="20" t="s">
        <v>101</v>
      </c>
      <c r="D30" s="20">
        <v>9.5</v>
      </c>
      <c r="E30" s="20" t="s">
        <v>218</v>
      </c>
      <c r="F30" s="20" t="s">
        <v>218</v>
      </c>
      <c r="G30" s="20" t="s">
        <v>218</v>
      </c>
      <c r="H30" s="20" t="s">
        <v>218</v>
      </c>
      <c r="I30" s="20" t="s">
        <v>218</v>
      </c>
      <c r="J30" s="20">
        <v>16</v>
      </c>
      <c r="K30" s="20" t="s">
        <v>101</v>
      </c>
      <c r="L30" s="20" t="s">
        <v>101</v>
      </c>
      <c r="M30" s="20" t="s">
        <v>309</v>
      </c>
      <c r="N30" s="20">
        <v>16</v>
      </c>
      <c r="O30" s="20" t="s">
        <v>292</v>
      </c>
    </row>
    <row r="31" spans="1:15" x14ac:dyDescent="0.2">
      <c r="A31" s="20" t="s">
        <v>132</v>
      </c>
      <c r="B31" s="20" t="s">
        <v>101</v>
      </c>
      <c r="C31" s="20" t="s">
        <v>101</v>
      </c>
      <c r="D31" s="20">
        <v>3.6</v>
      </c>
      <c r="E31" s="20" t="s">
        <v>218</v>
      </c>
      <c r="F31" s="20" t="s">
        <v>218</v>
      </c>
      <c r="G31" s="20" t="s">
        <v>218</v>
      </c>
      <c r="H31" s="20" t="s">
        <v>218</v>
      </c>
      <c r="I31" s="20" t="s">
        <v>101</v>
      </c>
      <c r="J31" s="20">
        <v>16</v>
      </c>
      <c r="K31" s="20" t="s">
        <v>101</v>
      </c>
      <c r="L31" s="20" t="s">
        <v>101</v>
      </c>
      <c r="M31" s="20" t="s">
        <v>309</v>
      </c>
      <c r="N31" s="20">
        <v>16</v>
      </c>
      <c r="O31" s="20" t="s">
        <v>292</v>
      </c>
    </row>
    <row r="32" spans="1:15" x14ac:dyDescent="0.2">
      <c r="A32" s="20" t="s">
        <v>133</v>
      </c>
      <c r="B32" s="20" t="s">
        <v>101</v>
      </c>
      <c r="C32" s="20" t="s">
        <v>101</v>
      </c>
      <c r="D32" s="20">
        <v>29.9</v>
      </c>
      <c r="E32" s="20" t="s">
        <v>218</v>
      </c>
      <c r="F32" s="20" t="s">
        <v>218</v>
      </c>
      <c r="G32" s="20" t="s">
        <v>218</v>
      </c>
      <c r="H32" s="20" t="s">
        <v>218</v>
      </c>
      <c r="I32" s="20" t="s">
        <v>101</v>
      </c>
      <c r="J32" s="20">
        <v>16</v>
      </c>
      <c r="K32" s="20" t="s">
        <v>101</v>
      </c>
      <c r="L32" s="20" t="s">
        <v>101</v>
      </c>
      <c r="M32" s="20" t="s">
        <v>293</v>
      </c>
      <c r="N32" s="20">
        <v>16</v>
      </c>
      <c r="O32" s="20" t="s">
        <v>292</v>
      </c>
    </row>
    <row r="33" spans="1:15" x14ac:dyDescent="0.2">
      <c r="A33" s="20" t="s">
        <v>134</v>
      </c>
      <c r="B33" s="20" t="s">
        <v>101</v>
      </c>
      <c r="C33" s="20" t="s">
        <v>101</v>
      </c>
      <c r="D33" s="20">
        <v>2</v>
      </c>
      <c r="E33" s="20" t="s">
        <v>218</v>
      </c>
      <c r="F33" s="20" t="s">
        <v>218</v>
      </c>
      <c r="G33" s="20" t="s">
        <v>218</v>
      </c>
      <c r="H33" s="20" t="s">
        <v>218</v>
      </c>
      <c r="I33" s="20" t="s">
        <v>101</v>
      </c>
      <c r="J33" s="20">
        <v>16</v>
      </c>
      <c r="K33" s="20" t="s">
        <v>101</v>
      </c>
      <c r="L33" s="20" t="s">
        <v>101</v>
      </c>
      <c r="M33" s="20" t="s">
        <v>293</v>
      </c>
      <c r="N33" s="20">
        <v>16</v>
      </c>
      <c r="O33" s="20" t="s">
        <v>292</v>
      </c>
    </row>
    <row r="34" spans="1:15" x14ac:dyDescent="0.2">
      <c r="A34" s="20" t="s">
        <v>135</v>
      </c>
      <c r="B34" s="20" t="s">
        <v>218</v>
      </c>
      <c r="C34" s="20" t="s">
        <v>218</v>
      </c>
      <c r="D34" s="20" t="s">
        <v>218</v>
      </c>
      <c r="E34" s="20" t="s">
        <v>218</v>
      </c>
      <c r="F34" s="20" t="s">
        <v>218</v>
      </c>
      <c r="G34" s="20" t="s">
        <v>218</v>
      </c>
      <c r="H34" s="20" t="s">
        <v>218</v>
      </c>
      <c r="I34" s="20" t="s">
        <v>218</v>
      </c>
      <c r="J34" s="20" t="s">
        <v>291</v>
      </c>
      <c r="K34" s="20" t="s">
        <v>67</v>
      </c>
      <c r="L34" s="20" t="s">
        <v>67</v>
      </c>
      <c r="M34" s="20" t="s">
        <v>309</v>
      </c>
      <c r="N34" s="20">
        <v>16</v>
      </c>
      <c r="O34" s="20" t="s">
        <v>292</v>
      </c>
    </row>
    <row r="35" spans="1:15" x14ac:dyDescent="0.2">
      <c r="A35" s="20" t="s">
        <v>136</v>
      </c>
      <c r="B35" s="20" t="s">
        <v>101</v>
      </c>
      <c r="C35" s="20" t="s">
        <v>101</v>
      </c>
      <c r="D35" s="20">
        <v>38.299999999999997</v>
      </c>
      <c r="E35" s="20" t="s">
        <v>218</v>
      </c>
      <c r="F35" s="20" t="s">
        <v>218</v>
      </c>
      <c r="G35" s="20" t="s">
        <v>218</v>
      </c>
      <c r="H35" s="20" t="s">
        <v>218</v>
      </c>
      <c r="I35" s="20" t="s">
        <v>101</v>
      </c>
      <c r="J35" s="20">
        <v>16</v>
      </c>
      <c r="K35" s="20" t="s">
        <v>101</v>
      </c>
      <c r="L35" s="20" t="s">
        <v>101</v>
      </c>
      <c r="M35" s="20" t="s">
        <v>293</v>
      </c>
      <c r="N35" s="20">
        <v>16</v>
      </c>
      <c r="O35" s="20" t="s">
        <v>292</v>
      </c>
    </row>
    <row r="36" spans="1:15" x14ac:dyDescent="0.2">
      <c r="A36" s="20" t="s">
        <v>137</v>
      </c>
      <c r="B36" s="20" t="s">
        <v>218</v>
      </c>
      <c r="C36" s="20" t="s">
        <v>218</v>
      </c>
      <c r="D36" s="20" t="s">
        <v>218</v>
      </c>
      <c r="E36" s="20" t="s">
        <v>218</v>
      </c>
      <c r="F36" s="20" t="s">
        <v>218</v>
      </c>
      <c r="G36" s="20" t="s">
        <v>218</v>
      </c>
      <c r="H36" s="20" t="s">
        <v>218</v>
      </c>
      <c r="I36" s="20" t="s">
        <v>218</v>
      </c>
      <c r="J36" s="20" t="s">
        <v>291</v>
      </c>
      <c r="K36" s="20" t="s">
        <v>101</v>
      </c>
      <c r="L36" s="20" t="s">
        <v>101</v>
      </c>
      <c r="M36" s="20" t="s">
        <v>309</v>
      </c>
      <c r="N36" s="20">
        <v>16</v>
      </c>
      <c r="O36" s="20" t="s">
        <v>292</v>
      </c>
    </row>
    <row r="37" spans="1:15" x14ac:dyDescent="0.2">
      <c r="A37" s="20" t="s">
        <v>138</v>
      </c>
      <c r="B37" s="20" t="s">
        <v>217</v>
      </c>
      <c r="C37" s="20" t="s">
        <v>101</v>
      </c>
      <c r="D37" s="20">
        <v>0</v>
      </c>
      <c r="E37" s="20" t="s">
        <v>218</v>
      </c>
      <c r="F37" s="20">
        <v>0.7</v>
      </c>
      <c r="G37" s="20" t="s">
        <v>218</v>
      </c>
      <c r="H37" s="20" t="s">
        <v>218</v>
      </c>
      <c r="I37" s="20" t="s">
        <v>101</v>
      </c>
      <c r="J37" s="20">
        <v>33</v>
      </c>
      <c r="K37" s="20" t="s">
        <v>101</v>
      </c>
      <c r="L37" s="20" t="s">
        <v>101</v>
      </c>
      <c r="M37" s="20" t="s">
        <v>309</v>
      </c>
      <c r="N37" s="20">
        <v>33</v>
      </c>
      <c r="O37" s="20" t="s">
        <v>292</v>
      </c>
    </row>
    <row r="38" spans="1:15" x14ac:dyDescent="0.2">
      <c r="A38" s="20" t="s">
        <v>140</v>
      </c>
      <c r="B38" s="20" t="s">
        <v>101</v>
      </c>
      <c r="C38" s="20" t="s">
        <v>101</v>
      </c>
      <c r="D38" s="20">
        <v>12.2</v>
      </c>
      <c r="E38" s="20" t="s">
        <v>218</v>
      </c>
      <c r="F38" s="20" t="s">
        <v>218</v>
      </c>
      <c r="G38" s="20" t="s">
        <v>218</v>
      </c>
      <c r="H38" s="20" t="s">
        <v>218</v>
      </c>
      <c r="I38" s="20" t="s">
        <v>101</v>
      </c>
      <c r="J38" s="20">
        <v>16</v>
      </c>
      <c r="K38" s="20" t="s">
        <v>101</v>
      </c>
      <c r="L38" s="20" t="s">
        <v>101</v>
      </c>
      <c r="M38" s="20" t="s">
        <v>293</v>
      </c>
      <c r="N38" s="20">
        <v>16</v>
      </c>
      <c r="O38" s="20" t="s">
        <v>292</v>
      </c>
    </row>
    <row r="39" spans="1:15" x14ac:dyDescent="0.2">
      <c r="A39" s="20" t="s">
        <v>141</v>
      </c>
      <c r="B39" s="20" t="s">
        <v>101</v>
      </c>
      <c r="C39" s="20" t="s">
        <v>101</v>
      </c>
      <c r="D39" s="20">
        <v>25.5</v>
      </c>
      <c r="E39" s="20" t="s">
        <v>218</v>
      </c>
      <c r="F39" s="20" t="s">
        <v>218</v>
      </c>
      <c r="G39" s="20" t="s">
        <v>218</v>
      </c>
      <c r="H39" s="20" t="s">
        <v>218</v>
      </c>
      <c r="I39" s="20" t="s">
        <v>101</v>
      </c>
      <c r="J39" s="20">
        <v>16</v>
      </c>
      <c r="K39" s="20" t="s">
        <v>67</v>
      </c>
      <c r="L39" s="20" t="s">
        <v>67</v>
      </c>
      <c r="M39" s="20" t="s">
        <v>293</v>
      </c>
      <c r="N39" s="20">
        <v>16</v>
      </c>
      <c r="O39" s="20" t="s">
        <v>292</v>
      </c>
    </row>
    <row r="40" spans="1:15" x14ac:dyDescent="0.2">
      <c r="A40" s="20" t="s">
        <v>142</v>
      </c>
      <c r="B40" s="20" t="s">
        <v>101</v>
      </c>
      <c r="C40" s="20" t="s">
        <v>101</v>
      </c>
      <c r="D40" s="20">
        <v>76.400000000000006</v>
      </c>
      <c r="E40" s="20" t="s">
        <v>218</v>
      </c>
      <c r="F40" s="20" t="s">
        <v>218</v>
      </c>
      <c r="G40" s="20" t="s">
        <v>218</v>
      </c>
      <c r="H40" s="20" t="s">
        <v>218</v>
      </c>
      <c r="I40" s="20" t="s">
        <v>101</v>
      </c>
      <c r="J40" s="20">
        <v>16</v>
      </c>
      <c r="K40" s="20" t="s">
        <v>101</v>
      </c>
      <c r="L40" s="20" t="s">
        <v>101</v>
      </c>
      <c r="M40" s="20" t="s">
        <v>309</v>
      </c>
      <c r="N40" s="20">
        <v>16</v>
      </c>
      <c r="O40" s="20" t="s">
        <v>292</v>
      </c>
    </row>
    <row r="41" spans="1:15" x14ac:dyDescent="0.2">
      <c r="A41" s="20" t="s">
        <v>143</v>
      </c>
      <c r="B41" s="20" t="s">
        <v>218</v>
      </c>
      <c r="C41" s="20" t="s">
        <v>218</v>
      </c>
      <c r="D41" s="20" t="s">
        <v>218</v>
      </c>
      <c r="E41" s="20" t="s">
        <v>218</v>
      </c>
      <c r="F41" s="20" t="s">
        <v>218</v>
      </c>
      <c r="G41" s="20" t="s">
        <v>218</v>
      </c>
      <c r="H41" s="20" t="s">
        <v>218</v>
      </c>
      <c r="I41" s="20" t="s">
        <v>218</v>
      </c>
      <c r="J41" s="20" t="s">
        <v>291</v>
      </c>
      <c r="K41" s="20" t="s">
        <v>101</v>
      </c>
      <c r="L41" s="20" t="s">
        <v>101</v>
      </c>
      <c r="M41" s="20" t="s">
        <v>309</v>
      </c>
      <c r="N41" s="20">
        <v>16</v>
      </c>
      <c r="O41" s="20" t="s">
        <v>292</v>
      </c>
    </row>
    <row r="42" spans="1:15" x14ac:dyDescent="0.2">
      <c r="A42" s="20" t="s">
        <v>144</v>
      </c>
      <c r="B42" s="20" t="s">
        <v>101</v>
      </c>
      <c r="C42" s="20" t="s">
        <v>101</v>
      </c>
      <c r="D42" s="20">
        <v>33.1</v>
      </c>
      <c r="E42" s="20" t="s">
        <v>218</v>
      </c>
      <c r="F42" s="20" t="s">
        <v>218</v>
      </c>
      <c r="G42" s="20" t="s">
        <v>218</v>
      </c>
      <c r="H42" s="20" t="s">
        <v>218</v>
      </c>
      <c r="I42" s="20" t="s">
        <v>101</v>
      </c>
      <c r="J42" s="20">
        <v>16</v>
      </c>
      <c r="K42" s="20" t="s">
        <v>101</v>
      </c>
      <c r="L42" s="20" t="s">
        <v>101</v>
      </c>
      <c r="M42" s="20" t="s">
        <v>309</v>
      </c>
      <c r="N42" s="20">
        <v>16</v>
      </c>
      <c r="O42" s="20" t="s">
        <v>292</v>
      </c>
    </row>
    <row r="43" spans="1:15" x14ac:dyDescent="0.2">
      <c r="A43" s="20" t="s">
        <v>145</v>
      </c>
      <c r="B43" s="20" t="s">
        <v>218</v>
      </c>
      <c r="C43" s="20" t="s">
        <v>218</v>
      </c>
      <c r="D43" s="20" t="s">
        <v>218</v>
      </c>
      <c r="E43" s="20" t="s">
        <v>218</v>
      </c>
      <c r="F43" s="20" t="s">
        <v>218</v>
      </c>
      <c r="G43" s="20" t="s">
        <v>218</v>
      </c>
      <c r="H43" s="20" t="s">
        <v>218</v>
      </c>
      <c r="I43" s="20" t="s">
        <v>218</v>
      </c>
      <c r="J43" s="20" t="s">
        <v>291</v>
      </c>
      <c r="K43" s="20" t="s">
        <v>101</v>
      </c>
      <c r="L43" s="20" t="s">
        <v>101</v>
      </c>
      <c r="M43" s="20" t="s">
        <v>309</v>
      </c>
      <c r="N43" s="20">
        <v>16</v>
      </c>
      <c r="O43" s="20" t="s">
        <v>292</v>
      </c>
    </row>
    <row r="44" spans="1:15" x14ac:dyDescent="0.2">
      <c r="A44" s="20" t="s">
        <v>146</v>
      </c>
      <c r="B44" s="20" t="s">
        <v>101</v>
      </c>
      <c r="C44" s="20" t="s">
        <v>101</v>
      </c>
      <c r="D44" s="20">
        <v>0</v>
      </c>
      <c r="E44" s="20" t="s">
        <v>218</v>
      </c>
      <c r="F44" s="20" t="s">
        <v>218</v>
      </c>
      <c r="G44" s="20" t="s">
        <v>218</v>
      </c>
      <c r="H44" s="20" t="s">
        <v>218</v>
      </c>
      <c r="I44" s="20" t="s">
        <v>217</v>
      </c>
      <c r="J44" s="20" t="s">
        <v>294</v>
      </c>
      <c r="K44" s="20" t="s">
        <v>101</v>
      </c>
      <c r="L44" s="20" t="s">
        <v>101</v>
      </c>
      <c r="M44" s="20" t="s">
        <v>309</v>
      </c>
      <c r="N44" s="20">
        <v>33</v>
      </c>
      <c r="O44" s="20" t="s">
        <v>292</v>
      </c>
    </row>
    <row r="45" spans="1:15" x14ac:dyDescent="0.2">
      <c r="A45" s="20" t="s">
        <v>147</v>
      </c>
      <c r="B45" s="20" t="s">
        <v>101</v>
      </c>
      <c r="C45" s="20" t="s">
        <v>101</v>
      </c>
      <c r="D45" s="20">
        <v>49.3</v>
      </c>
      <c r="E45" s="20" t="s">
        <v>218</v>
      </c>
      <c r="F45" s="20" t="s">
        <v>218</v>
      </c>
      <c r="G45" s="20" t="s">
        <v>218</v>
      </c>
      <c r="H45" s="20" t="s">
        <v>218</v>
      </c>
      <c r="I45" s="20" t="s">
        <v>101</v>
      </c>
      <c r="J45" s="20">
        <v>16</v>
      </c>
      <c r="K45" s="20" t="s">
        <v>101</v>
      </c>
      <c r="L45" s="20" t="s">
        <v>101</v>
      </c>
      <c r="M45" s="20" t="s">
        <v>309</v>
      </c>
      <c r="N45" s="20">
        <v>16</v>
      </c>
      <c r="O45" s="20" t="s">
        <v>292</v>
      </c>
    </row>
    <row r="46" spans="1:15" x14ac:dyDescent="0.2">
      <c r="A46" s="20" t="s">
        <v>148</v>
      </c>
      <c r="B46" s="20" t="s">
        <v>101</v>
      </c>
      <c r="C46" s="20" t="s">
        <v>101</v>
      </c>
      <c r="D46" s="20">
        <v>1.7</v>
      </c>
      <c r="E46" s="20" t="s">
        <v>218</v>
      </c>
      <c r="F46" s="20" t="s">
        <v>218</v>
      </c>
      <c r="G46" s="20" t="s">
        <v>218</v>
      </c>
      <c r="H46" s="20" t="s">
        <v>218</v>
      </c>
      <c r="I46" s="20" t="s">
        <v>101</v>
      </c>
      <c r="J46" s="20">
        <v>16</v>
      </c>
      <c r="K46" s="20" t="s">
        <v>101</v>
      </c>
      <c r="L46" s="20" t="s">
        <v>101</v>
      </c>
      <c r="M46" s="20" t="s">
        <v>293</v>
      </c>
      <c r="N46" s="20">
        <v>16</v>
      </c>
      <c r="O46" s="20" t="s">
        <v>292</v>
      </c>
    </row>
    <row r="47" spans="1:15" x14ac:dyDescent="0.2">
      <c r="A47" s="20" t="s">
        <v>149</v>
      </c>
      <c r="B47" s="20" t="s">
        <v>101</v>
      </c>
      <c r="C47" s="20" t="s">
        <v>217</v>
      </c>
      <c r="D47" s="20">
        <v>27.1</v>
      </c>
      <c r="E47" s="20" t="s">
        <v>218</v>
      </c>
      <c r="F47" s="20" t="s">
        <v>218</v>
      </c>
      <c r="G47" s="20" t="s">
        <v>218</v>
      </c>
      <c r="H47" s="20" t="s">
        <v>218</v>
      </c>
      <c r="I47" s="20" t="s">
        <v>101</v>
      </c>
      <c r="J47" s="20">
        <v>16</v>
      </c>
      <c r="K47" s="20" t="s">
        <v>101</v>
      </c>
      <c r="L47" s="20" t="s">
        <v>217</v>
      </c>
      <c r="M47" s="20" t="s">
        <v>309</v>
      </c>
      <c r="N47" s="20">
        <v>16</v>
      </c>
      <c r="O47" s="20" t="s">
        <v>292</v>
      </c>
    </row>
    <row r="48" spans="1:15" x14ac:dyDescent="0.2">
      <c r="A48" s="20" t="s">
        <v>150</v>
      </c>
      <c r="B48" s="20" t="s">
        <v>101</v>
      </c>
      <c r="C48" s="20" t="s">
        <v>101</v>
      </c>
      <c r="D48" s="20">
        <v>10.1</v>
      </c>
      <c r="E48" s="20" t="s">
        <v>218</v>
      </c>
      <c r="F48" s="20" t="s">
        <v>218</v>
      </c>
      <c r="G48" s="20" t="s">
        <v>218</v>
      </c>
      <c r="H48" s="20" t="s">
        <v>218</v>
      </c>
      <c r="I48" s="20" t="s">
        <v>101</v>
      </c>
      <c r="J48" s="20">
        <v>16</v>
      </c>
      <c r="K48" s="20" t="s">
        <v>101</v>
      </c>
      <c r="L48" s="20" t="s">
        <v>101</v>
      </c>
      <c r="M48" s="20" t="s">
        <v>309</v>
      </c>
      <c r="N48" s="20">
        <v>16</v>
      </c>
      <c r="O48" s="20" t="s">
        <v>292</v>
      </c>
    </row>
    <row r="49" spans="1:15" x14ac:dyDescent="0.2">
      <c r="A49" s="20" t="s">
        <v>151</v>
      </c>
      <c r="B49" s="20" t="s">
        <v>101</v>
      </c>
      <c r="C49" s="20" t="s">
        <v>101</v>
      </c>
      <c r="D49" s="20">
        <v>23.5</v>
      </c>
      <c r="E49" s="20" t="s">
        <v>218</v>
      </c>
      <c r="F49" s="20" t="s">
        <v>218</v>
      </c>
      <c r="G49" s="20" t="s">
        <v>218</v>
      </c>
      <c r="H49" s="20" t="s">
        <v>218</v>
      </c>
      <c r="I49" s="20" t="s">
        <v>101</v>
      </c>
      <c r="J49" s="20">
        <v>16</v>
      </c>
      <c r="K49" s="20" t="s">
        <v>101</v>
      </c>
      <c r="L49" s="20" t="s">
        <v>101</v>
      </c>
      <c r="M49" s="20" t="s">
        <v>293</v>
      </c>
      <c r="N49" s="20">
        <v>16</v>
      </c>
      <c r="O49" s="20" t="s">
        <v>218</v>
      </c>
    </row>
    <row r="50" spans="1:15" x14ac:dyDescent="0.2">
      <c r="A50" s="20" t="s">
        <v>152</v>
      </c>
      <c r="B50" s="20" t="s">
        <v>101</v>
      </c>
      <c r="C50" s="20" t="s">
        <v>101</v>
      </c>
      <c r="D50" s="20">
        <v>20.5</v>
      </c>
      <c r="E50" s="20" t="s">
        <v>218</v>
      </c>
      <c r="F50" s="20" t="s">
        <v>218</v>
      </c>
      <c r="G50" s="20" t="s">
        <v>218</v>
      </c>
      <c r="H50" s="20" t="s">
        <v>218</v>
      </c>
      <c r="I50" s="20" t="s">
        <v>101</v>
      </c>
      <c r="J50" s="20">
        <v>16</v>
      </c>
      <c r="K50" s="20" t="s">
        <v>101</v>
      </c>
      <c r="L50" s="20" t="s">
        <v>101</v>
      </c>
      <c r="M50" s="20" t="s">
        <v>293</v>
      </c>
      <c r="N50" s="20">
        <v>16</v>
      </c>
      <c r="O50" s="20" t="s">
        <v>292</v>
      </c>
    </row>
    <row r="51" spans="1:15" x14ac:dyDescent="0.2">
      <c r="A51" s="20" t="s">
        <v>153</v>
      </c>
      <c r="B51" s="20" t="s">
        <v>101</v>
      </c>
      <c r="C51" s="20" t="s">
        <v>101</v>
      </c>
      <c r="D51" s="20">
        <v>18.600000000000001</v>
      </c>
      <c r="E51" s="20" t="s">
        <v>218</v>
      </c>
      <c r="F51" s="20" t="s">
        <v>218</v>
      </c>
      <c r="G51" s="20" t="s">
        <v>218</v>
      </c>
      <c r="H51" s="20" t="s">
        <v>218</v>
      </c>
      <c r="I51" s="20" t="s">
        <v>101</v>
      </c>
      <c r="J51" s="20">
        <v>16</v>
      </c>
      <c r="K51" s="20" t="s">
        <v>101</v>
      </c>
      <c r="L51" s="20" t="s">
        <v>101</v>
      </c>
      <c r="M51" s="20" t="s">
        <v>293</v>
      </c>
      <c r="N51" s="20">
        <v>16</v>
      </c>
      <c r="O51" s="20" t="s">
        <v>292</v>
      </c>
    </row>
    <row r="52" spans="1:15" x14ac:dyDescent="0.2">
      <c r="A52" s="20" t="s">
        <v>154</v>
      </c>
      <c r="B52" s="20" t="s">
        <v>218</v>
      </c>
      <c r="C52" s="20" t="s">
        <v>218</v>
      </c>
      <c r="D52" s="20" t="s">
        <v>218</v>
      </c>
      <c r="E52" s="20" t="s">
        <v>218</v>
      </c>
      <c r="F52" s="20" t="s">
        <v>218</v>
      </c>
      <c r="G52" s="20" t="s">
        <v>218</v>
      </c>
      <c r="H52" s="20" t="s">
        <v>218</v>
      </c>
      <c r="I52" s="20" t="s">
        <v>218</v>
      </c>
      <c r="J52" s="20" t="s">
        <v>291</v>
      </c>
      <c r="K52" s="20" t="s">
        <v>101</v>
      </c>
      <c r="L52" s="20" t="s">
        <v>101</v>
      </c>
      <c r="M52" s="20" t="s">
        <v>309</v>
      </c>
      <c r="N52" s="20">
        <v>16</v>
      </c>
      <c r="O52" s="20" t="s">
        <v>292</v>
      </c>
    </row>
    <row r="53" spans="1:15" x14ac:dyDescent="0.2">
      <c r="A53" s="20" t="s">
        <v>155</v>
      </c>
      <c r="B53" s="20" t="s">
        <v>218</v>
      </c>
      <c r="C53" s="20" t="s">
        <v>218</v>
      </c>
      <c r="D53" s="20" t="s">
        <v>218</v>
      </c>
      <c r="E53" s="20" t="s">
        <v>218</v>
      </c>
      <c r="F53" s="20" t="s">
        <v>218</v>
      </c>
      <c r="G53" s="20" t="s">
        <v>218</v>
      </c>
      <c r="H53" s="20" t="s">
        <v>218</v>
      </c>
      <c r="I53" s="20" t="s">
        <v>218</v>
      </c>
      <c r="J53" s="20" t="s">
        <v>291</v>
      </c>
      <c r="K53" s="20" t="s">
        <v>101</v>
      </c>
      <c r="L53" s="20" t="s">
        <v>101</v>
      </c>
      <c r="M53" s="20" t="s">
        <v>309</v>
      </c>
      <c r="N53" s="20">
        <v>16</v>
      </c>
      <c r="O53" s="20" t="s">
        <v>292</v>
      </c>
    </row>
    <row r="54" spans="1:15" x14ac:dyDescent="0.2">
      <c r="A54" s="20" t="s">
        <v>156</v>
      </c>
      <c r="B54" s="20" t="s">
        <v>218</v>
      </c>
      <c r="C54" s="20" t="s">
        <v>218</v>
      </c>
      <c r="D54" s="20" t="s">
        <v>218</v>
      </c>
      <c r="E54" s="20" t="s">
        <v>218</v>
      </c>
      <c r="F54" s="20" t="s">
        <v>218</v>
      </c>
      <c r="G54" s="20" t="s">
        <v>218</v>
      </c>
      <c r="H54" s="20" t="s">
        <v>218</v>
      </c>
      <c r="I54" s="20" t="s">
        <v>218</v>
      </c>
      <c r="J54" s="20" t="s">
        <v>291</v>
      </c>
      <c r="K54" s="20" t="s">
        <v>101</v>
      </c>
      <c r="L54" s="20" t="s">
        <v>101</v>
      </c>
      <c r="M54" s="20" t="s">
        <v>309</v>
      </c>
      <c r="N54" s="20">
        <v>16</v>
      </c>
      <c r="O54" s="20" t="s">
        <v>292</v>
      </c>
    </row>
    <row r="55" spans="1:15" x14ac:dyDescent="0.2">
      <c r="A55" s="20" t="s">
        <v>157</v>
      </c>
      <c r="B55" s="20" t="s">
        <v>101</v>
      </c>
      <c r="C55" s="20" t="s">
        <v>101</v>
      </c>
      <c r="D55" s="20">
        <v>6.8</v>
      </c>
      <c r="E55" s="20" t="s">
        <v>218</v>
      </c>
      <c r="F55" s="20" t="s">
        <v>218</v>
      </c>
      <c r="G55" s="20" t="s">
        <v>218</v>
      </c>
      <c r="H55" s="20" t="s">
        <v>218</v>
      </c>
      <c r="I55" s="20" t="s">
        <v>101</v>
      </c>
      <c r="J55" s="20">
        <v>16</v>
      </c>
      <c r="K55" s="20" t="s">
        <v>101</v>
      </c>
      <c r="L55" s="20" t="s">
        <v>101</v>
      </c>
      <c r="M55" s="20" t="s">
        <v>309</v>
      </c>
      <c r="N55" s="20">
        <v>16</v>
      </c>
      <c r="O55" s="20" t="s">
        <v>292</v>
      </c>
    </row>
    <row r="56" spans="1:15" x14ac:dyDescent="0.2">
      <c r="A56" s="20" t="s">
        <v>158</v>
      </c>
      <c r="B56" s="20" t="s">
        <v>218</v>
      </c>
      <c r="C56" s="20" t="s">
        <v>218</v>
      </c>
      <c r="D56" s="20" t="s">
        <v>218</v>
      </c>
      <c r="E56" s="20" t="s">
        <v>218</v>
      </c>
      <c r="F56" s="20" t="s">
        <v>218</v>
      </c>
      <c r="G56" s="20" t="s">
        <v>218</v>
      </c>
      <c r="H56" s="20" t="s">
        <v>218</v>
      </c>
      <c r="I56" s="20" t="s">
        <v>218</v>
      </c>
      <c r="J56" s="20" t="s">
        <v>291</v>
      </c>
      <c r="K56" s="20" t="s">
        <v>101</v>
      </c>
      <c r="L56" s="20" t="s">
        <v>101</v>
      </c>
      <c r="M56" s="20" t="s">
        <v>309</v>
      </c>
      <c r="N56" s="20">
        <v>16</v>
      </c>
      <c r="O56" s="20" t="s">
        <v>292</v>
      </c>
    </row>
    <row r="57" spans="1:15" x14ac:dyDescent="0.2">
      <c r="A57" s="20" t="s">
        <v>159</v>
      </c>
      <c r="B57" s="20" t="s">
        <v>218</v>
      </c>
      <c r="C57" s="20" t="s">
        <v>218</v>
      </c>
      <c r="D57" s="20" t="s">
        <v>218</v>
      </c>
      <c r="E57" s="20" t="s">
        <v>218</v>
      </c>
      <c r="F57" s="20" t="s">
        <v>218</v>
      </c>
      <c r="G57" s="20" t="s">
        <v>218</v>
      </c>
      <c r="H57" s="20" t="s">
        <v>218</v>
      </c>
      <c r="I57" s="20" t="s">
        <v>218</v>
      </c>
      <c r="J57" s="20" t="s">
        <v>291</v>
      </c>
      <c r="K57" s="20" t="s">
        <v>101</v>
      </c>
      <c r="L57" s="20" t="s">
        <v>101</v>
      </c>
      <c r="M57" s="20" t="s">
        <v>309</v>
      </c>
      <c r="N57" s="20">
        <v>16</v>
      </c>
      <c r="O57" s="20" t="s">
        <v>292</v>
      </c>
    </row>
    <row r="58" spans="1:15" x14ac:dyDescent="0.2">
      <c r="A58" s="20" t="s">
        <v>160</v>
      </c>
      <c r="B58" s="20" t="s">
        <v>101</v>
      </c>
      <c r="C58" s="20" t="s">
        <v>101</v>
      </c>
      <c r="D58" s="20">
        <v>14.8</v>
      </c>
      <c r="E58" s="20" t="s">
        <v>218</v>
      </c>
      <c r="F58" s="20" t="s">
        <v>218</v>
      </c>
      <c r="G58" s="20" t="s">
        <v>218</v>
      </c>
      <c r="H58" s="20" t="s">
        <v>218</v>
      </c>
      <c r="I58" s="20" t="s">
        <v>101</v>
      </c>
      <c r="J58" s="20">
        <v>16</v>
      </c>
      <c r="K58" s="20" t="s">
        <v>101</v>
      </c>
      <c r="L58" s="20" t="s">
        <v>101</v>
      </c>
      <c r="M58" s="20" t="s">
        <v>293</v>
      </c>
      <c r="N58" s="20">
        <v>16</v>
      </c>
      <c r="O58" s="20" t="s">
        <v>292</v>
      </c>
    </row>
    <row r="59" spans="1:15" x14ac:dyDescent="0.2">
      <c r="A59" s="20" t="s">
        <v>161</v>
      </c>
      <c r="B59" s="20" t="s">
        <v>101</v>
      </c>
      <c r="C59" s="20" t="s">
        <v>101</v>
      </c>
      <c r="D59" s="20">
        <v>0</v>
      </c>
      <c r="E59" s="20" t="s">
        <v>218</v>
      </c>
      <c r="F59" s="20">
        <v>15.6</v>
      </c>
      <c r="G59" s="20" t="s">
        <v>218</v>
      </c>
      <c r="H59" s="20" t="s">
        <v>218</v>
      </c>
      <c r="I59" s="20" t="s">
        <v>101</v>
      </c>
      <c r="J59" s="20">
        <v>33</v>
      </c>
      <c r="K59" s="20" t="s">
        <v>101</v>
      </c>
      <c r="L59" s="20" t="s">
        <v>101</v>
      </c>
      <c r="M59" s="20" t="s">
        <v>293</v>
      </c>
      <c r="N59" s="20">
        <v>33</v>
      </c>
      <c r="O59" s="20" t="s">
        <v>292</v>
      </c>
    </row>
    <row r="60" spans="1:15" x14ac:dyDescent="0.2">
      <c r="A60" s="20" t="s">
        <v>162</v>
      </c>
      <c r="B60" s="20" t="s">
        <v>218</v>
      </c>
      <c r="C60" s="20" t="s">
        <v>218</v>
      </c>
      <c r="D60" s="20" t="s">
        <v>218</v>
      </c>
      <c r="E60" s="20" t="s">
        <v>218</v>
      </c>
      <c r="F60" s="20" t="s">
        <v>218</v>
      </c>
      <c r="G60" s="20" t="s">
        <v>218</v>
      </c>
      <c r="H60" s="20" t="s">
        <v>218</v>
      </c>
      <c r="I60" s="20" t="s">
        <v>218</v>
      </c>
      <c r="J60" s="20" t="s">
        <v>291</v>
      </c>
      <c r="K60" s="20" t="s">
        <v>101</v>
      </c>
      <c r="L60" s="20" t="s">
        <v>101</v>
      </c>
      <c r="M60" s="20" t="s">
        <v>309</v>
      </c>
      <c r="N60" s="20">
        <v>16</v>
      </c>
      <c r="O60" s="20" t="s">
        <v>292</v>
      </c>
    </row>
    <row r="61" spans="1:15" x14ac:dyDescent="0.2">
      <c r="A61" s="20" t="s">
        <v>163</v>
      </c>
      <c r="B61" s="20" t="s">
        <v>217</v>
      </c>
      <c r="C61" s="20" t="s">
        <v>101</v>
      </c>
      <c r="D61" s="20">
        <v>0</v>
      </c>
      <c r="E61" s="20" t="s">
        <v>218</v>
      </c>
      <c r="F61" s="20" t="s">
        <v>218</v>
      </c>
      <c r="G61" s="20">
        <v>5.3</v>
      </c>
      <c r="H61" s="20" t="s">
        <v>218</v>
      </c>
      <c r="I61" s="20" t="s">
        <v>101</v>
      </c>
      <c r="J61" s="20">
        <v>35</v>
      </c>
      <c r="K61" s="20" t="s">
        <v>101</v>
      </c>
      <c r="L61" s="20" t="s">
        <v>101</v>
      </c>
      <c r="M61" s="20" t="s">
        <v>293</v>
      </c>
      <c r="N61" s="20">
        <v>35</v>
      </c>
      <c r="O61" s="20" t="s">
        <v>292</v>
      </c>
    </row>
    <row r="62" spans="1:15" x14ac:dyDescent="0.2">
      <c r="A62" s="20" t="s">
        <v>164</v>
      </c>
      <c r="B62" s="20" t="s">
        <v>101</v>
      </c>
      <c r="C62" s="20" t="s">
        <v>101</v>
      </c>
      <c r="D62" s="20">
        <v>5.0999999999999996</v>
      </c>
      <c r="E62" s="20" t="s">
        <v>218</v>
      </c>
      <c r="F62" s="20" t="s">
        <v>218</v>
      </c>
      <c r="G62" s="20" t="s">
        <v>218</v>
      </c>
      <c r="H62" s="20" t="s">
        <v>218</v>
      </c>
      <c r="I62" s="20" t="s">
        <v>101</v>
      </c>
      <c r="J62" s="20" t="s">
        <v>291</v>
      </c>
      <c r="K62" s="20" t="s">
        <v>101</v>
      </c>
      <c r="L62" s="20" t="s">
        <v>101</v>
      </c>
      <c r="M62" s="20" t="s">
        <v>309</v>
      </c>
      <c r="N62" s="20">
        <v>16</v>
      </c>
      <c r="O62" s="20" t="s">
        <v>292</v>
      </c>
    </row>
    <row r="63" spans="1:15" x14ac:dyDescent="0.2">
      <c r="A63" s="20" t="s">
        <v>165</v>
      </c>
      <c r="B63" s="20" t="s">
        <v>101</v>
      </c>
      <c r="C63" s="20" t="s">
        <v>101</v>
      </c>
      <c r="D63" s="20">
        <v>154.1</v>
      </c>
      <c r="E63" s="20" t="s">
        <v>218</v>
      </c>
      <c r="F63" s="20" t="s">
        <v>218</v>
      </c>
      <c r="G63" s="20" t="s">
        <v>218</v>
      </c>
      <c r="H63" s="20" t="s">
        <v>218</v>
      </c>
      <c r="I63" s="20" t="s">
        <v>101</v>
      </c>
      <c r="J63" s="20">
        <v>16</v>
      </c>
      <c r="K63" s="20" t="s">
        <v>101</v>
      </c>
      <c r="L63" s="20" t="s">
        <v>101</v>
      </c>
      <c r="M63" s="20" t="s">
        <v>293</v>
      </c>
      <c r="N63" s="20">
        <v>16</v>
      </c>
      <c r="O63" s="20" t="s">
        <v>292</v>
      </c>
    </row>
    <row r="64" spans="1:15" x14ac:dyDescent="0.2">
      <c r="A64" s="20" t="s">
        <v>166</v>
      </c>
      <c r="B64" s="20" t="s">
        <v>218</v>
      </c>
      <c r="C64" s="20" t="s">
        <v>218</v>
      </c>
      <c r="D64" s="20" t="s">
        <v>218</v>
      </c>
      <c r="E64" s="20" t="s">
        <v>218</v>
      </c>
      <c r="F64" s="20" t="s">
        <v>218</v>
      </c>
      <c r="G64" s="20" t="s">
        <v>218</v>
      </c>
      <c r="H64" s="20" t="s">
        <v>218</v>
      </c>
      <c r="I64" s="20" t="s">
        <v>218</v>
      </c>
      <c r="J64" s="20" t="s">
        <v>295</v>
      </c>
      <c r="K64" s="20" t="s">
        <v>101</v>
      </c>
      <c r="L64" s="20" t="s">
        <v>101</v>
      </c>
      <c r="M64" s="20" t="s">
        <v>309</v>
      </c>
      <c r="N64" s="20">
        <v>35</v>
      </c>
      <c r="O64" s="20" t="s">
        <v>218</v>
      </c>
    </row>
    <row r="65" spans="1:15" x14ac:dyDescent="0.2">
      <c r="A65" s="20" t="s">
        <v>167</v>
      </c>
      <c r="B65" s="20" t="s">
        <v>101</v>
      </c>
      <c r="C65" s="20" t="s">
        <v>101</v>
      </c>
      <c r="D65" s="20">
        <v>14.9</v>
      </c>
      <c r="E65" s="20" t="s">
        <v>218</v>
      </c>
      <c r="F65" s="20" t="s">
        <v>218</v>
      </c>
      <c r="G65" s="20" t="s">
        <v>218</v>
      </c>
      <c r="H65" s="20" t="s">
        <v>218</v>
      </c>
      <c r="I65" s="20" t="s">
        <v>101</v>
      </c>
      <c r="J65" s="20">
        <v>16</v>
      </c>
      <c r="K65" s="20" t="s">
        <v>101</v>
      </c>
      <c r="L65" s="20" t="s">
        <v>101</v>
      </c>
      <c r="M65" s="20" t="s">
        <v>293</v>
      </c>
      <c r="N65" s="20">
        <v>16</v>
      </c>
      <c r="O65" s="20" t="s">
        <v>292</v>
      </c>
    </row>
    <row r="66" spans="1:15" x14ac:dyDescent="0.2">
      <c r="A66" s="20" t="s">
        <v>168</v>
      </c>
      <c r="B66" s="20" t="s">
        <v>101</v>
      </c>
      <c r="C66" s="20" t="s">
        <v>101</v>
      </c>
      <c r="D66" s="20">
        <v>58.7</v>
      </c>
      <c r="E66" s="20" t="s">
        <v>218</v>
      </c>
      <c r="F66" s="20" t="s">
        <v>218</v>
      </c>
      <c r="G66" s="20" t="s">
        <v>218</v>
      </c>
      <c r="H66" s="20" t="s">
        <v>218</v>
      </c>
      <c r="I66" s="20" t="s">
        <v>101</v>
      </c>
      <c r="J66" s="20">
        <v>16</v>
      </c>
      <c r="K66" s="20" t="s">
        <v>101</v>
      </c>
      <c r="L66" s="20" t="s">
        <v>101</v>
      </c>
      <c r="M66" s="20" t="s">
        <v>309</v>
      </c>
      <c r="N66" s="20">
        <v>16</v>
      </c>
      <c r="O66" s="20" t="s">
        <v>292</v>
      </c>
    </row>
    <row r="67" spans="1:15" x14ac:dyDescent="0.2">
      <c r="A67" s="20" t="s">
        <v>169</v>
      </c>
      <c r="B67" s="20" t="s">
        <v>218</v>
      </c>
      <c r="C67" s="20" t="s">
        <v>218</v>
      </c>
      <c r="D67" s="20" t="s">
        <v>218</v>
      </c>
      <c r="E67" s="20" t="s">
        <v>218</v>
      </c>
      <c r="F67" s="20" t="s">
        <v>218</v>
      </c>
      <c r="G67" s="20" t="s">
        <v>218</v>
      </c>
      <c r="H67" s="20" t="s">
        <v>218</v>
      </c>
      <c r="I67" s="20" t="s">
        <v>218</v>
      </c>
      <c r="J67" s="20" t="s">
        <v>291</v>
      </c>
      <c r="K67" s="20" t="s">
        <v>101</v>
      </c>
      <c r="L67" s="20" t="s">
        <v>101</v>
      </c>
      <c r="M67" s="20" t="s">
        <v>309</v>
      </c>
      <c r="N67" s="20">
        <v>16</v>
      </c>
      <c r="O67" s="20" t="s">
        <v>292</v>
      </c>
    </row>
    <row r="68" spans="1:15" x14ac:dyDescent="0.2">
      <c r="A68" s="20" t="s">
        <v>170</v>
      </c>
      <c r="B68" s="20" t="s">
        <v>101</v>
      </c>
      <c r="C68" s="20" t="s">
        <v>101</v>
      </c>
      <c r="D68" s="20">
        <v>53.3</v>
      </c>
      <c r="E68" s="20" t="s">
        <v>218</v>
      </c>
      <c r="F68" s="20" t="s">
        <v>218</v>
      </c>
      <c r="G68" s="20" t="s">
        <v>218</v>
      </c>
      <c r="H68" s="20" t="s">
        <v>218</v>
      </c>
      <c r="I68" s="20" t="s">
        <v>101</v>
      </c>
      <c r="J68" s="20">
        <v>16</v>
      </c>
      <c r="K68" s="20" t="s">
        <v>101</v>
      </c>
      <c r="L68" s="20" t="s">
        <v>101</v>
      </c>
      <c r="M68" s="20" t="s">
        <v>293</v>
      </c>
      <c r="N68" s="20">
        <v>16</v>
      </c>
      <c r="O68" s="20" t="s">
        <v>292</v>
      </c>
    </row>
    <row r="69" spans="1:15" x14ac:dyDescent="0.2">
      <c r="A69" s="20" t="s">
        <v>171</v>
      </c>
      <c r="B69" s="20" t="s">
        <v>217</v>
      </c>
      <c r="C69" s="20" t="s">
        <v>217</v>
      </c>
      <c r="D69" s="20">
        <v>0</v>
      </c>
      <c r="E69" s="20" t="s">
        <v>218</v>
      </c>
      <c r="F69" s="20" t="s">
        <v>218</v>
      </c>
      <c r="G69" s="20" t="s">
        <v>218</v>
      </c>
      <c r="H69" s="20">
        <v>363.9</v>
      </c>
      <c r="I69" s="20" t="s">
        <v>101</v>
      </c>
      <c r="J69" s="20">
        <v>59</v>
      </c>
      <c r="K69" s="20" t="s">
        <v>217</v>
      </c>
      <c r="L69" s="20" t="s">
        <v>101</v>
      </c>
      <c r="M69" s="20" t="s">
        <v>309</v>
      </c>
      <c r="N69" s="20">
        <v>59</v>
      </c>
      <c r="O69" s="20" t="s">
        <v>292</v>
      </c>
    </row>
    <row r="70" spans="1:15" x14ac:dyDescent="0.2">
      <c r="A70" s="20" t="s">
        <v>173</v>
      </c>
      <c r="B70" s="20" t="s">
        <v>101</v>
      </c>
      <c r="C70" s="20" t="s">
        <v>101</v>
      </c>
      <c r="D70" s="20">
        <v>60.2</v>
      </c>
      <c r="E70" s="20" t="s">
        <v>218</v>
      </c>
      <c r="F70" s="20" t="s">
        <v>218</v>
      </c>
      <c r="G70" s="20" t="s">
        <v>218</v>
      </c>
      <c r="H70" s="20" t="s">
        <v>218</v>
      </c>
      <c r="I70" s="20" t="s">
        <v>101</v>
      </c>
      <c r="J70" s="20">
        <v>16</v>
      </c>
      <c r="K70" s="20" t="s">
        <v>101</v>
      </c>
      <c r="L70" s="20" t="s">
        <v>101</v>
      </c>
      <c r="M70" s="20" t="s">
        <v>293</v>
      </c>
      <c r="N70" s="20">
        <v>16</v>
      </c>
      <c r="O70" s="20" t="s">
        <v>292</v>
      </c>
    </row>
    <row r="71" spans="1:15" x14ac:dyDescent="0.2">
      <c r="A71" s="20" t="s">
        <v>174</v>
      </c>
      <c r="B71" s="20" t="s">
        <v>101</v>
      </c>
      <c r="C71" s="20" t="s">
        <v>101</v>
      </c>
      <c r="D71" s="20">
        <v>9.1999999999999993</v>
      </c>
      <c r="E71" s="20" t="s">
        <v>218</v>
      </c>
      <c r="F71" s="20" t="s">
        <v>218</v>
      </c>
      <c r="G71" s="20" t="s">
        <v>218</v>
      </c>
      <c r="H71" s="20" t="s">
        <v>218</v>
      </c>
      <c r="I71" s="20" t="s">
        <v>101</v>
      </c>
      <c r="J71" s="20">
        <v>16</v>
      </c>
      <c r="K71" s="20" t="s">
        <v>101</v>
      </c>
      <c r="L71" s="20" t="s">
        <v>101</v>
      </c>
      <c r="M71" s="20" t="s">
        <v>293</v>
      </c>
      <c r="N71" s="20">
        <v>16</v>
      </c>
      <c r="O71" s="20" t="s">
        <v>292</v>
      </c>
    </row>
    <row r="72" spans="1:15" x14ac:dyDescent="0.2">
      <c r="A72" s="20" t="s">
        <v>175</v>
      </c>
      <c r="B72" s="20" t="s">
        <v>101</v>
      </c>
      <c r="C72" s="20" t="s">
        <v>101</v>
      </c>
      <c r="D72" s="20">
        <v>12.8</v>
      </c>
      <c r="E72" s="20" t="s">
        <v>218</v>
      </c>
      <c r="F72" s="20" t="s">
        <v>218</v>
      </c>
      <c r="G72" s="20" t="s">
        <v>218</v>
      </c>
      <c r="H72" s="20" t="s">
        <v>218</v>
      </c>
      <c r="I72" s="20" t="s">
        <v>101</v>
      </c>
      <c r="J72" s="20">
        <v>16</v>
      </c>
      <c r="K72" s="20" t="s">
        <v>67</v>
      </c>
      <c r="L72" s="20" t="s">
        <v>101</v>
      </c>
      <c r="M72" s="20" t="s">
        <v>293</v>
      </c>
      <c r="N72" s="20">
        <v>16</v>
      </c>
      <c r="O72" s="20" t="s">
        <v>292</v>
      </c>
    </row>
    <row r="73" spans="1:15" x14ac:dyDescent="0.2">
      <c r="A73" s="20" t="s">
        <v>176</v>
      </c>
      <c r="B73" s="20" t="s">
        <v>101</v>
      </c>
      <c r="C73" s="20" t="s">
        <v>101</v>
      </c>
      <c r="D73" s="20">
        <v>8.4</v>
      </c>
      <c r="E73" s="20" t="s">
        <v>218</v>
      </c>
      <c r="F73" s="20" t="s">
        <v>218</v>
      </c>
      <c r="G73" s="20" t="s">
        <v>218</v>
      </c>
      <c r="H73" s="20" t="s">
        <v>218</v>
      </c>
      <c r="I73" s="20" t="s">
        <v>101</v>
      </c>
      <c r="J73" s="20">
        <v>16</v>
      </c>
      <c r="K73" s="20" t="s">
        <v>101</v>
      </c>
      <c r="L73" s="20" t="s">
        <v>101</v>
      </c>
      <c r="M73" s="20" t="s">
        <v>293</v>
      </c>
      <c r="N73" s="20">
        <v>16</v>
      </c>
      <c r="O73" s="20" t="s">
        <v>292</v>
      </c>
    </row>
    <row r="74" spans="1:15" x14ac:dyDescent="0.2">
      <c r="A74" s="20" t="s">
        <v>177</v>
      </c>
      <c r="B74" s="20" t="s">
        <v>101</v>
      </c>
      <c r="C74" s="20" t="s">
        <v>101</v>
      </c>
      <c r="D74" s="20">
        <v>2.7</v>
      </c>
      <c r="E74" s="20" t="s">
        <v>218</v>
      </c>
      <c r="F74" s="20" t="s">
        <v>218</v>
      </c>
      <c r="G74" s="20" t="s">
        <v>218</v>
      </c>
      <c r="H74" s="20" t="s">
        <v>218</v>
      </c>
      <c r="I74" s="20" t="s">
        <v>101</v>
      </c>
      <c r="J74" s="20">
        <v>16</v>
      </c>
      <c r="K74" s="20" t="s">
        <v>101</v>
      </c>
      <c r="L74" s="20" t="s">
        <v>101</v>
      </c>
      <c r="M74" s="20" t="s">
        <v>309</v>
      </c>
      <c r="N74" s="20">
        <v>16</v>
      </c>
      <c r="O74" s="20" t="s">
        <v>292</v>
      </c>
    </row>
    <row r="75" spans="1:15" x14ac:dyDescent="0.2">
      <c r="A75" s="20" t="s">
        <v>178</v>
      </c>
      <c r="B75" s="20" t="s">
        <v>218</v>
      </c>
      <c r="C75" s="20" t="s">
        <v>218</v>
      </c>
      <c r="D75" s="20" t="s">
        <v>218</v>
      </c>
      <c r="E75" s="20" t="s">
        <v>218</v>
      </c>
      <c r="F75" s="20" t="s">
        <v>218</v>
      </c>
      <c r="G75" s="20" t="s">
        <v>218</v>
      </c>
      <c r="H75" s="20" t="s">
        <v>218</v>
      </c>
      <c r="I75" s="20" t="s">
        <v>218</v>
      </c>
      <c r="J75" s="20" t="s">
        <v>291</v>
      </c>
      <c r="K75" s="20" t="s">
        <v>101</v>
      </c>
      <c r="L75" s="20" t="s">
        <v>101</v>
      </c>
      <c r="M75" s="20" t="s">
        <v>293</v>
      </c>
      <c r="N75" s="20">
        <v>16</v>
      </c>
      <c r="O75" s="20" t="s">
        <v>292</v>
      </c>
    </row>
    <row r="76" spans="1:15" x14ac:dyDescent="0.2">
      <c r="A76" s="20" t="s">
        <v>179</v>
      </c>
      <c r="B76" s="20" t="s">
        <v>101</v>
      </c>
      <c r="C76" s="20" t="s">
        <v>101</v>
      </c>
      <c r="D76" s="20">
        <v>1.4</v>
      </c>
      <c r="E76" s="20" t="s">
        <v>218</v>
      </c>
      <c r="F76" s="20" t="s">
        <v>218</v>
      </c>
      <c r="G76" s="20" t="s">
        <v>218</v>
      </c>
      <c r="H76" s="20" t="s">
        <v>218</v>
      </c>
      <c r="I76" s="20" t="s">
        <v>101</v>
      </c>
      <c r="J76" s="20">
        <v>16</v>
      </c>
      <c r="K76" s="20" t="s">
        <v>101</v>
      </c>
      <c r="L76" s="20" t="s">
        <v>101</v>
      </c>
      <c r="M76" s="20" t="s">
        <v>293</v>
      </c>
      <c r="N76" s="20">
        <v>16</v>
      </c>
      <c r="O76" s="20" t="s">
        <v>292</v>
      </c>
    </row>
    <row r="77" spans="1:15" x14ac:dyDescent="0.2">
      <c r="A77" s="20" t="s">
        <v>180</v>
      </c>
      <c r="B77" s="20" t="s">
        <v>101</v>
      </c>
      <c r="C77" s="20" t="s">
        <v>101</v>
      </c>
      <c r="D77" s="20">
        <v>18.7</v>
      </c>
      <c r="E77" s="20" t="s">
        <v>218</v>
      </c>
      <c r="F77" s="20" t="s">
        <v>218</v>
      </c>
      <c r="G77" s="20" t="s">
        <v>218</v>
      </c>
      <c r="H77" s="20" t="s">
        <v>218</v>
      </c>
      <c r="I77" s="20" t="s">
        <v>101</v>
      </c>
      <c r="J77" s="20">
        <v>16</v>
      </c>
      <c r="K77" s="20" t="s">
        <v>101</v>
      </c>
      <c r="L77" s="20" t="s">
        <v>101</v>
      </c>
      <c r="M77" s="20" t="s">
        <v>293</v>
      </c>
      <c r="N77" s="20">
        <v>16</v>
      </c>
      <c r="O77" s="20" t="s">
        <v>292</v>
      </c>
    </row>
    <row r="78" spans="1:15" x14ac:dyDescent="0.2">
      <c r="A78" s="20" t="s">
        <v>181</v>
      </c>
      <c r="B78" s="20" t="s">
        <v>101</v>
      </c>
      <c r="C78" s="20" t="s">
        <v>101</v>
      </c>
      <c r="D78" s="20">
        <v>19.8</v>
      </c>
      <c r="E78" s="20" t="s">
        <v>218</v>
      </c>
      <c r="F78" s="20" t="s">
        <v>218</v>
      </c>
      <c r="G78" s="20" t="s">
        <v>218</v>
      </c>
      <c r="H78" s="20" t="s">
        <v>218</v>
      </c>
      <c r="I78" s="20" t="s">
        <v>101</v>
      </c>
      <c r="J78" s="20">
        <v>16</v>
      </c>
      <c r="K78" s="20" t="s">
        <v>101</v>
      </c>
      <c r="L78" s="20" t="s">
        <v>101</v>
      </c>
      <c r="M78" s="20" t="s">
        <v>309</v>
      </c>
      <c r="N78" s="20">
        <v>16</v>
      </c>
      <c r="O78" s="20" t="s">
        <v>292</v>
      </c>
    </row>
    <row r="79" spans="1:15" x14ac:dyDescent="0.2">
      <c r="A79" s="20" t="s">
        <v>182</v>
      </c>
      <c r="B79" s="20" t="s">
        <v>218</v>
      </c>
      <c r="C79" s="20" t="s">
        <v>218</v>
      </c>
      <c r="D79" s="20" t="s">
        <v>218</v>
      </c>
      <c r="E79" s="20" t="s">
        <v>218</v>
      </c>
      <c r="F79" s="20" t="s">
        <v>218</v>
      </c>
      <c r="G79" s="20" t="s">
        <v>218</v>
      </c>
      <c r="H79" s="20" t="s">
        <v>218</v>
      </c>
      <c r="I79" s="20" t="s">
        <v>218</v>
      </c>
      <c r="J79" s="20" t="s">
        <v>291</v>
      </c>
      <c r="K79" s="20" t="s">
        <v>101</v>
      </c>
      <c r="L79" s="20" t="s">
        <v>101</v>
      </c>
      <c r="M79" s="20" t="s">
        <v>309</v>
      </c>
      <c r="N79" s="20">
        <v>16</v>
      </c>
      <c r="O79" s="20" t="s">
        <v>292</v>
      </c>
    </row>
    <row r="80" spans="1:15" x14ac:dyDescent="0.2">
      <c r="A80" s="20" t="s">
        <v>183</v>
      </c>
      <c r="B80" s="20" t="s">
        <v>218</v>
      </c>
      <c r="C80" s="20" t="s">
        <v>218</v>
      </c>
      <c r="D80" s="20" t="s">
        <v>218</v>
      </c>
      <c r="E80" s="20" t="s">
        <v>218</v>
      </c>
      <c r="F80" s="20" t="s">
        <v>218</v>
      </c>
      <c r="G80" s="20" t="s">
        <v>218</v>
      </c>
      <c r="H80" s="20" t="s">
        <v>218</v>
      </c>
      <c r="I80" s="20" t="s">
        <v>218</v>
      </c>
      <c r="J80" s="20">
        <v>16</v>
      </c>
      <c r="K80" s="20" t="s">
        <v>101</v>
      </c>
      <c r="L80" s="20" t="s">
        <v>101</v>
      </c>
      <c r="M80" s="20" t="s">
        <v>309</v>
      </c>
      <c r="N80" s="20">
        <v>16</v>
      </c>
      <c r="O80" s="20" t="s">
        <v>292</v>
      </c>
    </row>
    <row r="81" spans="1:15" x14ac:dyDescent="0.2">
      <c r="A81" s="20" t="s">
        <v>184</v>
      </c>
      <c r="B81" s="20" t="s">
        <v>101</v>
      </c>
      <c r="C81" s="20" t="s">
        <v>101</v>
      </c>
      <c r="D81" s="20">
        <v>9.8000000000000007</v>
      </c>
      <c r="E81" s="20" t="s">
        <v>218</v>
      </c>
      <c r="F81" s="20" t="s">
        <v>218</v>
      </c>
      <c r="G81" s="20" t="s">
        <v>218</v>
      </c>
      <c r="H81" s="20" t="s">
        <v>218</v>
      </c>
      <c r="I81" s="20" t="s">
        <v>101</v>
      </c>
      <c r="J81" s="20">
        <v>16</v>
      </c>
      <c r="K81" s="20" t="s">
        <v>101</v>
      </c>
      <c r="L81" s="20" t="s">
        <v>101</v>
      </c>
      <c r="M81" s="20" t="s">
        <v>293</v>
      </c>
      <c r="N81" s="20">
        <v>16</v>
      </c>
      <c r="O81" s="20" t="s">
        <v>292</v>
      </c>
    </row>
    <row r="82" spans="1:15" x14ac:dyDescent="0.2">
      <c r="A82" s="20" t="s">
        <v>185</v>
      </c>
      <c r="B82" s="20" t="s">
        <v>217</v>
      </c>
      <c r="C82" s="20" t="s">
        <v>101</v>
      </c>
      <c r="D82" s="20">
        <v>0</v>
      </c>
      <c r="E82" s="20" t="s">
        <v>218</v>
      </c>
      <c r="F82" s="20">
        <v>3.2</v>
      </c>
      <c r="G82" s="20" t="s">
        <v>218</v>
      </c>
      <c r="H82" s="20" t="s">
        <v>218</v>
      </c>
      <c r="I82" s="20" t="s">
        <v>101</v>
      </c>
      <c r="J82" s="20">
        <v>33</v>
      </c>
      <c r="K82" s="20" t="s">
        <v>101</v>
      </c>
      <c r="L82" s="20" t="s">
        <v>101</v>
      </c>
      <c r="M82" s="20" t="s">
        <v>293</v>
      </c>
      <c r="N82" s="20">
        <v>33</v>
      </c>
      <c r="O82" s="20" t="s">
        <v>292</v>
      </c>
    </row>
    <row r="83" spans="1:15" x14ac:dyDescent="0.2">
      <c r="A83" s="20" t="s">
        <v>186</v>
      </c>
      <c r="B83" s="20" t="s">
        <v>217</v>
      </c>
      <c r="C83" s="20" t="s">
        <v>101</v>
      </c>
      <c r="D83" s="20">
        <v>0</v>
      </c>
      <c r="E83" s="20">
        <v>3</v>
      </c>
      <c r="F83" s="20" t="s">
        <v>218</v>
      </c>
      <c r="G83" s="20" t="s">
        <v>218</v>
      </c>
      <c r="H83" s="20" t="s">
        <v>218</v>
      </c>
      <c r="I83" s="20" t="s">
        <v>101</v>
      </c>
      <c r="J83" s="20">
        <v>18</v>
      </c>
      <c r="K83" s="20" t="s">
        <v>217</v>
      </c>
      <c r="L83" s="20" t="s">
        <v>101</v>
      </c>
      <c r="M83" s="20" t="s">
        <v>293</v>
      </c>
      <c r="N83" s="20">
        <v>18</v>
      </c>
      <c r="O83" s="20" t="s">
        <v>292</v>
      </c>
    </row>
    <row r="84" spans="1:15" x14ac:dyDescent="0.2">
      <c r="A84" s="20" t="s">
        <v>188</v>
      </c>
      <c r="B84" s="20" t="s">
        <v>217</v>
      </c>
      <c r="C84" s="20" t="s">
        <v>101</v>
      </c>
      <c r="D84" s="20">
        <v>0</v>
      </c>
      <c r="E84" s="20">
        <v>2391.6999999999998</v>
      </c>
      <c r="F84" s="20" t="s">
        <v>218</v>
      </c>
      <c r="G84" s="20" t="s">
        <v>218</v>
      </c>
      <c r="H84" s="20" t="s">
        <v>218</v>
      </c>
      <c r="I84" s="20" t="s">
        <v>101</v>
      </c>
      <c r="J84" s="20">
        <v>18</v>
      </c>
      <c r="K84" s="20" t="s">
        <v>101</v>
      </c>
      <c r="L84" s="20" t="s">
        <v>101</v>
      </c>
      <c r="M84" s="20" t="s">
        <v>293</v>
      </c>
      <c r="N84" s="20">
        <v>18</v>
      </c>
      <c r="O84" s="20" t="s">
        <v>292</v>
      </c>
    </row>
    <row r="85" spans="1:15" x14ac:dyDescent="0.2">
      <c r="A85" s="20" t="s">
        <v>189</v>
      </c>
      <c r="B85" s="20" t="s">
        <v>217</v>
      </c>
      <c r="C85" s="20" t="s">
        <v>101</v>
      </c>
      <c r="D85" s="20">
        <v>0</v>
      </c>
      <c r="E85" s="20" t="s">
        <v>218</v>
      </c>
      <c r="F85" s="20" t="s">
        <v>218</v>
      </c>
      <c r="G85" s="20" t="s">
        <v>218</v>
      </c>
      <c r="H85" s="20" t="s">
        <v>218</v>
      </c>
      <c r="I85" s="20" t="s">
        <v>218</v>
      </c>
      <c r="J85" s="20">
        <v>69</v>
      </c>
      <c r="K85" s="20" t="s">
        <v>67</v>
      </c>
      <c r="L85" s="20" t="s">
        <v>67</v>
      </c>
      <c r="M85" s="20" t="s">
        <v>293</v>
      </c>
      <c r="N85" s="20">
        <v>69</v>
      </c>
      <c r="O85" s="20" t="s">
        <v>292</v>
      </c>
    </row>
    <row r="86" spans="1:15" x14ac:dyDescent="0.2">
      <c r="A86" s="20" t="s">
        <v>191</v>
      </c>
      <c r="B86" s="20" t="s">
        <v>101</v>
      </c>
      <c r="C86" s="20" t="s">
        <v>101</v>
      </c>
      <c r="D86" s="20">
        <v>5.5</v>
      </c>
      <c r="E86" s="20" t="s">
        <v>218</v>
      </c>
      <c r="F86" s="20" t="s">
        <v>218</v>
      </c>
      <c r="G86" s="20" t="s">
        <v>218</v>
      </c>
      <c r="H86" s="20" t="s">
        <v>218</v>
      </c>
      <c r="I86" s="20" t="s">
        <v>101</v>
      </c>
      <c r="J86" s="20">
        <v>16</v>
      </c>
      <c r="K86" s="20" t="s">
        <v>101</v>
      </c>
      <c r="L86" s="20" t="s">
        <v>101</v>
      </c>
      <c r="M86" s="20" t="s">
        <v>309</v>
      </c>
      <c r="N86" s="20">
        <v>16</v>
      </c>
      <c r="O86" s="20" t="s">
        <v>292</v>
      </c>
    </row>
    <row r="87" spans="1:15" ht="17" thickBot="1" x14ac:dyDescent="0.25">
      <c r="A87" s="22" t="s">
        <v>192</v>
      </c>
      <c r="B87" s="22" t="s">
        <v>101</v>
      </c>
      <c r="C87" s="22" t="s">
        <v>101</v>
      </c>
      <c r="D87" s="22">
        <v>57.7</v>
      </c>
      <c r="E87" s="22" t="s">
        <v>218</v>
      </c>
      <c r="F87" s="22" t="s">
        <v>218</v>
      </c>
      <c r="G87" s="22" t="s">
        <v>218</v>
      </c>
      <c r="H87" s="22" t="s">
        <v>218</v>
      </c>
      <c r="I87" s="22" t="s">
        <v>101</v>
      </c>
      <c r="J87" s="22">
        <v>16</v>
      </c>
      <c r="K87" s="22" t="s">
        <v>101</v>
      </c>
      <c r="L87" s="22" t="s">
        <v>101</v>
      </c>
      <c r="M87" s="22" t="s">
        <v>293</v>
      </c>
      <c r="N87" s="22">
        <v>16</v>
      </c>
      <c r="O87" s="22" t="s">
        <v>292</v>
      </c>
    </row>
    <row r="88" spans="1:15" x14ac:dyDescent="0.2">
      <c r="A88" s="85" t="s">
        <v>296</v>
      </c>
      <c r="B88" s="85"/>
      <c r="C88" s="85"/>
      <c r="D88" s="85"/>
      <c r="E88" s="85"/>
      <c r="F88" s="85"/>
      <c r="G88" s="85"/>
      <c r="H88" s="85"/>
      <c r="I88" s="85"/>
      <c r="J88" s="85"/>
      <c r="K88" s="20"/>
      <c r="L88" s="20"/>
      <c r="M88" s="20"/>
      <c r="N88" s="20"/>
      <c r="O88" s="20"/>
    </row>
  </sheetData>
  <mergeCells count="1">
    <mergeCell ref="A88:J8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3402-CC69-1F4A-898D-B78D4440C429}">
  <dimension ref="A1:J28"/>
  <sheetViews>
    <sheetView workbookViewId="0">
      <selection sqref="A1:J28"/>
    </sheetView>
  </sheetViews>
  <sheetFormatPr baseColWidth="10" defaultRowHeight="16" x14ac:dyDescent="0.2"/>
  <sheetData>
    <row r="1" spans="1:10" ht="25" customHeight="1" thickBot="1" x14ac:dyDescent="0.25">
      <c r="A1" s="19" t="s">
        <v>277</v>
      </c>
      <c r="B1" s="19" t="s">
        <v>278</v>
      </c>
      <c r="C1" s="19" t="s">
        <v>279</v>
      </c>
      <c r="D1" s="19" t="s">
        <v>297</v>
      </c>
      <c r="E1" s="19" t="s">
        <v>298</v>
      </c>
      <c r="F1" s="19" t="s">
        <v>299</v>
      </c>
      <c r="G1" s="19" t="s">
        <v>287</v>
      </c>
      <c r="H1" s="19" t="s">
        <v>288</v>
      </c>
      <c r="I1" s="19" t="s">
        <v>289</v>
      </c>
      <c r="J1" s="19" t="s">
        <v>300</v>
      </c>
    </row>
    <row r="2" spans="1:10" x14ac:dyDescent="0.2">
      <c r="A2" s="20" t="s">
        <v>216</v>
      </c>
      <c r="B2" s="20" t="s">
        <v>218</v>
      </c>
      <c r="C2" s="20" t="s">
        <v>218</v>
      </c>
      <c r="D2" s="20" t="s">
        <v>218</v>
      </c>
      <c r="E2" s="20" t="s">
        <v>218</v>
      </c>
      <c r="F2" s="20" t="s">
        <v>301</v>
      </c>
      <c r="G2" s="20" t="s">
        <v>67</v>
      </c>
      <c r="H2" s="20" t="s">
        <v>217</v>
      </c>
      <c r="I2" s="20" t="s">
        <v>309</v>
      </c>
      <c r="J2" s="20" t="s">
        <v>302</v>
      </c>
    </row>
    <row r="3" spans="1:10" x14ac:dyDescent="0.2">
      <c r="A3" s="20" t="s">
        <v>219</v>
      </c>
      <c r="B3" s="20" t="s">
        <v>217</v>
      </c>
      <c r="C3" s="20" t="s">
        <v>101</v>
      </c>
      <c r="D3" s="21">
        <v>0</v>
      </c>
      <c r="E3" s="20" t="s">
        <v>217</v>
      </c>
      <c r="F3" s="20" t="s">
        <v>303</v>
      </c>
      <c r="G3" s="20" t="s">
        <v>217</v>
      </c>
      <c r="H3" s="20" t="s">
        <v>101</v>
      </c>
      <c r="I3" s="20" t="s">
        <v>293</v>
      </c>
      <c r="J3" s="20"/>
    </row>
    <row r="4" spans="1:10" x14ac:dyDescent="0.2">
      <c r="A4" s="20" t="s">
        <v>220</v>
      </c>
      <c r="B4" s="20" t="s">
        <v>217</v>
      </c>
      <c r="C4" s="20" t="s">
        <v>217</v>
      </c>
      <c r="D4" s="21">
        <v>0</v>
      </c>
      <c r="E4" s="20" t="s">
        <v>217</v>
      </c>
      <c r="F4" s="20" t="s">
        <v>304</v>
      </c>
      <c r="G4" s="20" t="s">
        <v>67</v>
      </c>
      <c r="H4" s="20" t="s">
        <v>217</v>
      </c>
      <c r="I4" s="20" t="s">
        <v>293</v>
      </c>
      <c r="J4" s="20" t="s">
        <v>302</v>
      </c>
    </row>
    <row r="5" spans="1:10" x14ac:dyDescent="0.2">
      <c r="A5" s="20" t="s">
        <v>221</v>
      </c>
      <c r="B5" s="20" t="s">
        <v>217</v>
      </c>
      <c r="C5" s="20" t="s">
        <v>217</v>
      </c>
      <c r="D5" s="21">
        <v>0</v>
      </c>
      <c r="E5" s="20" t="s">
        <v>217</v>
      </c>
      <c r="F5" s="20" t="s">
        <v>303</v>
      </c>
      <c r="G5" s="20" t="s">
        <v>67</v>
      </c>
      <c r="H5" s="20" t="s">
        <v>217</v>
      </c>
      <c r="I5" s="20" t="s">
        <v>293</v>
      </c>
      <c r="J5" s="20"/>
    </row>
    <row r="6" spans="1:10" x14ac:dyDescent="0.2">
      <c r="A6" s="20" t="s">
        <v>222</v>
      </c>
      <c r="B6" s="20" t="s">
        <v>217</v>
      </c>
      <c r="C6" s="20" t="s">
        <v>217</v>
      </c>
      <c r="D6" s="21">
        <v>0</v>
      </c>
      <c r="E6" s="20" t="s">
        <v>217</v>
      </c>
      <c r="F6" s="20" t="s">
        <v>303</v>
      </c>
      <c r="G6" s="20" t="s">
        <v>67</v>
      </c>
      <c r="H6" s="20" t="s">
        <v>217</v>
      </c>
      <c r="I6" s="20" t="s">
        <v>293</v>
      </c>
      <c r="J6" s="20"/>
    </row>
    <row r="7" spans="1:10" x14ac:dyDescent="0.2">
      <c r="A7" s="20" t="s">
        <v>223</v>
      </c>
      <c r="B7" s="20" t="s">
        <v>217</v>
      </c>
      <c r="C7" s="20" t="s">
        <v>217</v>
      </c>
      <c r="D7" s="21">
        <v>0</v>
      </c>
      <c r="E7" s="20" t="s">
        <v>217</v>
      </c>
      <c r="F7" s="20" t="s">
        <v>303</v>
      </c>
      <c r="G7" s="20" t="s">
        <v>67</v>
      </c>
      <c r="H7" s="20" t="s">
        <v>217</v>
      </c>
      <c r="I7" s="20" t="s">
        <v>293</v>
      </c>
      <c r="J7" s="20"/>
    </row>
    <row r="8" spans="1:10" x14ac:dyDescent="0.2">
      <c r="A8" s="20" t="s">
        <v>224</v>
      </c>
      <c r="B8" s="20" t="s">
        <v>217</v>
      </c>
      <c r="C8" s="20" t="s">
        <v>217</v>
      </c>
      <c r="D8" s="21">
        <v>0</v>
      </c>
      <c r="E8" s="20" t="s">
        <v>217</v>
      </c>
      <c r="F8" s="20" t="s">
        <v>305</v>
      </c>
      <c r="G8" s="20" t="s">
        <v>217</v>
      </c>
      <c r="H8" s="20" t="s">
        <v>217</v>
      </c>
      <c r="I8" s="20" t="s">
        <v>293</v>
      </c>
      <c r="J8" s="20" t="s">
        <v>302</v>
      </c>
    </row>
    <row r="9" spans="1:10" x14ac:dyDescent="0.2">
      <c r="A9" s="20" t="s">
        <v>225</v>
      </c>
      <c r="B9" s="20" t="s">
        <v>217</v>
      </c>
      <c r="C9" s="20" t="s">
        <v>217</v>
      </c>
      <c r="D9" s="21">
        <v>0</v>
      </c>
      <c r="E9" s="20" t="s">
        <v>217</v>
      </c>
      <c r="F9" s="20" t="s">
        <v>303</v>
      </c>
      <c r="G9" s="20" t="s">
        <v>67</v>
      </c>
      <c r="H9" s="20" t="s">
        <v>217</v>
      </c>
      <c r="I9" s="20" t="s">
        <v>293</v>
      </c>
      <c r="J9" s="20"/>
    </row>
    <row r="10" spans="1:10" x14ac:dyDescent="0.2">
      <c r="A10" s="20" t="s">
        <v>226</v>
      </c>
      <c r="B10" s="20" t="s">
        <v>217</v>
      </c>
      <c r="C10" s="20" t="s">
        <v>217</v>
      </c>
      <c r="D10" s="21">
        <v>0</v>
      </c>
      <c r="E10" s="20" t="s">
        <v>217</v>
      </c>
      <c r="F10" s="20" t="s">
        <v>303</v>
      </c>
      <c r="G10" s="20" t="s">
        <v>67</v>
      </c>
      <c r="H10" s="20" t="s">
        <v>217</v>
      </c>
      <c r="I10" s="20" t="s">
        <v>293</v>
      </c>
      <c r="J10" s="20"/>
    </row>
    <row r="11" spans="1:10" x14ac:dyDescent="0.2">
      <c r="A11" s="20" t="s">
        <v>227</v>
      </c>
      <c r="B11" s="20" t="s">
        <v>217</v>
      </c>
      <c r="C11" s="20" t="s">
        <v>217</v>
      </c>
      <c r="D11" s="21">
        <v>0</v>
      </c>
      <c r="E11" s="20" t="s">
        <v>217</v>
      </c>
      <c r="F11" s="20" t="s">
        <v>303</v>
      </c>
      <c r="G11" s="20" t="s">
        <v>217</v>
      </c>
      <c r="H11" s="20" t="s">
        <v>217</v>
      </c>
      <c r="I11" s="20" t="s">
        <v>293</v>
      </c>
      <c r="J11" s="20"/>
    </row>
    <row r="12" spans="1:10" x14ac:dyDescent="0.2">
      <c r="A12" s="20" t="s">
        <v>228</v>
      </c>
      <c r="B12" s="20" t="s">
        <v>217</v>
      </c>
      <c r="C12" s="20" t="s">
        <v>217</v>
      </c>
      <c r="D12" s="21">
        <v>0</v>
      </c>
      <c r="E12" s="20" t="s">
        <v>217</v>
      </c>
      <c r="F12" s="20" t="s">
        <v>304</v>
      </c>
      <c r="G12" s="20" t="s">
        <v>217</v>
      </c>
      <c r="H12" s="20" t="s">
        <v>217</v>
      </c>
      <c r="I12" s="20" t="s">
        <v>293</v>
      </c>
      <c r="J12" s="20" t="s">
        <v>302</v>
      </c>
    </row>
    <row r="13" spans="1:10" x14ac:dyDescent="0.2">
      <c r="A13" s="20" t="s">
        <v>229</v>
      </c>
      <c r="B13" s="20" t="s">
        <v>217</v>
      </c>
      <c r="C13" s="20" t="s">
        <v>217</v>
      </c>
      <c r="D13" s="21">
        <v>0</v>
      </c>
      <c r="E13" s="20" t="s">
        <v>217</v>
      </c>
      <c r="F13" s="20" t="s">
        <v>303</v>
      </c>
      <c r="G13" s="20" t="s">
        <v>67</v>
      </c>
      <c r="H13" s="20" t="s">
        <v>217</v>
      </c>
      <c r="I13" s="20" t="s">
        <v>293</v>
      </c>
      <c r="J13" s="20"/>
    </row>
    <row r="14" spans="1:10" x14ac:dyDescent="0.2">
      <c r="A14" s="20" t="s">
        <v>230</v>
      </c>
      <c r="B14" s="20" t="s">
        <v>217</v>
      </c>
      <c r="C14" s="20" t="s">
        <v>217</v>
      </c>
      <c r="D14" s="21">
        <v>0</v>
      </c>
      <c r="E14" s="20" t="s">
        <v>217</v>
      </c>
      <c r="F14" s="20" t="s">
        <v>303</v>
      </c>
      <c r="G14" s="20" t="s">
        <v>217</v>
      </c>
      <c r="H14" s="20" t="s">
        <v>217</v>
      </c>
      <c r="I14" s="20" t="s">
        <v>293</v>
      </c>
      <c r="J14" s="20"/>
    </row>
    <row r="15" spans="1:10" x14ac:dyDescent="0.2">
      <c r="A15" s="20" t="s">
        <v>231</v>
      </c>
      <c r="B15" s="20" t="s">
        <v>217</v>
      </c>
      <c r="C15" s="20" t="s">
        <v>217</v>
      </c>
      <c r="D15" s="21">
        <v>0</v>
      </c>
      <c r="E15" s="20" t="s">
        <v>217</v>
      </c>
      <c r="F15" s="20" t="s">
        <v>303</v>
      </c>
      <c r="G15" s="20" t="s">
        <v>67</v>
      </c>
      <c r="H15" s="20" t="s">
        <v>217</v>
      </c>
      <c r="I15" s="20" t="s">
        <v>293</v>
      </c>
      <c r="J15" s="20"/>
    </row>
    <row r="16" spans="1:10" x14ac:dyDescent="0.2">
      <c r="A16" s="20" t="s">
        <v>232</v>
      </c>
      <c r="B16" s="20" t="s">
        <v>217</v>
      </c>
      <c r="C16" s="20" t="s">
        <v>217</v>
      </c>
      <c r="D16" s="21">
        <v>0</v>
      </c>
      <c r="E16" s="20" t="s">
        <v>217</v>
      </c>
      <c r="F16" s="20" t="s">
        <v>303</v>
      </c>
      <c r="G16" s="20" t="s">
        <v>67</v>
      </c>
      <c r="H16" s="20" t="s">
        <v>217</v>
      </c>
      <c r="I16" s="20" t="s">
        <v>293</v>
      </c>
      <c r="J16" s="20"/>
    </row>
    <row r="17" spans="1:10" x14ac:dyDescent="0.2">
      <c r="A17" s="20" t="s">
        <v>233</v>
      </c>
      <c r="B17" s="20" t="s">
        <v>217</v>
      </c>
      <c r="C17" s="20" t="s">
        <v>217</v>
      </c>
      <c r="D17" s="21">
        <v>0</v>
      </c>
      <c r="E17" s="20" t="s">
        <v>217</v>
      </c>
      <c r="F17" s="20" t="s">
        <v>303</v>
      </c>
      <c r="G17" s="20" t="s">
        <v>67</v>
      </c>
      <c r="H17" s="20" t="s">
        <v>217</v>
      </c>
      <c r="I17" s="20" t="s">
        <v>293</v>
      </c>
      <c r="J17" s="20"/>
    </row>
    <row r="18" spans="1:10" x14ac:dyDescent="0.2">
      <c r="A18" s="20" t="s">
        <v>234</v>
      </c>
      <c r="B18" s="20" t="s">
        <v>217</v>
      </c>
      <c r="C18" s="20" t="s">
        <v>217</v>
      </c>
      <c r="D18" s="21">
        <v>0</v>
      </c>
      <c r="E18" s="20" t="s">
        <v>217</v>
      </c>
      <c r="F18" s="20" t="s">
        <v>303</v>
      </c>
      <c r="G18" s="20" t="s">
        <v>67</v>
      </c>
      <c r="H18" s="20" t="s">
        <v>217</v>
      </c>
      <c r="I18" s="20" t="s">
        <v>293</v>
      </c>
      <c r="J18" s="20"/>
    </row>
    <row r="19" spans="1:10" x14ac:dyDescent="0.2">
      <c r="A19" s="20" t="s">
        <v>235</v>
      </c>
      <c r="B19" s="20" t="s">
        <v>217</v>
      </c>
      <c r="C19" s="20" t="s">
        <v>217</v>
      </c>
      <c r="D19" s="21">
        <v>0</v>
      </c>
      <c r="E19" s="20" t="s">
        <v>217</v>
      </c>
      <c r="F19" s="20" t="s">
        <v>303</v>
      </c>
      <c r="G19" s="20" t="s">
        <v>217</v>
      </c>
      <c r="H19" s="20" t="s">
        <v>217</v>
      </c>
      <c r="I19" s="20" t="s">
        <v>293</v>
      </c>
      <c r="J19" s="20"/>
    </row>
    <row r="20" spans="1:10" x14ac:dyDescent="0.2">
      <c r="A20" s="20" t="s">
        <v>236</v>
      </c>
      <c r="B20" s="20" t="s">
        <v>217</v>
      </c>
      <c r="C20" s="20" t="s">
        <v>217</v>
      </c>
      <c r="D20" s="21">
        <v>0</v>
      </c>
      <c r="E20" s="20" t="s">
        <v>217</v>
      </c>
      <c r="F20" s="20" t="s">
        <v>303</v>
      </c>
      <c r="G20" s="20" t="s">
        <v>67</v>
      </c>
      <c r="H20" s="20" t="s">
        <v>217</v>
      </c>
      <c r="I20" s="20" t="s">
        <v>293</v>
      </c>
      <c r="J20" s="20"/>
    </row>
    <row r="21" spans="1:10" x14ac:dyDescent="0.2">
      <c r="A21" s="20" t="s">
        <v>237</v>
      </c>
      <c r="B21" s="20" t="s">
        <v>217</v>
      </c>
      <c r="C21" s="20" t="s">
        <v>217</v>
      </c>
      <c r="D21" s="21">
        <v>0</v>
      </c>
      <c r="E21" s="20" t="s">
        <v>217</v>
      </c>
      <c r="F21" s="20" t="s">
        <v>303</v>
      </c>
      <c r="G21" s="20" t="s">
        <v>67</v>
      </c>
      <c r="H21" s="20" t="s">
        <v>217</v>
      </c>
      <c r="I21" s="20" t="s">
        <v>293</v>
      </c>
      <c r="J21" s="20"/>
    </row>
    <row r="22" spans="1:10" x14ac:dyDescent="0.2">
      <c r="A22" s="20" t="s">
        <v>238</v>
      </c>
      <c r="B22" s="20" t="s">
        <v>217</v>
      </c>
      <c r="C22" s="20" t="s">
        <v>217</v>
      </c>
      <c r="D22" s="21">
        <v>0</v>
      </c>
      <c r="E22" s="20" t="s">
        <v>217</v>
      </c>
      <c r="F22" s="20" t="s">
        <v>303</v>
      </c>
      <c r="G22" s="20" t="s">
        <v>67</v>
      </c>
      <c r="H22" s="20" t="s">
        <v>217</v>
      </c>
      <c r="I22" s="20" t="s">
        <v>293</v>
      </c>
      <c r="J22" s="20"/>
    </row>
    <row r="23" spans="1:10" x14ac:dyDescent="0.2">
      <c r="A23" s="20" t="s">
        <v>239</v>
      </c>
      <c r="B23" s="20" t="s">
        <v>217</v>
      </c>
      <c r="C23" s="20" t="s">
        <v>217</v>
      </c>
      <c r="D23" s="21">
        <v>0</v>
      </c>
      <c r="E23" s="20" t="s">
        <v>217</v>
      </c>
      <c r="F23" s="20" t="s">
        <v>303</v>
      </c>
      <c r="G23" s="20" t="s">
        <v>67</v>
      </c>
      <c r="H23" s="20" t="s">
        <v>217</v>
      </c>
      <c r="I23" s="20" t="s">
        <v>293</v>
      </c>
      <c r="J23" s="20"/>
    </row>
    <row r="24" spans="1:10" x14ac:dyDescent="0.2">
      <c r="A24" s="20" t="s">
        <v>240</v>
      </c>
      <c r="B24" s="20" t="s">
        <v>217</v>
      </c>
      <c r="C24" s="20" t="s">
        <v>217</v>
      </c>
      <c r="D24" s="21">
        <v>0</v>
      </c>
      <c r="E24" s="20" t="s">
        <v>217</v>
      </c>
      <c r="F24" s="20" t="s">
        <v>303</v>
      </c>
      <c r="G24" s="20" t="s">
        <v>217</v>
      </c>
      <c r="H24" s="20" t="s">
        <v>217</v>
      </c>
      <c r="I24" s="20" t="s">
        <v>293</v>
      </c>
      <c r="J24" s="20"/>
    </row>
    <row r="25" spans="1:10" x14ac:dyDescent="0.2">
      <c r="A25" s="20" t="s">
        <v>241</v>
      </c>
      <c r="B25" s="20" t="s">
        <v>217</v>
      </c>
      <c r="C25" s="20" t="s">
        <v>101</v>
      </c>
      <c r="D25" s="21">
        <v>0</v>
      </c>
      <c r="E25" s="20" t="s">
        <v>217</v>
      </c>
      <c r="F25" s="20" t="s">
        <v>303</v>
      </c>
      <c r="G25" s="20" t="s">
        <v>217</v>
      </c>
      <c r="H25" s="20" t="s">
        <v>101</v>
      </c>
      <c r="I25" s="20" t="s">
        <v>293</v>
      </c>
      <c r="J25" s="20"/>
    </row>
    <row r="26" spans="1:10" x14ac:dyDescent="0.2">
      <c r="A26" s="20" t="s">
        <v>242</v>
      </c>
      <c r="B26" s="20" t="s">
        <v>217</v>
      </c>
      <c r="C26" s="20" t="s">
        <v>217</v>
      </c>
      <c r="D26" s="21">
        <v>0</v>
      </c>
      <c r="E26" s="20" t="s">
        <v>217</v>
      </c>
      <c r="F26" s="20" t="s">
        <v>303</v>
      </c>
      <c r="G26" s="20" t="s">
        <v>217</v>
      </c>
      <c r="H26" s="20" t="s">
        <v>217</v>
      </c>
      <c r="I26" s="20" t="s">
        <v>293</v>
      </c>
      <c r="J26" s="20"/>
    </row>
    <row r="27" spans="1:10" ht="17" thickBot="1" x14ac:dyDescent="0.25">
      <c r="A27" s="22" t="s">
        <v>243</v>
      </c>
      <c r="B27" s="22" t="s">
        <v>217</v>
      </c>
      <c r="C27" s="22" t="s">
        <v>217</v>
      </c>
      <c r="D27" s="23">
        <v>0</v>
      </c>
      <c r="E27" s="22" t="s">
        <v>217</v>
      </c>
      <c r="F27" s="22" t="s">
        <v>305</v>
      </c>
      <c r="G27" s="22" t="s">
        <v>67</v>
      </c>
      <c r="H27" s="22" t="s">
        <v>217</v>
      </c>
      <c r="I27" s="22" t="s">
        <v>293</v>
      </c>
      <c r="J27" s="20" t="s">
        <v>302</v>
      </c>
    </row>
    <row r="28" spans="1:10" x14ac:dyDescent="0.2">
      <c r="A28" s="85"/>
      <c r="B28" s="85"/>
      <c r="C28" s="85"/>
      <c r="D28" s="85"/>
      <c r="E28" s="85"/>
      <c r="F28" s="85"/>
      <c r="G28" s="85"/>
      <c r="H28" s="85"/>
      <c r="I28" s="85"/>
      <c r="J28" s="76"/>
    </row>
  </sheetData>
  <mergeCells count="1">
    <mergeCell ref="A28:I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DC74-C3BB-5F4F-9211-05CCA6EB63BF}">
  <dimension ref="A1:F104"/>
  <sheetViews>
    <sheetView workbookViewId="0">
      <selection sqref="A1:A1048576"/>
    </sheetView>
  </sheetViews>
  <sheetFormatPr baseColWidth="10" defaultRowHeight="16" x14ac:dyDescent="0.2"/>
  <cols>
    <col min="1" max="1" width="13.83203125" customWidth="1"/>
  </cols>
  <sheetData>
    <row r="1" spans="1:6" ht="40" thickBot="1" x14ac:dyDescent="0.25">
      <c r="A1" s="19" t="s">
        <v>277</v>
      </c>
      <c r="B1" s="19" t="s">
        <v>91</v>
      </c>
      <c r="C1" s="19" t="s">
        <v>306</v>
      </c>
      <c r="D1" s="19" t="s">
        <v>307</v>
      </c>
      <c r="E1" s="19" t="s">
        <v>696</v>
      </c>
      <c r="F1" s="19" t="s">
        <v>92</v>
      </c>
    </row>
    <row r="2" spans="1:6" x14ac:dyDescent="0.2">
      <c r="A2" s="20" t="s">
        <v>100</v>
      </c>
      <c r="B2" s="20" t="s">
        <v>102</v>
      </c>
      <c r="C2" s="21">
        <v>77.67</v>
      </c>
      <c r="D2" s="21">
        <v>107.81</v>
      </c>
      <c r="E2" s="21">
        <v>0.72</v>
      </c>
      <c r="F2" s="20" t="s">
        <v>309</v>
      </c>
    </row>
    <row r="3" spans="1:6" x14ac:dyDescent="0.2">
      <c r="A3" s="20" t="s">
        <v>103</v>
      </c>
      <c r="B3" s="20" t="s">
        <v>102</v>
      </c>
      <c r="C3" s="21">
        <v>6308.74</v>
      </c>
      <c r="D3" s="21">
        <v>108.27</v>
      </c>
      <c r="E3" s="21">
        <v>58.27</v>
      </c>
      <c r="F3" s="20" t="s">
        <v>309</v>
      </c>
    </row>
    <row r="4" spans="1:6" x14ac:dyDescent="0.2">
      <c r="A4" s="20" t="s">
        <v>104</v>
      </c>
      <c r="B4" s="20" t="s">
        <v>102</v>
      </c>
      <c r="C4" s="21">
        <v>793.3</v>
      </c>
      <c r="D4" s="21">
        <v>90.78</v>
      </c>
      <c r="E4" s="21">
        <v>8.74</v>
      </c>
      <c r="F4" s="20" t="s">
        <v>309</v>
      </c>
    </row>
    <row r="5" spans="1:6" x14ac:dyDescent="0.2">
      <c r="A5" s="20" t="s">
        <v>105</v>
      </c>
      <c r="B5" s="20" t="s">
        <v>102</v>
      </c>
      <c r="C5" s="21">
        <v>103.88</v>
      </c>
      <c r="D5" s="21">
        <v>94.64</v>
      </c>
      <c r="E5" s="21">
        <v>1.1000000000000001</v>
      </c>
      <c r="F5" s="20" t="s">
        <v>293</v>
      </c>
    </row>
    <row r="6" spans="1:6" x14ac:dyDescent="0.2">
      <c r="A6" s="20" t="s">
        <v>106</v>
      </c>
      <c r="B6" s="20" t="s">
        <v>102</v>
      </c>
      <c r="C6" s="21">
        <v>180.63</v>
      </c>
      <c r="D6" s="21">
        <v>92.32</v>
      </c>
      <c r="E6" s="21">
        <v>1.96</v>
      </c>
      <c r="F6" s="20" t="s">
        <v>309</v>
      </c>
    </row>
    <row r="7" spans="1:6" x14ac:dyDescent="0.2">
      <c r="A7" s="20" t="s">
        <v>107</v>
      </c>
      <c r="B7" s="20" t="s">
        <v>102</v>
      </c>
      <c r="C7" s="21">
        <v>10561.09</v>
      </c>
      <c r="D7" s="21">
        <v>99.15</v>
      </c>
      <c r="E7" s="21">
        <v>106.52</v>
      </c>
      <c r="F7" s="20" t="s">
        <v>293</v>
      </c>
    </row>
    <row r="8" spans="1:6" x14ac:dyDescent="0.2">
      <c r="A8" s="20" t="s">
        <v>108</v>
      </c>
      <c r="B8" s="20" t="s">
        <v>102</v>
      </c>
      <c r="C8" s="21">
        <v>28.37</v>
      </c>
      <c r="D8" s="21">
        <v>139.6</v>
      </c>
      <c r="E8" s="21">
        <v>0.2</v>
      </c>
      <c r="F8" s="20" t="s">
        <v>309</v>
      </c>
    </row>
    <row r="9" spans="1:6" x14ac:dyDescent="0.2">
      <c r="A9" s="20" t="s">
        <v>109</v>
      </c>
      <c r="B9" s="20" t="s">
        <v>102</v>
      </c>
      <c r="C9" s="21">
        <v>2731.41</v>
      </c>
      <c r="D9" s="21">
        <v>104.73</v>
      </c>
      <c r="E9" s="21">
        <v>26.08</v>
      </c>
      <c r="F9" s="20" t="s">
        <v>309</v>
      </c>
    </row>
    <row r="10" spans="1:6" x14ac:dyDescent="0.2">
      <c r="A10" s="20" t="s">
        <v>110</v>
      </c>
      <c r="B10" s="20" t="s">
        <v>102</v>
      </c>
      <c r="C10" s="21">
        <v>952.59</v>
      </c>
      <c r="D10" s="21">
        <v>107.66</v>
      </c>
      <c r="E10" s="21">
        <v>8.85</v>
      </c>
      <c r="F10" s="20" t="s">
        <v>309</v>
      </c>
    </row>
    <row r="11" spans="1:6" x14ac:dyDescent="0.2">
      <c r="A11" s="20" t="s">
        <v>111</v>
      </c>
      <c r="B11" s="20" t="s">
        <v>102</v>
      </c>
      <c r="C11" s="21">
        <v>807.82</v>
      </c>
      <c r="D11" s="21">
        <v>102.25</v>
      </c>
      <c r="E11" s="21">
        <v>7.9</v>
      </c>
      <c r="F11" s="20" t="s">
        <v>309</v>
      </c>
    </row>
    <row r="12" spans="1:6" x14ac:dyDescent="0.2">
      <c r="A12" s="20" t="s">
        <v>112</v>
      </c>
      <c r="B12" s="20" t="s">
        <v>102</v>
      </c>
      <c r="C12" s="21">
        <v>3398.2</v>
      </c>
      <c r="D12" s="21">
        <v>98.28</v>
      </c>
      <c r="E12" s="21">
        <v>34.58</v>
      </c>
      <c r="F12" s="20" t="s">
        <v>309</v>
      </c>
    </row>
    <row r="13" spans="1:6" x14ac:dyDescent="0.2">
      <c r="A13" s="20" t="s">
        <v>113</v>
      </c>
      <c r="B13" s="20" t="s">
        <v>102</v>
      </c>
      <c r="C13" s="21">
        <v>2346.9699999999998</v>
      </c>
      <c r="D13" s="21">
        <v>104.71</v>
      </c>
      <c r="E13" s="21">
        <v>22.41</v>
      </c>
      <c r="F13" s="20" t="s">
        <v>309</v>
      </c>
    </row>
    <row r="14" spans="1:6" x14ac:dyDescent="0.2">
      <c r="A14" s="20" t="s">
        <v>114</v>
      </c>
      <c r="B14" s="20" t="s">
        <v>102</v>
      </c>
      <c r="C14" s="21">
        <v>52.76</v>
      </c>
      <c r="D14" s="21">
        <v>103.8</v>
      </c>
      <c r="E14" s="21">
        <v>0.51</v>
      </c>
      <c r="F14" s="20" t="s">
        <v>309</v>
      </c>
    </row>
    <row r="15" spans="1:6" x14ac:dyDescent="0.2">
      <c r="A15" s="20" t="s">
        <v>115</v>
      </c>
      <c r="B15" s="20" t="s">
        <v>102</v>
      </c>
      <c r="C15" s="21">
        <v>110.47</v>
      </c>
      <c r="D15" s="21">
        <v>99.11</v>
      </c>
      <c r="E15" s="21">
        <v>1.1100000000000001</v>
      </c>
      <c r="F15" s="20" t="s">
        <v>309</v>
      </c>
    </row>
    <row r="16" spans="1:6" x14ac:dyDescent="0.2">
      <c r="A16" s="20" t="s">
        <v>116</v>
      </c>
      <c r="B16" s="20" t="s">
        <v>102</v>
      </c>
      <c r="C16" s="21">
        <v>1227.98</v>
      </c>
      <c r="D16" s="21">
        <v>101.09</v>
      </c>
      <c r="E16" s="21">
        <v>12.15</v>
      </c>
      <c r="F16" s="20" t="s">
        <v>309</v>
      </c>
    </row>
    <row r="17" spans="1:6" x14ac:dyDescent="0.2">
      <c r="A17" s="20" t="s">
        <v>117</v>
      </c>
      <c r="B17" s="20" t="s">
        <v>102</v>
      </c>
      <c r="C17" s="21">
        <v>1501.41</v>
      </c>
      <c r="D17" s="21">
        <v>108.96</v>
      </c>
      <c r="E17" s="21">
        <v>13.78</v>
      </c>
      <c r="F17" s="20" t="s">
        <v>293</v>
      </c>
    </row>
    <row r="18" spans="1:6" x14ac:dyDescent="0.2">
      <c r="A18" s="20" t="s">
        <v>118</v>
      </c>
      <c r="B18" s="20" t="s">
        <v>102</v>
      </c>
      <c r="C18" s="21">
        <v>745.35</v>
      </c>
      <c r="D18" s="21">
        <v>99.18</v>
      </c>
      <c r="E18" s="21">
        <v>7.52</v>
      </c>
      <c r="F18" s="20" t="s">
        <v>309</v>
      </c>
    </row>
    <row r="19" spans="1:6" x14ac:dyDescent="0.2">
      <c r="A19" s="20" t="s">
        <v>119</v>
      </c>
      <c r="B19" s="20" t="s">
        <v>102</v>
      </c>
      <c r="C19" s="21">
        <v>3958.21</v>
      </c>
      <c r="D19" s="21">
        <v>107.5</v>
      </c>
      <c r="E19" s="21">
        <v>36.82</v>
      </c>
      <c r="F19" s="20" t="s">
        <v>309</v>
      </c>
    </row>
    <row r="20" spans="1:6" x14ac:dyDescent="0.2">
      <c r="A20" s="20" t="s">
        <v>120</v>
      </c>
      <c r="B20" s="20" t="s">
        <v>102</v>
      </c>
      <c r="C20" s="21">
        <v>744.52</v>
      </c>
      <c r="D20" s="21">
        <v>93.95</v>
      </c>
      <c r="E20" s="21">
        <v>7.92</v>
      </c>
      <c r="F20" s="20" t="s">
        <v>293</v>
      </c>
    </row>
    <row r="21" spans="1:6" x14ac:dyDescent="0.2">
      <c r="A21" s="20" t="s">
        <v>121</v>
      </c>
      <c r="B21" s="20" t="s">
        <v>122</v>
      </c>
      <c r="C21" s="21">
        <v>208.82</v>
      </c>
      <c r="D21" s="21">
        <v>110.46</v>
      </c>
      <c r="E21" s="21">
        <v>1.89</v>
      </c>
      <c r="F21" s="20" t="s">
        <v>309</v>
      </c>
    </row>
    <row r="22" spans="1:6" x14ac:dyDescent="0.2">
      <c r="A22" s="20" t="s">
        <v>123</v>
      </c>
      <c r="B22" s="20" t="s">
        <v>102</v>
      </c>
      <c r="C22" s="21">
        <v>42.1</v>
      </c>
      <c r="D22" s="21">
        <v>98.92</v>
      </c>
      <c r="E22" s="21">
        <v>0.43</v>
      </c>
      <c r="F22" s="20" t="s">
        <v>309</v>
      </c>
    </row>
    <row r="23" spans="1:6" x14ac:dyDescent="0.2">
      <c r="A23" s="20" t="s">
        <v>124</v>
      </c>
      <c r="B23" s="20" t="s">
        <v>102</v>
      </c>
      <c r="C23" s="21">
        <v>52.52</v>
      </c>
      <c r="D23" s="21">
        <v>102.86</v>
      </c>
      <c r="E23" s="21">
        <v>0.51</v>
      </c>
      <c r="F23" s="20" t="s">
        <v>293</v>
      </c>
    </row>
    <row r="24" spans="1:6" x14ac:dyDescent="0.2">
      <c r="A24" s="20" t="s">
        <v>125</v>
      </c>
      <c r="B24" s="20" t="s">
        <v>102</v>
      </c>
      <c r="C24" s="21">
        <v>3494.15</v>
      </c>
      <c r="D24" s="21">
        <v>107.85</v>
      </c>
      <c r="E24" s="21">
        <v>32.4</v>
      </c>
      <c r="F24" s="20" t="s">
        <v>309</v>
      </c>
    </row>
    <row r="25" spans="1:6" x14ac:dyDescent="0.2">
      <c r="A25" s="20" t="s">
        <v>126</v>
      </c>
      <c r="B25" s="20" t="s">
        <v>102</v>
      </c>
      <c r="C25" s="21">
        <v>18184.13</v>
      </c>
      <c r="D25" s="21">
        <v>99.89</v>
      </c>
      <c r="E25" s="21">
        <v>182.05</v>
      </c>
      <c r="F25" s="20" t="s">
        <v>293</v>
      </c>
    </row>
    <row r="26" spans="1:6" x14ac:dyDescent="0.2">
      <c r="A26" s="20" t="s">
        <v>127</v>
      </c>
      <c r="B26" s="20" t="s">
        <v>102</v>
      </c>
      <c r="C26" s="21">
        <v>36.33</v>
      </c>
      <c r="D26" s="21">
        <v>94.58</v>
      </c>
      <c r="E26" s="21">
        <v>0.38</v>
      </c>
      <c r="F26" s="20" t="s">
        <v>309</v>
      </c>
    </row>
    <row r="27" spans="1:6" x14ac:dyDescent="0.2">
      <c r="A27" s="20" t="s">
        <v>128</v>
      </c>
      <c r="B27" s="20" t="s">
        <v>102</v>
      </c>
      <c r="C27" s="21">
        <v>2992.76</v>
      </c>
      <c r="D27" s="21">
        <v>103.37</v>
      </c>
      <c r="E27" s="21">
        <v>28.95</v>
      </c>
      <c r="F27" s="20" t="s">
        <v>309</v>
      </c>
    </row>
    <row r="28" spans="1:6" x14ac:dyDescent="0.2">
      <c r="A28" s="20" t="s">
        <v>129</v>
      </c>
      <c r="B28" s="20" t="s">
        <v>102</v>
      </c>
      <c r="C28" s="21">
        <v>279.52</v>
      </c>
      <c r="D28" s="21">
        <v>92.22</v>
      </c>
      <c r="E28" s="21">
        <v>3.03</v>
      </c>
      <c r="F28" s="20" t="s">
        <v>309</v>
      </c>
    </row>
    <row r="29" spans="1:6" x14ac:dyDescent="0.2">
      <c r="A29" s="20" t="s">
        <v>130</v>
      </c>
      <c r="B29" s="20" t="s">
        <v>102</v>
      </c>
      <c r="C29" s="21">
        <v>4115.76</v>
      </c>
      <c r="D29" s="21">
        <v>102.61</v>
      </c>
      <c r="E29" s="21">
        <v>40.11</v>
      </c>
      <c r="F29" s="20" t="s">
        <v>309</v>
      </c>
    </row>
    <row r="30" spans="1:6" x14ac:dyDescent="0.2">
      <c r="A30" s="20" t="s">
        <v>131</v>
      </c>
      <c r="B30" s="20" t="s">
        <v>102</v>
      </c>
      <c r="C30" s="21">
        <v>652.46</v>
      </c>
      <c r="D30" s="21">
        <v>95.17</v>
      </c>
      <c r="E30" s="21">
        <v>6.86</v>
      </c>
      <c r="F30" s="20" t="s">
        <v>309</v>
      </c>
    </row>
    <row r="31" spans="1:6" x14ac:dyDescent="0.2">
      <c r="A31" s="20" t="s">
        <v>132</v>
      </c>
      <c r="B31" s="20" t="s">
        <v>102</v>
      </c>
      <c r="C31" s="21">
        <v>251.51</v>
      </c>
      <c r="D31" s="21">
        <v>101.65</v>
      </c>
      <c r="E31" s="21">
        <v>2.4700000000000002</v>
      </c>
      <c r="F31" s="20" t="s">
        <v>309</v>
      </c>
    </row>
    <row r="32" spans="1:6" x14ac:dyDescent="0.2">
      <c r="A32" s="20" t="s">
        <v>133</v>
      </c>
      <c r="B32" s="20" t="s">
        <v>102</v>
      </c>
      <c r="C32" s="21">
        <v>1445.21</v>
      </c>
      <c r="D32" s="21">
        <v>96.29</v>
      </c>
      <c r="E32" s="21">
        <v>15.01</v>
      </c>
      <c r="F32" s="20" t="s">
        <v>293</v>
      </c>
    </row>
    <row r="33" spans="1:6" x14ac:dyDescent="0.2">
      <c r="A33" s="20" t="s">
        <v>134</v>
      </c>
      <c r="B33" s="20" t="s">
        <v>102</v>
      </c>
      <c r="C33" s="21">
        <v>26.41</v>
      </c>
      <c r="D33" s="21">
        <v>91.1</v>
      </c>
      <c r="E33" s="21">
        <v>0.28999999999999998</v>
      </c>
      <c r="F33" s="20" t="s">
        <v>293</v>
      </c>
    </row>
    <row r="34" spans="1:6" x14ac:dyDescent="0.2">
      <c r="A34" s="20" t="s">
        <v>135</v>
      </c>
      <c r="B34" s="20" t="s">
        <v>102</v>
      </c>
      <c r="C34" s="21">
        <v>21.41</v>
      </c>
      <c r="D34" s="21">
        <v>113.18</v>
      </c>
      <c r="E34" s="21">
        <v>0.19</v>
      </c>
      <c r="F34" s="20" t="s">
        <v>309</v>
      </c>
    </row>
    <row r="35" spans="1:6" x14ac:dyDescent="0.2">
      <c r="A35" s="20" t="s">
        <v>136</v>
      </c>
      <c r="B35" s="20" t="s">
        <v>102</v>
      </c>
      <c r="C35" s="21">
        <v>1421.43</v>
      </c>
      <c r="D35" s="21">
        <v>94.3</v>
      </c>
      <c r="E35" s="21">
        <v>15.07</v>
      </c>
      <c r="F35" s="20" t="s">
        <v>293</v>
      </c>
    </row>
    <row r="36" spans="1:6" x14ac:dyDescent="0.2">
      <c r="A36" s="20" t="s">
        <v>137</v>
      </c>
      <c r="B36" s="20" t="s">
        <v>102</v>
      </c>
      <c r="C36" s="21">
        <v>1121.0899999999999</v>
      </c>
      <c r="D36" s="21">
        <v>100.66</v>
      </c>
      <c r="E36" s="21">
        <v>11.14</v>
      </c>
      <c r="F36" s="20" t="s">
        <v>309</v>
      </c>
    </row>
    <row r="37" spans="1:6" x14ac:dyDescent="0.2">
      <c r="A37" s="20" t="s">
        <v>138</v>
      </c>
      <c r="B37" s="20" t="s">
        <v>139</v>
      </c>
      <c r="C37" s="21">
        <v>179.58</v>
      </c>
      <c r="D37" s="21">
        <v>94.93</v>
      </c>
      <c r="E37" s="21">
        <v>1.89</v>
      </c>
      <c r="F37" s="20" t="s">
        <v>309</v>
      </c>
    </row>
    <row r="38" spans="1:6" x14ac:dyDescent="0.2">
      <c r="A38" s="20" t="s">
        <v>140</v>
      </c>
      <c r="B38" s="20" t="s">
        <v>102</v>
      </c>
      <c r="C38" s="21">
        <v>926.67</v>
      </c>
      <c r="D38" s="21">
        <v>81.58</v>
      </c>
      <c r="E38" s="21">
        <v>11.36</v>
      </c>
      <c r="F38" s="20" t="s">
        <v>293</v>
      </c>
    </row>
    <row r="39" spans="1:6" x14ac:dyDescent="0.2">
      <c r="A39" s="20" t="s">
        <v>141</v>
      </c>
      <c r="B39" s="20" t="s">
        <v>102</v>
      </c>
      <c r="C39" s="21">
        <v>558.98</v>
      </c>
      <c r="D39" s="21">
        <v>100.96</v>
      </c>
      <c r="E39" s="21">
        <v>5.54</v>
      </c>
      <c r="F39" s="20" t="s">
        <v>293</v>
      </c>
    </row>
    <row r="40" spans="1:6" x14ac:dyDescent="0.2">
      <c r="A40" s="20" t="s">
        <v>142</v>
      </c>
      <c r="B40" s="20" t="s">
        <v>102</v>
      </c>
      <c r="C40" s="21">
        <v>231.19</v>
      </c>
      <c r="D40" s="21">
        <v>94.33</v>
      </c>
      <c r="E40" s="21">
        <v>2.4500000000000002</v>
      </c>
      <c r="F40" s="20" t="s">
        <v>309</v>
      </c>
    </row>
    <row r="41" spans="1:6" x14ac:dyDescent="0.2">
      <c r="A41" s="20" t="s">
        <v>143</v>
      </c>
      <c r="B41" s="20" t="s">
        <v>102</v>
      </c>
      <c r="C41" s="21">
        <v>1591.87</v>
      </c>
      <c r="D41" s="21">
        <v>99.18</v>
      </c>
      <c r="E41" s="21">
        <v>16.05</v>
      </c>
      <c r="F41" s="20" t="s">
        <v>309</v>
      </c>
    </row>
    <row r="42" spans="1:6" x14ac:dyDescent="0.2">
      <c r="A42" s="20" t="s">
        <v>144</v>
      </c>
      <c r="B42" s="20" t="s">
        <v>102</v>
      </c>
      <c r="C42" s="21">
        <v>3928.29</v>
      </c>
      <c r="D42" s="21">
        <v>97.55</v>
      </c>
      <c r="E42" s="21">
        <v>40.270000000000003</v>
      </c>
      <c r="F42" s="20" t="s">
        <v>309</v>
      </c>
    </row>
    <row r="43" spans="1:6" x14ac:dyDescent="0.2">
      <c r="A43" s="20" t="s">
        <v>145</v>
      </c>
      <c r="B43" s="20" t="s">
        <v>102</v>
      </c>
      <c r="C43" s="21">
        <v>9168.65</v>
      </c>
      <c r="D43" s="21">
        <v>110.1</v>
      </c>
      <c r="E43" s="21">
        <v>83.27</v>
      </c>
      <c r="F43" s="20" t="s">
        <v>309</v>
      </c>
    </row>
    <row r="44" spans="1:6" x14ac:dyDescent="0.2">
      <c r="A44" s="20" t="s">
        <v>146</v>
      </c>
      <c r="B44" s="20" t="s">
        <v>139</v>
      </c>
      <c r="C44" s="21">
        <v>104.12</v>
      </c>
      <c r="D44" s="21">
        <v>100.65</v>
      </c>
      <c r="E44" s="21">
        <v>1.03</v>
      </c>
      <c r="F44" s="20" t="s">
        <v>309</v>
      </c>
    </row>
    <row r="45" spans="1:6" x14ac:dyDescent="0.2">
      <c r="A45" s="20" t="s">
        <v>147</v>
      </c>
      <c r="B45" s="20" t="s">
        <v>102</v>
      </c>
      <c r="C45" s="21">
        <v>3128.92</v>
      </c>
      <c r="D45" s="21">
        <v>111.31</v>
      </c>
      <c r="E45" s="21">
        <v>28.11</v>
      </c>
      <c r="F45" s="20" t="s">
        <v>309</v>
      </c>
    </row>
    <row r="46" spans="1:6" x14ac:dyDescent="0.2">
      <c r="A46" s="20" t="s">
        <v>148</v>
      </c>
      <c r="B46" s="20" t="s">
        <v>102</v>
      </c>
      <c r="C46" s="21">
        <v>77.290000000000006</v>
      </c>
      <c r="D46" s="21">
        <v>91.26</v>
      </c>
      <c r="E46" s="21">
        <v>0.85</v>
      </c>
      <c r="F46" s="20" t="s">
        <v>293</v>
      </c>
    </row>
    <row r="47" spans="1:6" x14ac:dyDescent="0.2">
      <c r="A47" s="20" t="s">
        <v>149</v>
      </c>
      <c r="B47" s="20" t="s">
        <v>102</v>
      </c>
      <c r="C47" s="21">
        <v>6.74</v>
      </c>
      <c r="D47" s="21">
        <v>103.32</v>
      </c>
      <c r="E47" s="21">
        <v>7.0000000000000007E-2</v>
      </c>
      <c r="F47" s="20" t="s">
        <v>309</v>
      </c>
    </row>
    <row r="48" spans="1:6" x14ac:dyDescent="0.2">
      <c r="A48" s="20" t="s">
        <v>150</v>
      </c>
      <c r="B48" s="20" t="s">
        <v>102</v>
      </c>
      <c r="C48" s="21">
        <v>1680.24</v>
      </c>
      <c r="D48" s="21">
        <v>94.73</v>
      </c>
      <c r="E48" s="21">
        <v>17.739999999999998</v>
      </c>
      <c r="F48" s="20" t="s">
        <v>309</v>
      </c>
    </row>
    <row r="49" spans="1:6" x14ac:dyDescent="0.2">
      <c r="A49" s="20" t="s">
        <v>151</v>
      </c>
      <c r="B49" s="20" t="s">
        <v>102</v>
      </c>
      <c r="C49" s="21">
        <v>2652.25</v>
      </c>
      <c r="D49" s="21">
        <v>86.84</v>
      </c>
      <c r="E49" s="21">
        <v>30.54</v>
      </c>
      <c r="F49" s="20" t="s">
        <v>293</v>
      </c>
    </row>
    <row r="50" spans="1:6" x14ac:dyDescent="0.2">
      <c r="A50" s="20" t="s">
        <v>152</v>
      </c>
      <c r="B50" s="20" t="s">
        <v>102</v>
      </c>
      <c r="C50" s="21">
        <v>4849.33</v>
      </c>
      <c r="D50" s="21">
        <v>93.91</v>
      </c>
      <c r="E50" s="21">
        <v>51.64</v>
      </c>
      <c r="F50" s="20" t="s">
        <v>293</v>
      </c>
    </row>
    <row r="51" spans="1:6" x14ac:dyDescent="0.2">
      <c r="A51" s="20" t="s">
        <v>153</v>
      </c>
      <c r="B51" s="20" t="s">
        <v>102</v>
      </c>
      <c r="C51" s="21">
        <v>36.96</v>
      </c>
      <c r="D51" s="21">
        <v>89.82</v>
      </c>
      <c r="E51" s="21">
        <v>0.41</v>
      </c>
      <c r="F51" s="20" t="s">
        <v>293</v>
      </c>
    </row>
    <row r="52" spans="1:6" x14ac:dyDescent="0.2">
      <c r="A52" s="20" t="s">
        <v>154</v>
      </c>
      <c r="B52" s="20" t="s">
        <v>102</v>
      </c>
      <c r="C52" s="21">
        <v>1274.72</v>
      </c>
      <c r="D52" s="21">
        <v>129.93</v>
      </c>
      <c r="E52" s="21">
        <v>9.81</v>
      </c>
      <c r="F52" s="20" t="s">
        <v>309</v>
      </c>
    </row>
    <row r="53" spans="1:6" x14ac:dyDescent="0.2">
      <c r="A53" s="20" t="s">
        <v>155</v>
      </c>
      <c r="B53" s="20" t="s">
        <v>102</v>
      </c>
      <c r="C53" s="21">
        <v>90.58</v>
      </c>
      <c r="D53" s="21">
        <v>101.45</v>
      </c>
      <c r="E53" s="21">
        <v>0.89</v>
      </c>
      <c r="F53" s="20" t="s">
        <v>309</v>
      </c>
    </row>
    <row r="54" spans="1:6" x14ac:dyDescent="0.2">
      <c r="A54" s="20" t="s">
        <v>156</v>
      </c>
      <c r="B54" s="20" t="s">
        <v>102</v>
      </c>
      <c r="C54" s="21">
        <v>1642.39</v>
      </c>
      <c r="D54" s="21">
        <v>109.05</v>
      </c>
      <c r="E54" s="21">
        <v>15.06</v>
      </c>
      <c r="F54" s="20" t="s">
        <v>309</v>
      </c>
    </row>
    <row r="55" spans="1:6" x14ac:dyDescent="0.2">
      <c r="A55" s="20" t="s">
        <v>157</v>
      </c>
      <c r="B55" s="20" t="s">
        <v>102</v>
      </c>
      <c r="C55" s="21">
        <v>483.01</v>
      </c>
      <c r="D55" s="21">
        <v>95.93</v>
      </c>
      <c r="E55" s="21">
        <v>5.04</v>
      </c>
      <c r="F55" s="20" t="s">
        <v>309</v>
      </c>
    </row>
    <row r="56" spans="1:6" x14ac:dyDescent="0.2">
      <c r="A56" s="20" t="s">
        <v>158</v>
      </c>
      <c r="B56" s="20" t="s">
        <v>102</v>
      </c>
      <c r="C56" s="21">
        <v>2738.02</v>
      </c>
      <c r="D56" s="21">
        <v>132.37</v>
      </c>
      <c r="E56" s="21">
        <v>20.68</v>
      </c>
      <c r="F56" s="20" t="s">
        <v>309</v>
      </c>
    </row>
    <row r="57" spans="1:6" x14ac:dyDescent="0.2">
      <c r="A57" s="20" t="s">
        <v>159</v>
      </c>
      <c r="B57" s="20" t="s">
        <v>102</v>
      </c>
      <c r="C57" s="21">
        <v>97.9</v>
      </c>
      <c r="D57" s="21">
        <v>117.85</v>
      </c>
      <c r="E57" s="21">
        <v>0.83</v>
      </c>
      <c r="F57" s="20" t="s">
        <v>309</v>
      </c>
    </row>
    <row r="58" spans="1:6" x14ac:dyDescent="0.2">
      <c r="A58" s="20" t="s">
        <v>160</v>
      </c>
      <c r="B58" s="20" t="s">
        <v>102</v>
      </c>
      <c r="C58" s="21">
        <v>169.1</v>
      </c>
      <c r="D58" s="21">
        <v>100.87</v>
      </c>
      <c r="E58" s="21">
        <v>1.68</v>
      </c>
      <c r="F58" s="20" t="s">
        <v>293</v>
      </c>
    </row>
    <row r="59" spans="1:6" x14ac:dyDescent="0.2">
      <c r="A59" s="20" t="s">
        <v>161</v>
      </c>
      <c r="B59" s="20" t="s">
        <v>139</v>
      </c>
      <c r="C59" s="21">
        <v>919.27</v>
      </c>
      <c r="D59" s="21">
        <v>101.44</v>
      </c>
      <c r="E59" s="21">
        <v>9.06</v>
      </c>
      <c r="F59" s="20" t="s">
        <v>293</v>
      </c>
    </row>
    <row r="60" spans="1:6" x14ac:dyDescent="0.2">
      <c r="A60" s="20" t="s">
        <v>162</v>
      </c>
      <c r="B60" s="20" t="s">
        <v>102</v>
      </c>
      <c r="C60" s="21">
        <v>3251.74</v>
      </c>
      <c r="D60" s="21">
        <v>114.2</v>
      </c>
      <c r="E60" s="21">
        <v>28.47</v>
      </c>
      <c r="F60" s="20" t="s">
        <v>309</v>
      </c>
    </row>
    <row r="61" spans="1:6" x14ac:dyDescent="0.2">
      <c r="A61" s="20" t="s">
        <v>163</v>
      </c>
      <c r="B61" s="20" t="s">
        <v>122</v>
      </c>
      <c r="C61" s="21">
        <v>59.28</v>
      </c>
      <c r="D61" s="21">
        <v>95.35</v>
      </c>
      <c r="E61" s="21">
        <v>0.62</v>
      </c>
      <c r="F61" s="20" t="s">
        <v>293</v>
      </c>
    </row>
    <row r="62" spans="1:6" x14ac:dyDescent="0.2">
      <c r="A62" s="20" t="s">
        <v>164</v>
      </c>
      <c r="B62" s="20" t="s">
        <v>102</v>
      </c>
      <c r="C62" s="21">
        <v>1069.76</v>
      </c>
      <c r="D62" s="21">
        <v>99.03</v>
      </c>
      <c r="E62" s="21">
        <v>10.8</v>
      </c>
      <c r="F62" s="20" t="s">
        <v>309</v>
      </c>
    </row>
    <row r="63" spans="1:6" x14ac:dyDescent="0.2">
      <c r="A63" s="20" t="s">
        <v>165</v>
      </c>
      <c r="B63" s="20" t="s">
        <v>102</v>
      </c>
      <c r="C63" s="21">
        <v>2498.92</v>
      </c>
      <c r="D63" s="21">
        <v>98.87</v>
      </c>
      <c r="E63" s="21">
        <v>25.27</v>
      </c>
      <c r="F63" s="20" t="s">
        <v>293</v>
      </c>
    </row>
    <row r="64" spans="1:6" x14ac:dyDescent="0.2">
      <c r="A64" s="20" t="s">
        <v>166</v>
      </c>
      <c r="B64" s="20" t="s">
        <v>122</v>
      </c>
      <c r="C64" s="21">
        <v>3991.91</v>
      </c>
      <c r="D64" s="21">
        <v>120.13</v>
      </c>
      <c r="E64" s="21">
        <v>33.229999999999997</v>
      </c>
      <c r="F64" s="20" t="s">
        <v>309</v>
      </c>
    </row>
    <row r="65" spans="1:6" x14ac:dyDescent="0.2">
      <c r="A65" s="20" t="s">
        <v>167</v>
      </c>
      <c r="B65" s="20" t="s">
        <v>102</v>
      </c>
      <c r="C65" s="21">
        <v>153.63</v>
      </c>
      <c r="D65" s="21">
        <v>103.05</v>
      </c>
      <c r="E65" s="21">
        <v>1.49</v>
      </c>
      <c r="F65" s="20" t="s">
        <v>293</v>
      </c>
    </row>
    <row r="66" spans="1:6" x14ac:dyDescent="0.2">
      <c r="A66" s="20" t="s">
        <v>168</v>
      </c>
      <c r="B66" s="20" t="s">
        <v>102</v>
      </c>
      <c r="C66" s="21">
        <v>146.24</v>
      </c>
      <c r="D66" s="21">
        <v>112.37</v>
      </c>
      <c r="E66" s="21">
        <v>1.3</v>
      </c>
      <c r="F66" s="20" t="s">
        <v>309</v>
      </c>
    </row>
    <row r="67" spans="1:6" x14ac:dyDescent="0.2">
      <c r="A67" s="20" t="s">
        <v>169</v>
      </c>
      <c r="B67" s="20" t="s">
        <v>102</v>
      </c>
      <c r="C67" s="21">
        <v>778.46</v>
      </c>
      <c r="D67" s="21">
        <v>99.29</v>
      </c>
      <c r="E67" s="21">
        <v>7.84</v>
      </c>
      <c r="F67" s="20" t="s">
        <v>309</v>
      </c>
    </row>
    <row r="68" spans="1:6" x14ac:dyDescent="0.2">
      <c r="A68" s="20" t="s">
        <v>170</v>
      </c>
      <c r="B68" s="20" t="s">
        <v>102</v>
      </c>
      <c r="C68" s="21">
        <v>3294.09</v>
      </c>
      <c r="D68" s="21">
        <v>97.72</v>
      </c>
      <c r="E68" s="21">
        <v>33.71</v>
      </c>
      <c r="F68" s="20" t="s">
        <v>293</v>
      </c>
    </row>
    <row r="69" spans="1:6" x14ac:dyDescent="0.2">
      <c r="A69" s="20" t="s">
        <v>171</v>
      </c>
      <c r="B69" s="20" t="s">
        <v>172</v>
      </c>
      <c r="C69" s="21">
        <v>999.06</v>
      </c>
      <c r="D69" s="21">
        <v>100.03</v>
      </c>
      <c r="E69" s="21">
        <v>9.99</v>
      </c>
      <c r="F69" s="20" t="s">
        <v>309</v>
      </c>
    </row>
    <row r="70" spans="1:6" x14ac:dyDescent="0.2">
      <c r="A70" s="20" t="s">
        <v>173</v>
      </c>
      <c r="B70" s="20" t="s">
        <v>102</v>
      </c>
      <c r="C70" s="21">
        <v>833.84</v>
      </c>
      <c r="D70" s="21">
        <v>90.5</v>
      </c>
      <c r="E70" s="21">
        <v>9.2100000000000009</v>
      </c>
      <c r="F70" s="20" t="s">
        <v>293</v>
      </c>
    </row>
    <row r="71" spans="1:6" x14ac:dyDescent="0.2">
      <c r="A71" s="20" t="s">
        <v>174</v>
      </c>
      <c r="B71" s="20" t="s">
        <v>102</v>
      </c>
      <c r="C71" s="21">
        <v>439.58</v>
      </c>
      <c r="D71" s="21">
        <v>98.05</v>
      </c>
      <c r="E71" s="21">
        <v>4.4800000000000004</v>
      </c>
      <c r="F71" s="20" t="s">
        <v>293</v>
      </c>
    </row>
    <row r="72" spans="1:6" x14ac:dyDescent="0.2">
      <c r="A72" s="20" t="s">
        <v>175</v>
      </c>
      <c r="B72" s="20" t="s">
        <v>102</v>
      </c>
      <c r="C72" s="21">
        <v>923.98</v>
      </c>
      <c r="D72" s="21">
        <v>89.63</v>
      </c>
      <c r="E72" s="21">
        <v>10.31</v>
      </c>
      <c r="F72" s="20" t="s">
        <v>293</v>
      </c>
    </row>
    <row r="73" spans="1:6" x14ac:dyDescent="0.2">
      <c r="A73" s="20" t="s">
        <v>176</v>
      </c>
      <c r="B73" s="20" t="s">
        <v>102</v>
      </c>
      <c r="C73" s="21">
        <v>554.16999999999996</v>
      </c>
      <c r="D73" s="21">
        <v>94.89</v>
      </c>
      <c r="E73" s="21">
        <v>5.84</v>
      </c>
      <c r="F73" s="20" t="s">
        <v>293</v>
      </c>
    </row>
    <row r="74" spans="1:6" x14ac:dyDescent="0.2">
      <c r="A74" s="20" t="s">
        <v>177</v>
      </c>
      <c r="B74" s="20" t="s">
        <v>102</v>
      </c>
      <c r="C74" s="21">
        <v>847.8</v>
      </c>
      <c r="D74" s="21">
        <v>110.83</v>
      </c>
      <c r="E74" s="21">
        <v>7.65</v>
      </c>
      <c r="F74" s="20" t="s">
        <v>309</v>
      </c>
    </row>
    <row r="75" spans="1:6" x14ac:dyDescent="0.2">
      <c r="A75" s="20" t="s">
        <v>178</v>
      </c>
      <c r="B75" s="20" t="s">
        <v>102</v>
      </c>
      <c r="C75" s="21">
        <v>493.11</v>
      </c>
      <c r="D75" s="21">
        <v>88.65</v>
      </c>
      <c r="E75" s="21">
        <v>5.56</v>
      </c>
      <c r="F75" s="20" t="s">
        <v>293</v>
      </c>
    </row>
    <row r="76" spans="1:6" x14ac:dyDescent="0.2">
      <c r="A76" s="20" t="s">
        <v>179</v>
      </c>
      <c r="B76" s="20" t="s">
        <v>102</v>
      </c>
      <c r="C76" s="21">
        <v>1361.4</v>
      </c>
      <c r="D76" s="21">
        <v>96.13</v>
      </c>
      <c r="E76" s="21">
        <v>14.16</v>
      </c>
      <c r="F76" s="20" t="s">
        <v>293</v>
      </c>
    </row>
    <row r="77" spans="1:6" x14ac:dyDescent="0.2">
      <c r="A77" s="20" t="s">
        <v>180</v>
      </c>
      <c r="B77" s="20" t="s">
        <v>102</v>
      </c>
      <c r="C77" s="21">
        <v>4648.26</v>
      </c>
      <c r="D77" s="21">
        <v>89.99</v>
      </c>
      <c r="E77" s="21">
        <v>51.66</v>
      </c>
      <c r="F77" s="20" t="s">
        <v>293</v>
      </c>
    </row>
    <row r="78" spans="1:6" x14ac:dyDescent="0.2">
      <c r="A78" s="20" t="s">
        <v>181</v>
      </c>
      <c r="B78" s="20" t="s">
        <v>102</v>
      </c>
      <c r="C78" s="21">
        <v>37.630000000000003</v>
      </c>
      <c r="D78" s="21">
        <v>96.57</v>
      </c>
      <c r="E78" s="21">
        <v>0.39</v>
      </c>
      <c r="F78" s="20" t="s">
        <v>309</v>
      </c>
    </row>
    <row r="79" spans="1:6" x14ac:dyDescent="0.2">
      <c r="A79" s="20" t="s">
        <v>182</v>
      </c>
      <c r="B79" s="20" t="s">
        <v>102</v>
      </c>
      <c r="C79" s="21">
        <v>1722.18</v>
      </c>
      <c r="D79" s="21">
        <v>105.91</v>
      </c>
      <c r="E79" s="21">
        <v>16.260000000000002</v>
      </c>
      <c r="F79" s="20" t="s">
        <v>309</v>
      </c>
    </row>
    <row r="80" spans="1:6" x14ac:dyDescent="0.2">
      <c r="A80" s="20" t="s">
        <v>183</v>
      </c>
      <c r="B80" s="20" t="s">
        <v>102</v>
      </c>
      <c r="C80" s="21">
        <v>585.24</v>
      </c>
      <c r="D80" s="21">
        <v>108.73</v>
      </c>
      <c r="E80" s="21">
        <v>5.38</v>
      </c>
      <c r="F80" s="20" t="s">
        <v>309</v>
      </c>
    </row>
    <row r="81" spans="1:6" x14ac:dyDescent="0.2">
      <c r="A81" s="20" t="s">
        <v>184</v>
      </c>
      <c r="B81" s="20" t="s">
        <v>102</v>
      </c>
      <c r="C81" s="21">
        <v>1185.18</v>
      </c>
      <c r="D81" s="21">
        <v>96.28</v>
      </c>
      <c r="E81" s="21">
        <v>12.31</v>
      </c>
      <c r="F81" s="20" t="s">
        <v>293</v>
      </c>
    </row>
    <row r="82" spans="1:6" x14ac:dyDescent="0.2">
      <c r="A82" s="20" t="s">
        <v>185</v>
      </c>
      <c r="B82" s="20" t="s">
        <v>139</v>
      </c>
      <c r="C82" s="21">
        <v>739.38</v>
      </c>
      <c r="D82" s="21">
        <v>97.61</v>
      </c>
      <c r="E82" s="21">
        <v>7.58</v>
      </c>
      <c r="F82" s="20" t="s">
        <v>293</v>
      </c>
    </row>
    <row r="83" spans="1:6" x14ac:dyDescent="0.2">
      <c r="A83" s="20" t="s">
        <v>186</v>
      </c>
      <c r="B83" s="20" t="s">
        <v>187</v>
      </c>
      <c r="C83" s="21">
        <v>59.06</v>
      </c>
      <c r="D83" s="21">
        <v>101.2</v>
      </c>
      <c r="E83" s="21">
        <v>0.57999999999999996</v>
      </c>
      <c r="F83" s="20" t="s">
        <v>293</v>
      </c>
    </row>
    <row r="84" spans="1:6" x14ac:dyDescent="0.2">
      <c r="A84" s="20" t="s">
        <v>188</v>
      </c>
      <c r="B84" s="20" t="s">
        <v>187</v>
      </c>
      <c r="C84" s="21">
        <v>54.11</v>
      </c>
      <c r="D84" s="21">
        <v>88.51</v>
      </c>
      <c r="E84" s="21">
        <v>0.61</v>
      </c>
      <c r="F84" s="20" t="s">
        <v>293</v>
      </c>
    </row>
    <row r="85" spans="1:6" x14ac:dyDescent="0.2">
      <c r="A85" s="20" t="s">
        <v>189</v>
      </c>
      <c r="B85" s="20" t="s">
        <v>190</v>
      </c>
      <c r="C85" s="21">
        <v>11.12</v>
      </c>
      <c r="D85" s="21">
        <v>89.99</v>
      </c>
      <c r="E85" s="21">
        <v>0.12</v>
      </c>
      <c r="F85" s="20" t="s">
        <v>293</v>
      </c>
    </row>
    <row r="86" spans="1:6" x14ac:dyDescent="0.2">
      <c r="A86" s="20" t="s">
        <v>191</v>
      </c>
      <c r="B86" s="20" t="s">
        <v>102</v>
      </c>
      <c r="C86" s="21">
        <v>896.56</v>
      </c>
      <c r="D86" s="21">
        <v>94.39</v>
      </c>
      <c r="E86" s="21">
        <v>9.5</v>
      </c>
      <c r="F86" s="20" t="s">
        <v>309</v>
      </c>
    </row>
    <row r="87" spans="1:6" x14ac:dyDescent="0.2">
      <c r="A87" s="20" t="s">
        <v>192</v>
      </c>
      <c r="B87" s="20" t="s">
        <v>102</v>
      </c>
      <c r="C87" s="21">
        <v>2438.13</v>
      </c>
      <c r="D87" s="21">
        <v>81.11</v>
      </c>
      <c r="E87" s="21">
        <v>30.06</v>
      </c>
      <c r="F87" s="20" t="s">
        <v>293</v>
      </c>
    </row>
    <row r="88" spans="1:6" x14ac:dyDescent="0.2">
      <c r="A88" s="20" t="s">
        <v>193</v>
      </c>
      <c r="B88" s="20" t="s">
        <v>102</v>
      </c>
      <c r="C88" s="21">
        <v>665.15</v>
      </c>
      <c r="D88" s="21">
        <v>44.23</v>
      </c>
      <c r="E88" s="21">
        <v>15.04</v>
      </c>
      <c r="F88" s="20" t="s">
        <v>308</v>
      </c>
    </row>
    <row r="89" spans="1:6" x14ac:dyDescent="0.2">
      <c r="A89" s="20" t="s">
        <v>194</v>
      </c>
      <c r="B89" s="20" t="s">
        <v>102</v>
      </c>
      <c r="C89" s="21">
        <v>810.28</v>
      </c>
      <c r="D89" s="21">
        <v>38.21</v>
      </c>
      <c r="E89" s="21">
        <v>21.21</v>
      </c>
      <c r="F89" s="20" t="s">
        <v>308</v>
      </c>
    </row>
    <row r="90" spans="1:6" x14ac:dyDescent="0.2">
      <c r="A90" s="20" t="s">
        <v>195</v>
      </c>
      <c r="B90" s="20" t="s">
        <v>139</v>
      </c>
      <c r="C90" s="21">
        <v>1015.21</v>
      </c>
      <c r="D90" s="21">
        <v>57.67</v>
      </c>
      <c r="E90" s="21">
        <v>17.600000000000001</v>
      </c>
      <c r="F90" s="20" t="s">
        <v>308</v>
      </c>
    </row>
    <row r="91" spans="1:6" x14ac:dyDescent="0.2">
      <c r="A91" s="20" t="s">
        <v>196</v>
      </c>
      <c r="B91" s="20" t="s">
        <v>102</v>
      </c>
      <c r="C91" s="21">
        <v>975.29</v>
      </c>
      <c r="D91" s="21">
        <v>45.66</v>
      </c>
      <c r="E91" s="21">
        <v>21.36</v>
      </c>
      <c r="F91" s="20" t="s">
        <v>308</v>
      </c>
    </row>
    <row r="92" spans="1:6" x14ac:dyDescent="0.2">
      <c r="A92" s="20" t="s">
        <v>197</v>
      </c>
      <c r="B92" s="20" t="s">
        <v>102</v>
      </c>
      <c r="C92" s="21">
        <v>1052.93</v>
      </c>
      <c r="D92" s="21">
        <v>75.2</v>
      </c>
      <c r="E92" s="21">
        <v>14</v>
      </c>
      <c r="F92" s="20" t="s">
        <v>308</v>
      </c>
    </row>
    <row r="93" spans="1:6" x14ac:dyDescent="0.2">
      <c r="A93" s="20" t="s">
        <v>198</v>
      </c>
      <c r="B93" s="20" t="s">
        <v>102</v>
      </c>
      <c r="C93" s="21">
        <v>1151.03</v>
      </c>
      <c r="D93" s="21">
        <v>66.37</v>
      </c>
      <c r="E93" s="21">
        <v>17.34</v>
      </c>
      <c r="F93" s="20" t="s">
        <v>308</v>
      </c>
    </row>
    <row r="94" spans="1:6" x14ac:dyDescent="0.2">
      <c r="A94" s="20" t="s">
        <v>199</v>
      </c>
      <c r="B94" s="20" t="s">
        <v>102</v>
      </c>
      <c r="C94" s="21">
        <v>419.39</v>
      </c>
      <c r="D94" s="21">
        <v>74.78</v>
      </c>
      <c r="E94" s="21">
        <v>5.61</v>
      </c>
      <c r="F94" s="20" t="s">
        <v>308</v>
      </c>
    </row>
    <row r="95" spans="1:6" x14ac:dyDescent="0.2">
      <c r="A95" s="20" t="s">
        <v>200</v>
      </c>
      <c r="B95" s="20" t="s">
        <v>102</v>
      </c>
      <c r="C95" s="21">
        <v>269.64</v>
      </c>
      <c r="D95" s="21">
        <v>42.32</v>
      </c>
      <c r="E95" s="21">
        <v>6.37</v>
      </c>
      <c r="F95" s="20" t="s">
        <v>308</v>
      </c>
    </row>
    <row r="96" spans="1:6" x14ac:dyDescent="0.2">
      <c r="A96" s="20" t="s">
        <v>201</v>
      </c>
      <c r="B96" s="20" t="s">
        <v>102</v>
      </c>
      <c r="C96" s="21">
        <v>34.83</v>
      </c>
      <c r="D96" s="21">
        <v>44.65</v>
      </c>
      <c r="E96" s="21">
        <v>0.78</v>
      </c>
      <c r="F96" s="20" t="s">
        <v>308</v>
      </c>
    </row>
    <row r="97" spans="1:6" x14ac:dyDescent="0.2">
      <c r="A97" s="20" t="s">
        <v>202</v>
      </c>
      <c r="B97" s="20" t="s">
        <v>102</v>
      </c>
      <c r="C97" s="21">
        <v>16618.84</v>
      </c>
      <c r="D97" s="21">
        <v>67.31</v>
      </c>
      <c r="E97" s="21">
        <v>246.9</v>
      </c>
      <c r="F97" s="20" t="s">
        <v>308</v>
      </c>
    </row>
    <row r="98" spans="1:6" x14ac:dyDescent="0.2">
      <c r="A98" s="20" t="s">
        <v>203</v>
      </c>
      <c r="B98" s="20" t="s">
        <v>102</v>
      </c>
      <c r="C98" s="21">
        <v>562.67999999999995</v>
      </c>
      <c r="D98" s="21">
        <v>67.31</v>
      </c>
      <c r="E98" s="21">
        <v>8.36</v>
      </c>
      <c r="F98" s="20" t="s">
        <v>308</v>
      </c>
    </row>
    <row r="99" spans="1:6" x14ac:dyDescent="0.2">
      <c r="A99" s="20" t="s">
        <v>204</v>
      </c>
      <c r="B99" s="20" t="s">
        <v>102</v>
      </c>
      <c r="C99" s="21">
        <v>620.48</v>
      </c>
      <c r="D99" s="21">
        <v>39.24</v>
      </c>
      <c r="E99" s="21">
        <v>15.81</v>
      </c>
      <c r="F99" s="20" t="s">
        <v>308</v>
      </c>
    </row>
    <row r="100" spans="1:6" x14ac:dyDescent="0.2">
      <c r="A100" s="20" t="s">
        <v>205</v>
      </c>
      <c r="B100" s="20" t="s">
        <v>102</v>
      </c>
      <c r="C100" s="21">
        <v>3206.81</v>
      </c>
      <c r="D100" s="21">
        <v>45.18</v>
      </c>
      <c r="E100" s="21">
        <v>70.97</v>
      </c>
      <c r="F100" s="20" t="s">
        <v>308</v>
      </c>
    </row>
    <row r="101" spans="1:6" x14ac:dyDescent="0.2">
      <c r="A101" s="20" t="s">
        <v>206</v>
      </c>
      <c r="B101" s="20" t="s">
        <v>102</v>
      </c>
      <c r="C101" s="21">
        <v>96.1</v>
      </c>
      <c r="D101" s="21">
        <v>67</v>
      </c>
      <c r="E101" s="21">
        <v>1.43</v>
      </c>
      <c r="F101" s="20" t="s">
        <v>308</v>
      </c>
    </row>
    <row r="102" spans="1:6" x14ac:dyDescent="0.2">
      <c r="A102" s="20" t="s">
        <v>207</v>
      </c>
      <c r="B102" s="20" t="s">
        <v>102</v>
      </c>
      <c r="C102" s="21">
        <v>2252.19</v>
      </c>
      <c r="D102" s="21">
        <v>75.09</v>
      </c>
      <c r="E102" s="21">
        <v>29.99</v>
      </c>
      <c r="F102" s="20" t="s">
        <v>308</v>
      </c>
    </row>
    <row r="103" spans="1:6" x14ac:dyDescent="0.2">
      <c r="A103" s="20" t="s">
        <v>208</v>
      </c>
      <c r="B103" s="20" t="s">
        <v>102</v>
      </c>
      <c r="C103" s="21">
        <v>205.29</v>
      </c>
      <c r="D103" s="21">
        <v>46.22</v>
      </c>
      <c r="E103" s="21">
        <v>4.4400000000000004</v>
      </c>
      <c r="F103" s="20" t="s">
        <v>308</v>
      </c>
    </row>
    <row r="104" spans="1:6" ht="17" thickBot="1" x14ac:dyDescent="0.25">
      <c r="A104" s="22" t="s">
        <v>209</v>
      </c>
      <c r="B104" s="22" t="s">
        <v>139</v>
      </c>
      <c r="C104" s="23">
        <v>1344.14</v>
      </c>
      <c r="D104" s="23">
        <v>43.3</v>
      </c>
      <c r="E104" s="23">
        <v>31.04</v>
      </c>
      <c r="F104" s="2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S1A</vt:lpstr>
      <vt:lpstr>S1B</vt:lpstr>
      <vt:lpstr>S1C</vt:lpstr>
      <vt:lpstr>S1D</vt:lpstr>
      <vt:lpstr>S1E</vt:lpstr>
      <vt:lpstr>S1F</vt:lpstr>
      <vt:lpstr>S1G</vt:lpstr>
      <vt:lpstr>S1H</vt:lpstr>
      <vt:lpstr>S1I</vt:lpstr>
      <vt:lpstr>S1J</vt:lpstr>
      <vt:lpstr>S1K</vt:lpstr>
      <vt:lpstr>S1L</vt:lpstr>
      <vt:lpstr>S1M</vt:lpstr>
      <vt:lpstr>S1N</vt:lpstr>
      <vt:lpstr>S1O</vt:lpstr>
      <vt:lpstr>S1P</vt:lpstr>
      <vt:lpstr>S1Q</vt:lpstr>
      <vt:lpstr>S1R</vt:lpstr>
      <vt:lpstr>S1S</vt:lpstr>
      <vt:lpstr>S1T</vt:lpstr>
      <vt:lpstr>S1U</vt:lpstr>
      <vt:lpstr>S1V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Symer</dc:creator>
  <cp:lastModifiedBy>David Symer</cp:lastModifiedBy>
  <dcterms:created xsi:type="dcterms:W3CDTF">2018-02-24T23:33:27Z</dcterms:created>
  <dcterms:modified xsi:type="dcterms:W3CDTF">2018-11-16T20:28:40Z</dcterms:modified>
</cp:coreProperties>
</file>