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SONKA\Documents\ANALYSIS\Area20\A20\outputs\"/>
    </mc:Choice>
  </mc:AlternateContent>
  <xr:revisionPtr revIDLastSave="0" documentId="13_ncr:1_{ABAA9E59-9EC1-4CAD-BFCA-4414B82B2518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Sheet1!$A$1:$GG$1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Z3" i="1" l="1"/>
  <c r="EZ4" i="1"/>
  <c r="EZ5" i="1"/>
  <c r="EZ6" i="1"/>
  <c r="EZ7" i="1"/>
  <c r="EZ8" i="1"/>
  <c r="EZ9" i="1"/>
  <c r="EZ10" i="1"/>
  <c r="EZ11" i="1"/>
  <c r="EZ12" i="1"/>
  <c r="EZ13" i="1"/>
  <c r="EZ14" i="1"/>
  <c r="EZ15" i="1"/>
  <c r="EZ16" i="1"/>
  <c r="EZ17" i="1"/>
  <c r="EZ18" i="1"/>
  <c r="EZ19" i="1"/>
  <c r="EZ20" i="1"/>
  <c r="EZ21" i="1"/>
  <c r="EZ22" i="1"/>
  <c r="EZ23" i="1"/>
  <c r="EZ24" i="1"/>
  <c r="EZ25" i="1"/>
  <c r="EZ26" i="1"/>
  <c r="EZ27" i="1"/>
  <c r="EZ28" i="1"/>
  <c r="EZ29" i="1"/>
  <c r="EZ30" i="1"/>
  <c r="EZ31" i="1"/>
  <c r="EZ32" i="1"/>
  <c r="EZ33" i="1"/>
  <c r="EZ34" i="1"/>
  <c r="EZ35" i="1"/>
  <c r="EZ36" i="1"/>
  <c r="EZ37" i="1"/>
  <c r="EZ38" i="1"/>
  <c r="EZ39" i="1"/>
  <c r="EZ40" i="1"/>
  <c r="EZ41" i="1"/>
  <c r="EZ42" i="1"/>
  <c r="EZ43" i="1"/>
  <c r="EZ44" i="1"/>
  <c r="EZ45" i="1"/>
  <c r="EZ46" i="1"/>
  <c r="EZ47" i="1"/>
  <c r="EZ48" i="1"/>
  <c r="EZ49" i="1"/>
  <c r="EZ50" i="1"/>
  <c r="EZ51" i="1"/>
  <c r="EZ52" i="1"/>
  <c r="EZ53" i="1"/>
  <c r="EZ54" i="1"/>
  <c r="EZ55" i="1"/>
  <c r="EZ56" i="1"/>
  <c r="EZ57" i="1"/>
  <c r="EZ58" i="1"/>
  <c r="EZ59" i="1"/>
  <c r="EZ60" i="1"/>
  <c r="EZ61" i="1"/>
  <c r="EZ62" i="1"/>
  <c r="EZ63" i="1"/>
  <c r="EZ64" i="1"/>
  <c r="EZ65" i="1"/>
  <c r="EZ66" i="1"/>
  <c r="EZ67" i="1"/>
  <c r="EZ68" i="1"/>
  <c r="EZ69" i="1"/>
  <c r="EZ2" i="1"/>
  <c r="FD43" i="1" a="1"/>
  <c r="FD43" i="1" s="1"/>
  <c r="FD44" i="1" a="1"/>
  <c r="FD44" i="1" s="1"/>
  <c r="FD45" i="1" a="1"/>
  <c r="FD45" i="1" s="1"/>
  <c r="FD46" i="1" a="1"/>
  <c r="FD46" i="1" s="1"/>
  <c r="FD47" i="1" a="1"/>
  <c r="FD47" i="1" s="1"/>
  <c r="FD48" i="1" a="1"/>
  <c r="FD48" i="1" s="1"/>
  <c r="FD49" i="1" a="1"/>
  <c r="FD49" i="1" s="1"/>
  <c r="FD50" i="1" a="1"/>
  <c r="FD50" i="1" s="1"/>
  <c r="FD51" i="1" a="1"/>
  <c r="FD51" i="1" s="1"/>
  <c r="FD52" i="1" a="1"/>
  <c r="FD52" i="1" s="1"/>
  <c r="FD53" i="1" a="1"/>
  <c r="FD53" i="1" s="1"/>
  <c r="FD54" i="1" a="1"/>
  <c r="FD54" i="1"/>
  <c r="FD55" i="1" a="1"/>
  <c r="FD55" i="1" s="1"/>
  <c r="FD56" i="1" a="1"/>
  <c r="FD56" i="1" s="1"/>
  <c r="FD57" i="1" a="1"/>
  <c r="FD57" i="1" s="1"/>
  <c r="FD58" i="1" a="1"/>
  <c r="FD58" i="1" s="1"/>
  <c r="FD59" i="1" a="1"/>
  <c r="FD59" i="1" s="1"/>
  <c r="FD60" i="1" a="1"/>
  <c r="FD60" i="1" s="1"/>
  <c r="FD61" i="1" a="1"/>
  <c r="FD61" i="1" s="1"/>
  <c r="FD62" i="1" a="1"/>
  <c r="FD62" i="1" s="1"/>
  <c r="FD63" i="1" a="1"/>
  <c r="FD63" i="1" s="1"/>
  <c r="FD64" i="1" a="1"/>
  <c r="FD64" i="1" s="1"/>
  <c r="FD65" i="1" a="1"/>
  <c r="FD65" i="1" s="1"/>
  <c r="FD66" i="1" a="1"/>
  <c r="FD66" i="1" s="1"/>
  <c r="FD67" i="1" a="1"/>
  <c r="FD67" i="1" s="1"/>
  <c r="FD68" i="1" a="1"/>
  <c r="FD68" i="1" s="1"/>
  <c r="FD69" i="1" a="1"/>
  <c r="FD69" i="1" s="1"/>
  <c r="FD3" i="1" a="1"/>
  <c r="FD3" i="1" s="1"/>
  <c r="FD4" i="1" a="1"/>
  <c r="FD4" i="1" s="1"/>
  <c r="FD5" i="1" a="1"/>
  <c r="FD5" i="1" s="1"/>
  <c r="FD6" i="1" a="1"/>
  <c r="FD6" i="1"/>
  <c r="FD7" i="1" a="1"/>
  <c r="FD7" i="1" s="1"/>
  <c r="FD8" i="1" a="1"/>
  <c r="FD8" i="1" s="1"/>
  <c r="FD9" i="1" a="1"/>
  <c r="FD9" i="1" s="1"/>
  <c r="FD10" i="1" a="1"/>
  <c r="FD10" i="1" s="1"/>
  <c r="FD11" i="1" a="1"/>
  <c r="FD11" i="1" s="1"/>
  <c r="FD12" i="1" a="1"/>
  <c r="FD12" i="1" s="1"/>
  <c r="FD13" i="1" a="1"/>
  <c r="FD13" i="1" s="1"/>
  <c r="FD14" i="1" a="1"/>
  <c r="FD14" i="1" s="1"/>
  <c r="FD15" i="1" a="1"/>
  <c r="FD15" i="1" s="1"/>
  <c r="FD16" i="1" a="1"/>
  <c r="FD16" i="1" s="1"/>
  <c r="FD17" i="1" a="1"/>
  <c r="FD17" i="1" s="1"/>
  <c r="FD18" i="1" a="1"/>
  <c r="FD18" i="1" s="1"/>
  <c r="FD19" i="1" a="1"/>
  <c r="FD19" i="1" s="1"/>
  <c r="FD20" i="1" a="1"/>
  <c r="FD20" i="1" s="1"/>
  <c r="FD21" i="1" a="1"/>
  <c r="FD21" i="1" s="1"/>
  <c r="FD22" i="1" a="1"/>
  <c r="FD22" i="1"/>
  <c r="FD23" i="1" a="1"/>
  <c r="FD23" i="1" s="1"/>
  <c r="FD24" i="1" a="1"/>
  <c r="FD24" i="1" s="1"/>
  <c r="FD25" i="1" a="1"/>
  <c r="FD25" i="1" s="1"/>
  <c r="FD26" i="1" a="1"/>
  <c r="FD26" i="1"/>
  <c r="FD27" i="1" a="1"/>
  <c r="FD27" i="1" s="1"/>
  <c r="FD28" i="1" a="1"/>
  <c r="FD28" i="1" s="1"/>
  <c r="FD29" i="1" a="1"/>
  <c r="FD29" i="1" s="1"/>
  <c r="FD30" i="1" a="1"/>
  <c r="FD30" i="1"/>
  <c r="FD31" i="1" a="1"/>
  <c r="FD31" i="1" s="1"/>
  <c r="FD32" i="1" a="1"/>
  <c r="FD32" i="1" s="1"/>
  <c r="FD33" i="1" a="1"/>
  <c r="FD33" i="1" s="1"/>
  <c r="FD34" i="1" a="1"/>
  <c r="FD34" i="1" s="1"/>
  <c r="FD35" i="1" a="1"/>
  <c r="FD35" i="1" s="1"/>
  <c r="FD36" i="1" a="1"/>
  <c r="FD36" i="1" s="1"/>
  <c r="FD37" i="1" a="1"/>
  <c r="FD37" i="1" s="1"/>
  <c r="FD38" i="1" a="1"/>
  <c r="FD38" i="1"/>
  <c r="FD39" i="1" a="1"/>
  <c r="FD39" i="1" s="1"/>
  <c r="FD40" i="1" a="1"/>
  <c r="FD40" i="1" s="1"/>
  <c r="FD41" i="1" a="1"/>
  <c r="FD41" i="1" s="1"/>
  <c r="FD42" i="1" a="1"/>
  <c r="FD42" i="1" s="1"/>
  <c r="FD2" i="1" a="1"/>
  <c r="FD2" i="1" s="1"/>
  <c r="EV3" i="1" a="1"/>
  <c r="EV3" i="1" s="1"/>
  <c r="EV4" i="1" a="1"/>
  <c r="EV4" i="1" s="1"/>
  <c r="EV5" i="1" a="1"/>
  <c r="EV5" i="1" s="1"/>
  <c r="EV6" i="1" a="1"/>
  <c r="EV6" i="1" s="1"/>
  <c r="EV7" i="1" a="1"/>
  <c r="EV7" i="1" s="1"/>
  <c r="EV8" i="1" a="1"/>
  <c r="EV8" i="1" s="1"/>
  <c r="EV9" i="1" a="1"/>
  <c r="EV9" i="1" s="1"/>
  <c r="EV10" i="1" a="1"/>
  <c r="EV10" i="1" s="1"/>
  <c r="EV11" i="1" a="1"/>
  <c r="EV11" i="1" s="1"/>
  <c r="EV12" i="1" a="1"/>
  <c r="EV12" i="1" s="1"/>
  <c r="EV13" i="1" a="1"/>
  <c r="EV13" i="1" s="1"/>
  <c r="EV14" i="1" a="1"/>
  <c r="EV14" i="1" s="1"/>
  <c r="EV15" i="1" a="1"/>
  <c r="EV15" i="1" s="1"/>
  <c r="EV16" i="1" a="1"/>
  <c r="EV16" i="1" s="1"/>
  <c r="EV17" i="1" a="1"/>
  <c r="EV17" i="1" s="1"/>
  <c r="EV18" i="1" a="1"/>
  <c r="EV18" i="1" s="1"/>
  <c r="EV19" i="1" a="1"/>
  <c r="EV19" i="1" s="1"/>
  <c r="EV20" i="1" a="1"/>
  <c r="EV20" i="1" s="1"/>
  <c r="EV21" i="1" a="1"/>
  <c r="EV21" i="1" s="1"/>
  <c r="EV22" i="1" a="1"/>
  <c r="EV22" i="1" s="1"/>
  <c r="EV23" i="1" a="1"/>
  <c r="EV23" i="1" s="1"/>
  <c r="EV24" i="1" a="1"/>
  <c r="EV24" i="1" s="1"/>
  <c r="EV25" i="1" a="1"/>
  <c r="EV25" i="1" s="1"/>
  <c r="EV26" i="1" a="1"/>
  <c r="EV26" i="1" s="1"/>
  <c r="EV27" i="1" a="1"/>
  <c r="EV27" i="1" s="1"/>
  <c r="EV28" i="1" a="1"/>
  <c r="EV28" i="1" s="1"/>
  <c r="EV29" i="1" a="1"/>
  <c r="EV29" i="1" s="1"/>
  <c r="EV30" i="1" a="1"/>
  <c r="EV30" i="1" s="1"/>
  <c r="EV31" i="1" a="1"/>
  <c r="EV31" i="1" s="1"/>
  <c r="EV32" i="1" a="1"/>
  <c r="EV32" i="1" s="1"/>
  <c r="EV33" i="1" a="1"/>
  <c r="EV33" i="1" s="1"/>
  <c r="EV34" i="1" a="1"/>
  <c r="EV34" i="1" s="1"/>
  <c r="EV35" i="1" a="1"/>
  <c r="EV35" i="1" s="1"/>
  <c r="EV36" i="1" a="1"/>
  <c r="EV36" i="1" s="1"/>
  <c r="EV37" i="1" a="1"/>
  <c r="EV37" i="1" s="1"/>
  <c r="EV38" i="1" a="1"/>
  <c r="EV38" i="1" s="1"/>
  <c r="EV39" i="1" a="1"/>
  <c r="EV39" i="1" s="1"/>
  <c r="EV40" i="1" a="1"/>
  <c r="EV40" i="1" s="1"/>
  <c r="EV41" i="1" a="1"/>
  <c r="EV41" i="1" s="1"/>
  <c r="EV42" i="1" a="1"/>
  <c r="EV42" i="1" s="1"/>
  <c r="EV43" i="1" a="1"/>
  <c r="EV43" i="1" s="1"/>
  <c r="EV44" i="1" a="1"/>
  <c r="EV44" i="1" s="1"/>
  <c r="EV45" i="1" a="1"/>
  <c r="EV45" i="1" s="1"/>
  <c r="EV46" i="1" a="1"/>
  <c r="EV46" i="1" s="1"/>
  <c r="EV47" i="1" a="1"/>
  <c r="EV47" i="1" s="1"/>
  <c r="EV48" i="1" a="1"/>
  <c r="EV48" i="1" s="1"/>
  <c r="EV49" i="1" a="1"/>
  <c r="EV49" i="1" s="1"/>
  <c r="EV50" i="1" a="1"/>
  <c r="EV50" i="1" s="1"/>
  <c r="EV51" i="1" a="1"/>
  <c r="EV51" i="1" s="1"/>
  <c r="EV52" i="1" a="1"/>
  <c r="EV52" i="1" s="1"/>
  <c r="EV53" i="1" a="1"/>
  <c r="EV53" i="1" s="1"/>
  <c r="EV54" i="1" a="1"/>
  <c r="EV54" i="1" s="1"/>
  <c r="EV55" i="1" a="1"/>
  <c r="EV55" i="1" s="1"/>
  <c r="EV56" i="1" a="1"/>
  <c r="EV56" i="1" s="1"/>
  <c r="EV57" i="1" a="1"/>
  <c r="EV57" i="1" s="1"/>
  <c r="EV58" i="1" a="1"/>
  <c r="EV58" i="1" s="1"/>
  <c r="EV59" i="1" a="1"/>
  <c r="EV59" i="1" s="1"/>
  <c r="EV60" i="1" a="1"/>
  <c r="EV60" i="1" s="1"/>
  <c r="EV61" i="1" a="1"/>
  <c r="EV61" i="1" s="1"/>
  <c r="EV62" i="1" a="1"/>
  <c r="EV62" i="1" s="1"/>
  <c r="EV63" i="1" a="1"/>
  <c r="EV63" i="1" s="1"/>
  <c r="EV64" i="1" a="1"/>
  <c r="EV64" i="1" s="1"/>
  <c r="EV65" i="1" a="1"/>
  <c r="EV65" i="1" s="1"/>
  <c r="EV66" i="1" a="1"/>
  <c r="EV66" i="1" s="1"/>
  <c r="EV67" i="1" a="1"/>
  <c r="EV67" i="1" s="1"/>
  <c r="EV68" i="1" a="1"/>
  <c r="EV68" i="1" s="1"/>
  <c r="EV69" i="1" a="1"/>
  <c r="EV69" i="1" s="1"/>
  <c r="EV2" i="1" a="1"/>
  <c r="EV2" i="1" s="1"/>
  <c r="EW37" i="1" a="1"/>
  <c r="EW37" i="1" s="1"/>
  <c r="EW38" i="1" a="1"/>
  <c r="EW38" i="1" s="1"/>
  <c r="EW39" i="1" a="1"/>
  <c r="EW39" i="1" s="1"/>
  <c r="EW40" i="1" a="1"/>
  <c r="EW40" i="1" s="1"/>
  <c r="EW41" i="1" a="1"/>
  <c r="EW41" i="1" s="1"/>
  <c r="EW42" i="1" a="1"/>
  <c r="EW42" i="1" s="1"/>
  <c r="EW43" i="1" a="1"/>
  <c r="EW43" i="1" s="1"/>
  <c r="EW44" i="1" a="1"/>
  <c r="EW44" i="1" s="1"/>
  <c r="EW45" i="1" a="1"/>
  <c r="EW45" i="1" s="1"/>
  <c r="EW46" i="1" a="1"/>
  <c r="EW46" i="1" s="1"/>
  <c r="EW47" i="1" a="1"/>
  <c r="EW47" i="1" s="1"/>
  <c r="EW48" i="1" a="1"/>
  <c r="EW48" i="1" s="1"/>
  <c r="EW49" i="1" a="1"/>
  <c r="EW49" i="1" s="1"/>
  <c r="EW50" i="1" a="1"/>
  <c r="EW50" i="1" s="1"/>
  <c r="EW51" i="1" a="1"/>
  <c r="EW51" i="1" s="1"/>
  <c r="EW52" i="1" a="1"/>
  <c r="EW52" i="1" s="1"/>
  <c r="EW53" i="1" a="1"/>
  <c r="EW53" i="1" s="1"/>
  <c r="EW54" i="1" a="1"/>
  <c r="EW54" i="1" s="1"/>
  <c r="EW55" i="1" a="1"/>
  <c r="EW55" i="1" s="1"/>
  <c r="EW56" i="1" a="1"/>
  <c r="EW56" i="1" s="1"/>
  <c r="EW57" i="1" a="1"/>
  <c r="EW57" i="1" s="1"/>
  <c r="EW58" i="1" a="1"/>
  <c r="EW58" i="1" s="1"/>
  <c r="EW59" i="1" a="1"/>
  <c r="EW59" i="1" s="1"/>
  <c r="EW60" i="1" a="1"/>
  <c r="EW60" i="1" s="1"/>
  <c r="EW61" i="1" a="1"/>
  <c r="EW61" i="1" s="1"/>
  <c r="EW62" i="1" a="1"/>
  <c r="EW62" i="1" s="1"/>
  <c r="EW63" i="1" a="1"/>
  <c r="EW63" i="1" s="1"/>
  <c r="EW64" i="1" a="1"/>
  <c r="EW64" i="1" s="1"/>
  <c r="EW65" i="1" a="1"/>
  <c r="EW65" i="1" s="1"/>
  <c r="EW66" i="1" a="1"/>
  <c r="EW66" i="1" s="1"/>
  <c r="EW67" i="1" a="1"/>
  <c r="EW67" i="1" s="1"/>
  <c r="EW68" i="1" a="1"/>
  <c r="EW68" i="1" s="1"/>
  <c r="EW69" i="1" a="1"/>
  <c r="EW69" i="1" s="1"/>
  <c r="EW3" i="1" a="1"/>
  <c r="EW3" i="1" s="1"/>
  <c r="EW4" i="1" a="1"/>
  <c r="EW4" i="1" s="1"/>
  <c r="EW5" i="1" a="1"/>
  <c r="EW5" i="1" s="1"/>
  <c r="EW6" i="1" a="1"/>
  <c r="EW6" i="1" s="1"/>
  <c r="EW7" i="1" a="1"/>
  <c r="EW7" i="1" s="1"/>
  <c r="EW8" i="1" a="1"/>
  <c r="EW8" i="1" s="1"/>
  <c r="EW9" i="1" a="1"/>
  <c r="EW9" i="1" s="1"/>
  <c r="EW10" i="1" a="1"/>
  <c r="EW10" i="1" s="1"/>
  <c r="EW11" i="1" a="1"/>
  <c r="EW11" i="1" s="1"/>
  <c r="EW12" i="1" a="1"/>
  <c r="EW12" i="1" s="1"/>
  <c r="EW13" i="1" a="1"/>
  <c r="EW13" i="1" s="1"/>
  <c r="EW14" i="1" a="1"/>
  <c r="EW14" i="1" s="1"/>
  <c r="EW15" i="1" a="1"/>
  <c r="EW15" i="1" s="1"/>
  <c r="EW16" i="1" a="1"/>
  <c r="EW16" i="1" s="1"/>
  <c r="EW17" i="1" a="1"/>
  <c r="EW17" i="1" s="1"/>
  <c r="EW18" i="1" a="1"/>
  <c r="EW18" i="1" s="1"/>
  <c r="EW19" i="1" a="1"/>
  <c r="EW19" i="1" s="1"/>
  <c r="EW20" i="1" a="1"/>
  <c r="EW20" i="1" s="1"/>
  <c r="EW21" i="1" a="1"/>
  <c r="EW21" i="1" s="1"/>
  <c r="EW22" i="1" a="1"/>
  <c r="EW22" i="1" s="1"/>
  <c r="EW23" i="1" a="1"/>
  <c r="EW23" i="1" s="1"/>
  <c r="EW24" i="1" a="1"/>
  <c r="EW24" i="1" s="1"/>
  <c r="EW25" i="1" a="1"/>
  <c r="EW25" i="1" s="1"/>
  <c r="EW26" i="1" a="1"/>
  <c r="EW26" i="1" s="1"/>
  <c r="EW27" i="1" a="1"/>
  <c r="EW27" i="1" s="1"/>
  <c r="EW28" i="1" a="1"/>
  <c r="EW28" i="1" s="1"/>
  <c r="EW29" i="1" a="1"/>
  <c r="EW29" i="1" s="1"/>
  <c r="EW30" i="1" a="1"/>
  <c r="EW30" i="1" s="1"/>
  <c r="EW31" i="1" a="1"/>
  <c r="EW31" i="1" s="1"/>
  <c r="EW32" i="1" a="1"/>
  <c r="EW32" i="1" s="1"/>
  <c r="EW33" i="1" a="1"/>
  <c r="EW33" i="1" s="1"/>
  <c r="EW34" i="1" a="1"/>
  <c r="EW34" i="1" s="1"/>
  <c r="EW35" i="1" a="1"/>
  <c r="EW35" i="1" s="1"/>
  <c r="EW36" i="1" a="1"/>
  <c r="EW36" i="1" s="1"/>
  <c r="EW2" i="1" a="1"/>
  <c r="EW2" i="1" s="1"/>
  <c r="ET53" i="1" a="1"/>
  <c r="ET53" i="1" s="1"/>
  <c r="ET54" i="1" a="1"/>
  <c r="ET54" i="1" s="1"/>
  <c r="EX54" i="1" s="1"/>
  <c r="EY54" i="1" s="1"/>
  <c r="FA54" i="1" s="1"/>
  <c r="FB54" i="1" s="1"/>
  <c r="FC54" i="1" s="1"/>
  <c r="ET55" i="1" a="1"/>
  <c r="ET55" i="1" s="1"/>
  <c r="ET56" i="1" a="1"/>
  <c r="ET56" i="1" s="1"/>
  <c r="EX56" i="1" s="1"/>
  <c r="EY56" i="1" s="1"/>
  <c r="FA56" i="1" s="1"/>
  <c r="FB56" i="1" s="1"/>
  <c r="FC56" i="1" s="1"/>
  <c r="ET57" i="1" a="1"/>
  <c r="ET57" i="1" s="1"/>
  <c r="ET58" i="1" a="1"/>
  <c r="ET58" i="1" s="1"/>
  <c r="ET59" i="1" a="1"/>
  <c r="ET59" i="1" s="1"/>
  <c r="ET60" i="1" a="1"/>
  <c r="ET60" i="1" s="1"/>
  <c r="ET61" i="1" a="1"/>
  <c r="ET61" i="1" s="1"/>
  <c r="ET62" i="1" a="1"/>
  <c r="ET62" i="1" s="1"/>
  <c r="ET63" i="1" a="1"/>
  <c r="ET63" i="1" s="1"/>
  <c r="ET64" i="1" a="1"/>
  <c r="ET64" i="1" s="1"/>
  <c r="EX64" i="1" s="1"/>
  <c r="EY64" i="1" s="1"/>
  <c r="FA64" i="1" s="1"/>
  <c r="FB64" i="1" s="1"/>
  <c r="FC64" i="1" s="1"/>
  <c r="ET65" i="1" a="1"/>
  <c r="ET65" i="1" s="1"/>
  <c r="ET66" i="1" a="1"/>
  <c r="ET66" i="1" s="1"/>
  <c r="ET67" i="1" a="1"/>
  <c r="ET67" i="1" s="1"/>
  <c r="ET68" i="1" a="1"/>
  <c r="ET68" i="1" s="1"/>
  <c r="ET69" i="1" a="1"/>
  <c r="ET69" i="1" s="1"/>
  <c r="ET2" i="1" a="1"/>
  <c r="ET2" i="1" s="1"/>
  <c r="EX2" i="1" s="1"/>
  <c r="EY2" i="1" s="1"/>
  <c r="FA2" i="1" s="1"/>
  <c r="FB2" i="1" s="1"/>
  <c r="FC2" i="1" s="1"/>
  <c r="ET3" i="1" a="1"/>
  <c r="ET3" i="1" s="1"/>
  <c r="EX3" i="1" s="1"/>
  <c r="EY3" i="1" s="1"/>
  <c r="FA3" i="1" s="1"/>
  <c r="FB3" i="1" s="1"/>
  <c r="FC3" i="1" s="1"/>
  <c r="ET4" i="1" a="1"/>
  <c r="ET4" i="1" s="1"/>
  <c r="ET5" i="1" a="1"/>
  <c r="ET5" i="1" s="1"/>
  <c r="EX5" i="1" s="1"/>
  <c r="EY5" i="1" s="1"/>
  <c r="FA5" i="1" s="1"/>
  <c r="FB5" i="1" s="1"/>
  <c r="FC5" i="1" s="1"/>
  <c r="ET6" i="1" a="1"/>
  <c r="ET6" i="1" s="1"/>
  <c r="ET7" i="1" a="1"/>
  <c r="ET7" i="1" s="1"/>
  <c r="ET8" i="1" a="1"/>
  <c r="ET8" i="1" s="1"/>
  <c r="ET9" i="1" a="1"/>
  <c r="ET9" i="1" s="1"/>
  <c r="EX9" i="1" s="1"/>
  <c r="EY9" i="1" s="1"/>
  <c r="FA9" i="1" s="1"/>
  <c r="FB9" i="1" s="1"/>
  <c r="FC9" i="1" s="1"/>
  <c r="ET10" i="1" a="1"/>
  <c r="ET10" i="1" s="1"/>
  <c r="ET11" i="1" a="1"/>
  <c r="ET11" i="1" s="1"/>
  <c r="EX11" i="1" s="1"/>
  <c r="EY11" i="1" s="1"/>
  <c r="FA11" i="1" s="1"/>
  <c r="FB11" i="1" s="1"/>
  <c r="FC11" i="1" s="1"/>
  <c r="ET12" i="1" a="1"/>
  <c r="ET12" i="1" s="1"/>
  <c r="ET13" i="1" a="1"/>
  <c r="ET13" i="1" s="1"/>
  <c r="EX13" i="1" s="1"/>
  <c r="EY13" i="1" s="1"/>
  <c r="FA13" i="1" s="1"/>
  <c r="FB13" i="1" s="1"/>
  <c r="FC13" i="1" s="1"/>
  <c r="ET14" i="1" a="1"/>
  <c r="ET14" i="1" s="1"/>
  <c r="ET15" i="1" a="1"/>
  <c r="ET15" i="1" s="1"/>
  <c r="ET16" i="1" a="1"/>
  <c r="ET16" i="1" s="1"/>
  <c r="ET17" i="1" a="1"/>
  <c r="ET17" i="1" s="1"/>
  <c r="EX17" i="1" s="1"/>
  <c r="EY17" i="1" s="1"/>
  <c r="FA17" i="1" s="1"/>
  <c r="FB17" i="1" s="1"/>
  <c r="FC17" i="1" s="1"/>
  <c r="ET18" i="1" a="1"/>
  <c r="ET18" i="1" s="1"/>
  <c r="ET19" i="1" a="1"/>
  <c r="ET19" i="1" s="1"/>
  <c r="EX19" i="1" s="1"/>
  <c r="EY19" i="1" s="1"/>
  <c r="ET20" i="1" a="1"/>
  <c r="ET20" i="1" s="1"/>
  <c r="ET21" i="1" a="1"/>
  <c r="ET21" i="1" s="1"/>
  <c r="EX21" i="1" s="1"/>
  <c r="EY21" i="1" s="1"/>
  <c r="FA21" i="1" s="1"/>
  <c r="FB21" i="1" s="1"/>
  <c r="FC21" i="1" s="1"/>
  <c r="ET22" i="1" a="1"/>
  <c r="ET22" i="1" s="1"/>
  <c r="ET23" i="1" a="1"/>
  <c r="ET23" i="1" s="1"/>
  <c r="ET24" i="1" a="1"/>
  <c r="ET24" i="1" s="1"/>
  <c r="ET25" i="1" a="1"/>
  <c r="ET25" i="1" s="1"/>
  <c r="EX25" i="1" s="1"/>
  <c r="EY25" i="1" s="1"/>
  <c r="FA25" i="1" s="1"/>
  <c r="FB25" i="1" s="1"/>
  <c r="FC25" i="1" s="1"/>
  <c r="ET26" i="1" a="1"/>
  <c r="ET26" i="1" s="1"/>
  <c r="ET27" i="1" a="1"/>
  <c r="ET27" i="1" s="1"/>
  <c r="EX27" i="1" s="1"/>
  <c r="EY27" i="1" s="1"/>
  <c r="FA27" i="1" s="1"/>
  <c r="FB27" i="1" s="1"/>
  <c r="FC27" i="1" s="1"/>
  <c r="ET28" i="1" a="1"/>
  <c r="ET28" i="1" s="1"/>
  <c r="ET29" i="1" a="1"/>
  <c r="ET29" i="1" s="1"/>
  <c r="EX29" i="1" s="1"/>
  <c r="EY29" i="1" s="1"/>
  <c r="FA29" i="1" s="1"/>
  <c r="FB29" i="1" s="1"/>
  <c r="FC29" i="1" s="1"/>
  <c r="ET30" i="1" a="1"/>
  <c r="ET30" i="1" s="1"/>
  <c r="ET31" i="1" a="1"/>
  <c r="ET31" i="1" s="1"/>
  <c r="ET32" i="1" a="1"/>
  <c r="ET32" i="1" s="1"/>
  <c r="ET33" i="1" a="1"/>
  <c r="ET33" i="1" s="1"/>
  <c r="EX33" i="1" s="1"/>
  <c r="EY33" i="1" s="1"/>
  <c r="FA33" i="1" s="1"/>
  <c r="FB33" i="1" s="1"/>
  <c r="FC33" i="1" s="1"/>
  <c r="ET34" i="1" a="1"/>
  <c r="ET34" i="1" s="1"/>
  <c r="ET35" i="1" a="1"/>
  <c r="ET35" i="1" s="1"/>
  <c r="EX35" i="1" s="1"/>
  <c r="EY35" i="1" s="1"/>
  <c r="FA35" i="1" s="1"/>
  <c r="FB35" i="1" s="1"/>
  <c r="FC35" i="1" s="1"/>
  <c r="ET36" i="1" a="1"/>
  <c r="ET36" i="1" s="1"/>
  <c r="ET37" i="1" a="1"/>
  <c r="ET37" i="1" s="1"/>
  <c r="ET38" i="1" a="1"/>
  <c r="ET38" i="1" s="1"/>
  <c r="ET39" i="1" a="1"/>
  <c r="ET39" i="1" s="1"/>
  <c r="EX39" i="1" s="1"/>
  <c r="EY39" i="1" s="1"/>
  <c r="FA39" i="1" s="1"/>
  <c r="FB39" i="1" s="1"/>
  <c r="FC39" i="1" s="1"/>
  <c r="ET40" i="1" a="1"/>
  <c r="ET40" i="1" s="1"/>
  <c r="EX40" i="1" s="1"/>
  <c r="EY40" i="1" s="1"/>
  <c r="FA40" i="1" s="1"/>
  <c r="FB40" i="1" s="1"/>
  <c r="FC40" i="1" s="1"/>
  <c r="ET41" i="1" a="1"/>
  <c r="ET41" i="1" s="1"/>
  <c r="ET42" i="1" a="1"/>
  <c r="ET42" i="1" s="1"/>
  <c r="EX42" i="1" s="1"/>
  <c r="EY42" i="1" s="1"/>
  <c r="ET43" i="1" a="1"/>
  <c r="ET43" i="1" s="1"/>
  <c r="EX43" i="1" s="1"/>
  <c r="EY43" i="1" s="1"/>
  <c r="FA43" i="1" s="1"/>
  <c r="FB43" i="1" s="1"/>
  <c r="FC43" i="1" s="1"/>
  <c r="ET44" i="1" a="1"/>
  <c r="ET44" i="1" s="1"/>
  <c r="ET45" i="1" a="1"/>
  <c r="ET45" i="1" s="1"/>
  <c r="ET46" i="1" a="1"/>
  <c r="ET46" i="1" s="1"/>
  <c r="ET47" i="1" a="1"/>
  <c r="ET47" i="1" s="1"/>
  <c r="EX47" i="1" s="1"/>
  <c r="EY47" i="1" s="1"/>
  <c r="FA47" i="1" s="1"/>
  <c r="FB47" i="1" s="1"/>
  <c r="FC47" i="1" s="1"/>
  <c r="ET48" i="1" a="1"/>
  <c r="ET48" i="1" s="1"/>
  <c r="EX48" i="1" s="1"/>
  <c r="EY48" i="1" s="1"/>
  <c r="FA48" i="1" s="1"/>
  <c r="FB48" i="1" s="1"/>
  <c r="FC48" i="1" s="1"/>
  <c r="ET49" i="1" a="1"/>
  <c r="ET49" i="1" s="1"/>
  <c r="EX49" i="1" s="1"/>
  <c r="EY49" i="1" s="1"/>
  <c r="FA49" i="1" s="1"/>
  <c r="FB49" i="1" s="1"/>
  <c r="FC49" i="1" s="1"/>
  <c r="ET50" i="1" a="1"/>
  <c r="ET50" i="1" s="1"/>
  <c r="ET51" i="1" a="1"/>
  <c r="ET51" i="1" s="1"/>
  <c r="EX51" i="1" s="1"/>
  <c r="EY51" i="1" s="1"/>
  <c r="FA51" i="1" s="1"/>
  <c r="FB51" i="1" s="1"/>
  <c r="FC51" i="1" s="1"/>
  <c r="ET52" i="1" a="1"/>
  <c r="ET52" i="1" s="1"/>
  <c r="EX52" i="1" s="1"/>
  <c r="EY52" i="1" s="1"/>
  <c r="FA52" i="1" s="1"/>
  <c r="FB52" i="1" s="1"/>
  <c r="FC52" i="1" s="1"/>
  <c r="EX36" i="1" l="1"/>
  <c r="EY36" i="1" s="1"/>
  <c r="FA36" i="1" s="1"/>
  <c r="FB36" i="1" s="1"/>
  <c r="FC36" i="1" s="1"/>
  <c r="EX28" i="1"/>
  <c r="EY28" i="1" s="1"/>
  <c r="FA28" i="1" s="1"/>
  <c r="FB28" i="1" s="1"/>
  <c r="FC28" i="1" s="1"/>
  <c r="EX20" i="1"/>
  <c r="EY20" i="1" s="1"/>
  <c r="FA20" i="1" s="1"/>
  <c r="FB20" i="1" s="1"/>
  <c r="FC20" i="1" s="1"/>
  <c r="EX12" i="1"/>
  <c r="EY12" i="1" s="1"/>
  <c r="FA12" i="1" s="1"/>
  <c r="FB12" i="1" s="1"/>
  <c r="FC12" i="1" s="1"/>
  <c r="EX4" i="1"/>
  <c r="EY4" i="1" s="1"/>
  <c r="FA4" i="1" s="1"/>
  <c r="FB4" i="1" s="1"/>
  <c r="FC4" i="1" s="1"/>
  <c r="FA19" i="1"/>
  <c r="FB19" i="1" s="1"/>
  <c r="FC19" i="1" s="1"/>
  <c r="EX63" i="1"/>
  <c r="EY63" i="1" s="1"/>
  <c r="FA63" i="1" s="1"/>
  <c r="FB63" i="1" s="1"/>
  <c r="FC63" i="1" s="1"/>
  <c r="EX55" i="1"/>
  <c r="EY55" i="1" s="1"/>
  <c r="FA55" i="1" s="1"/>
  <c r="FB55" i="1" s="1"/>
  <c r="FC55" i="1" s="1"/>
  <c r="EX30" i="1"/>
  <c r="EY30" i="1" s="1"/>
  <c r="FA30" i="1" s="1"/>
  <c r="FB30" i="1" s="1"/>
  <c r="FC30" i="1" s="1"/>
  <c r="EX22" i="1"/>
  <c r="EY22" i="1" s="1"/>
  <c r="FA22" i="1" s="1"/>
  <c r="FB22" i="1" s="1"/>
  <c r="FC22" i="1" s="1"/>
  <c r="EX14" i="1"/>
  <c r="EY14" i="1" s="1"/>
  <c r="FA14" i="1" s="1"/>
  <c r="FB14" i="1" s="1"/>
  <c r="FC14" i="1" s="1"/>
  <c r="EX6" i="1"/>
  <c r="EY6" i="1" s="1"/>
  <c r="FA6" i="1" s="1"/>
  <c r="FB6" i="1" s="1"/>
  <c r="FC6" i="1" s="1"/>
  <c r="EX65" i="1"/>
  <c r="EY65" i="1" s="1"/>
  <c r="FA65" i="1" s="1"/>
  <c r="FB65" i="1" s="1"/>
  <c r="FC65" i="1" s="1"/>
  <c r="EX57" i="1"/>
  <c r="EY57" i="1" s="1"/>
  <c r="FA57" i="1" s="1"/>
  <c r="FB57" i="1" s="1"/>
  <c r="FC57" i="1" s="1"/>
  <c r="FA42" i="1"/>
  <c r="FB42" i="1" s="1"/>
  <c r="FC42" i="1" s="1"/>
  <c r="EX34" i="1"/>
  <c r="EY34" i="1" s="1"/>
  <c r="FA34" i="1" s="1"/>
  <c r="FB34" i="1" s="1"/>
  <c r="FC34" i="1" s="1"/>
  <c r="EX26" i="1"/>
  <c r="EY26" i="1" s="1"/>
  <c r="FA26" i="1" s="1"/>
  <c r="FB26" i="1" s="1"/>
  <c r="FC26" i="1" s="1"/>
  <c r="EX18" i="1"/>
  <c r="EY18" i="1" s="1"/>
  <c r="FA18" i="1" s="1"/>
  <c r="FB18" i="1" s="1"/>
  <c r="FC18" i="1" s="1"/>
  <c r="EX10" i="1"/>
  <c r="EY10" i="1" s="1"/>
  <c r="FA10" i="1" s="1"/>
  <c r="FB10" i="1" s="1"/>
  <c r="FC10" i="1" s="1"/>
  <c r="EX69" i="1"/>
  <c r="EY69" i="1" s="1"/>
  <c r="FA69" i="1" s="1"/>
  <c r="FB69" i="1" s="1"/>
  <c r="FC69" i="1" s="1"/>
  <c r="EX53" i="1"/>
  <c r="EY53" i="1" s="1"/>
  <c r="FA53" i="1" s="1"/>
  <c r="FB53" i="1" s="1"/>
  <c r="FC53" i="1" s="1"/>
  <c r="EX32" i="1"/>
  <c r="EY32" i="1" s="1"/>
  <c r="FA32" i="1" s="1"/>
  <c r="FB32" i="1" s="1"/>
  <c r="FC32" i="1" s="1"/>
  <c r="EX59" i="1"/>
  <c r="EY59" i="1" s="1"/>
  <c r="FA59" i="1" s="1"/>
  <c r="FB59" i="1" s="1"/>
  <c r="FC59" i="1" s="1"/>
  <c r="EX38" i="1"/>
  <c r="EY38" i="1" s="1"/>
  <c r="FA38" i="1" s="1"/>
  <c r="FB38" i="1" s="1"/>
  <c r="FC38" i="1" s="1"/>
  <c r="EX62" i="1"/>
  <c r="EY62" i="1" s="1"/>
  <c r="FA62" i="1" s="1"/>
  <c r="FB62" i="1" s="1"/>
  <c r="FC62" i="1" s="1"/>
  <c r="EX31" i="1"/>
  <c r="EY31" i="1" s="1"/>
  <c r="FA31" i="1" s="1"/>
  <c r="FB31" i="1" s="1"/>
  <c r="FC31" i="1" s="1"/>
  <c r="EX23" i="1"/>
  <c r="EY23" i="1" s="1"/>
  <c r="FA23" i="1" s="1"/>
  <c r="FB23" i="1" s="1"/>
  <c r="FC23" i="1" s="1"/>
  <c r="EX45" i="1"/>
  <c r="EY45" i="1" s="1"/>
  <c r="FA45" i="1" s="1"/>
  <c r="FB45" i="1" s="1"/>
  <c r="FC45" i="1" s="1"/>
  <c r="EX37" i="1"/>
  <c r="EY37" i="1" s="1"/>
  <c r="FA37" i="1" s="1"/>
  <c r="FB37" i="1" s="1"/>
  <c r="FC37" i="1" s="1"/>
  <c r="EX58" i="1"/>
  <c r="EY58" i="1" s="1"/>
  <c r="FA58" i="1" s="1"/>
  <c r="FB58" i="1" s="1"/>
  <c r="FC58" i="1" s="1"/>
  <c r="EX41" i="1"/>
  <c r="EY41" i="1" s="1"/>
  <c r="FA41" i="1" s="1"/>
  <c r="FB41" i="1" s="1"/>
  <c r="FC41" i="1" s="1"/>
  <c r="EX61" i="1"/>
  <c r="EY61" i="1" s="1"/>
  <c r="FA61" i="1" s="1"/>
  <c r="FB61" i="1" s="1"/>
  <c r="FC61" i="1" s="1"/>
  <c r="EX66" i="1"/>
  <c r="EY66" i="1" s="1"/>
  <c r="FA66" i="1" s="1"/>
  <c r="FB66" i="1" s="1"/>
  <c r="FC66" i="1" s="1"/>
  <c r="EX24" i="1"/>
  <c r="EY24" i="1" s="1"/>
  <c r="FA24" i="1" s="1"/>
  <c r="FB24" i="1" s="1"/>
  <c r="FC24" i="1" s="1"/>
  <c r="EX16" i="1"/>
  <c r="EY16" i="1" s="1"/>
  <c r="FA16" i="1" s="1"/>
  <c r="FB16" i="1" s="1"/>
  <c r="FC16" i="1" s="1"/>
  <c r="EX8" i="1"/>
  <c r="EY8" i="1" s="1"/>
  <c r="FA8" i="1" s="1"/>
  <c r="FB8" i="1" s="1"/>
  <c r="FC8" i="1" s="1"/>
  <c r="EX68" i="1"/>
  <c r="EY68" i="1" s="1"/>
  <c r="FA68" i="1" s="1"/>
  <c r="FB68" i="1" s="1"/>
  <c r="FC68" i="1" s="1"/>
  <c r="EX60" i="1"/>
  <c r="EY60" i="1" s="1"/>
  <c r="FA60" i="1" s="1"/>
  <c r="FB60" i="1" s="1"/>
  <c r="FC60" i="1" s="1"/>
  <c r="EX67" i="1"/>
  <c r="EY67" i="1" s="1"/>
  <c r="FA67" i="1" s="1"/>
  <c r="FB67" i="1" s="1"/>
  <c r="FC67" i="1" s="1"/>
  <c r="EX46" i="1"/>
  <c r="EY46" i="1" s="1"/>
  <c r="FA46" i="1" s="1"/>
  <c r="FB46" i="1" s="1"/>
  <c r="FC46" i="1" s="1"/>
  <c r="EX50" i="1"/>
  <c r="EY50" i="1" s="1"/>
  <c r="FA50" i="1" s="1"/>
  <c r="FB50" i="1" s="1"/>
  <c r="FC50" i="1" s="1"/>
  <c r="EX7" i="1"/>
  <c r="EY7" i="1" s="1"/>
  <c r="FA7" i="1" s="1"/>
  <c r="FB7" i="1" s="1"/>
  <c r="FC7" i="1" s="1"/>
  <c r="EX15" i="1"/>
  <c r="EY15" i="1" s="1"/>
  <c r="FA15" i="1" s="1"/>
  <c r="FB15" i="1" s="1"/>
  <c r="FC15" i="1" s="1"/>
  <c r="EX44" i="1"/>
  <c r="EY44" i="1" s="1"/>
  <c r="FA44" i="1" s="1"/>
  <c r="FB44" i="1" s="1"/>
  <c r="FC4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Katie Davidson</author>
  </authors>
  <commentList>
    <comment ref="FD18" authorId="0" shapeId="0" xr:uid="{1F379A47-6305-49A5-9575-BFF5DB20033D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"first bismark recap" on messenger</t>
        </r>
      </text>
    </comment>
    <comment ref="FD21" authorId="0" shapeId="0" xr:uid="{9A908EA3-2EC1-466B-994C-81A2619B4F94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recap this day on messenger</t>
        </r>
      </text>
    </comment>
    <comment ref="ET36" authorId="0" shapeId="0" xr:uid="{7D87999F-4EAD-455F-BCB0-26C1B6D87667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should be hatchery fish this day</t>
        </r>
      </text>
    </comment>
    <comment ref="FD52" authorId="0" shapeId="0" xr:uid="{65BB0F0C-CAC0-4F02-8B2E-531FD9AF4670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smolt recap messenger</t>
        </r>
      </text>
    </comment>
    <comment ref="ET64" authorId="0" shapeId="0" xr:uid="{ED3F9A4F-5F10-4D2C-A056-E0002421AD9F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should have been hatchery fish recorded this day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<sst xmlns="http://schemas.openxmlformats.org/spreadsheetml/2006/main" count="3744" uniqueCount="1167">
  <si>
    <t>ec5_parent_uuid</t>
  </si>
  <si>
    <t>created_at.x</t>
  </si>
  <si>
    <t>uploaded_at.x</t>
  </si>
  <si>
    <t>created_by.x</t>
  </si>
  <si>
    <t>title.x</t>
  </si>
  <si>
    <t>2_Date</t>
  </si>
  <si>
    <t>3_Time</t>
  </si>
  <si>
    <t>4_SoundArea</t>
  </si>
  <si>
    <t>5_Survey_Location_ri</t>
  </si>
  <si>
    <t>6_Organization_eg_Fi</t>
  </si>
  <si>
    <t>7_Other_Organization</t>
  </si>
  <si>
    <t>8_Crew_Members_full_</t>
  </si>
  <si>
    <t>13_Weather</t>
  </si>
  <si>
    <t>14_Beaufort_Wind_Sca</t>
  </si>
  <si>
    <t>15_Survey_Type</t>
  </si>
  <si>
    <t>17_Are_you_starting_</t>
  </si>
  <si>
    <t>18_Date</t>
  </si>
  <si>
    <t>19_Time</t>
  </si>
  <si>
    <t>20_Depth_at_RSTIPT_m</t>
  </si>
  <si>
    <t>21_Debris_Load</t>
  </si>
  <si>
    <t>22_Debris_Type</t>
  </si>
  <si>
    <t>23_RST_RPMs</t>
  </si>
  <si>
    <t>24_Tennis_Ball_Time</t>
  </si>
  <si>
    <t>25_Tennis_Ball_Distance</t>
  </si>
  <si>
    <t>26_Collecting_Water_</t>
  </si>
  <si>
    <t>lat_28_Coordinates</t>
  </si>
  <si>
    <t>long_28_Coordinates</t>
  </si>
  <si>
    <t>accuracy_28_Coordinates</t>
  </si>
  <si>
    <t>UTM_Northing_28_Coordinates</t>
  </si>
  <si>
    <t>UTM_Easting_28_Coordinates</t>
  </si>
  <si>
    <t>UTM_Zone_28_Coordinates</t>
  </si>
  <si>
    <t>29_Time</t>
  </si>
  <si>
    <t>30_Bottom_Depth_ft</t>
  </si>
  <si>
    <t>31_Water_Quality_Ins</t>
  </si>
  <si>
    <t>33_Time</t>
  </si>
  <si>
    <t>34_Temperature_C</t>
  </si>
  <si>
    <t>35_DO__Saturation</t>
  </si>
  <si>
    <t>36_DO_mgL</t>
  </si>
  <si>
    <t>37_Salinity_PSU</t>
  </si>
  <si>
    <t>38_Conductivity_scm</t>
  </si>
  <si>
    <t>39_pH</t>
  </si>
  <si>
    <t>40_Turbidity_index</t>
  </si>
  <si>
    <t>96_Comments</t>
  </si>
  <si>
    <t>R_date</t>
  </si>
  <si>
    <t>ec5_uuid</t>
  </si>
  <si>
    <t>created_at.y</t>
  </si>
  <si>
    <t>uploaded_at.y</t>
  </si>
  <si>
    <t>created_by.y</t>
  </si>
  <si>
    <t>title.y</t>
  </si>
  <si>
    <t>Fishing_Set</t>
  </si>
  <si>
    <t>lat_Coordinates</t>
  </si>
  <si>
    <t>long_Coordinates</t>
  </si>
  <si>
    <t>accuracy_Coordinates</t>
  </si>
  <si>
    <t>UTM_Northing_Coordinates</t>
  </si>
  <si>
    <t>UTM_Easting_Coordinates</t>
  </si>
  <si>
    <t>UTM_Zone_Coordinates</t>
  </si>
  <si>
    <t>Survey_Type</t>
  </si>
  <si>
    <t>Set_Start_Time</t>
  </si>
  <si>
    <t>Set_End_Time</t>
  </si>
  <si>
    <t>Was_anything_caught</t>
  </si>
  <si>
    <t>CN_smlt_cl_nobis</t>
  </si>
  <si>
    <t>CN_smlt_uncl_nobis</t>
  </si>
  <si>
    <t>CO_smlt_cl_nobis</t>
  </si>
  <si>
    <t>CO_smlt_uncl_nobis</t>
  </si>
  <si>
    <t>CM_smlt_nobis</t>
  </si>
  <si>
    <t>SK_smlt_nobis</t>
  </si>
  <si>
    <t>Pk_smlt_nobis</t>
  </si>
  <si>
    <t>SH_smolt_nobis</t>
  </si>
  <si>
    <t>other_spcs_smolt</t>
  </si>
  <si>
    <t>CN_smlt_cl_bis</t>
  </si>
  <si>
    <t>CN_smlt_uncl_bis</t>
  </si>
  <si>
    <t>CO_smlt_cl_bis</t>
  </si>
  <si>
    <t>CO_smlt_uncl_bis</t>
  </si>
  <si>
    <t>CM_smlt_bis</t>
  </si>
  <si>
    <t>SK_smlt_bis</t>
  </si>
  <si>
    <t>PK_smlt_bis</t>
  </si>
  <si>
    <t>SH_smlt_bis</t>
  </si>
  <si>
    <t>CNmrt_smlt_cl_nobis</t>
  </si>
  <si>
    <t>CNmrt_smlt_uncl_nobi</t>
  </si>
  <si>
    <t>CNmrt_smlt_cl_bis</t>
  </si>
  <si>
    <t>CNmrt_smlt_uncl_bis</t>
  </si>
  <si>
    <t>COmrt_smlt_cl_nobis</t>
  </si>
  <si>
    <t>COmrt_smlt_uncl_nobi</t>
  </si>
  <si>
    <t>COmrt_smlt_cl_bis</t>
  </si>
  <si>
    <t>COmrt_smlt_uncl_bis</t>
  </si>
  <si>
    <t>CMmrt_smlt_nobis</t>
  </si>
  <si>
    <t>CMmrt_smlt_bis</t>
  </si>
  <si>
    <t>SKmrt_smlt_nobis</t>
  </si>
  <si>
    <t>SKmrt_smlt_bis</t>
  </si>
  <si>
    <t>PKmrt_smlt_nobis</t>
  </si>
  <si>
    <t>Pkmrt_smlt_bis</t>
  </si>
  <si>
    <t>SHmrt_smlt_nobis</t>
  </si>
  <si>
    <t>SHmrt_smlt_bis</t>
  </si>
  <si>
    <t>other_smlt_spcs_mort</t>
  </si>
  <si>
    <t>CN_fry_cl_nobis</t>
  </si>
  <si>
    <t>CN_fry_uncl_nobis</t>
  </si>
  <si>
    <t>CO_fry_cl_nobis</t>
  </si>
  <si>
    <t>CO_fry_uncl_nobis</t>
  </si>
  <si>
    <t>CM_fry_nobis</t>
  </si>
  <si>
    <t>SK_fry_nobis</t>
  </si>
  <si>
    <t>PK_fry_nobis</t>
  </si>
  <si>
    <t>SH_fry_nobis</t>
  </si>
  <si>
    <t>other_spcs_fry</t>
  </si>
  <si>
    <t>CN_fry_cl_bis</t>
  </si>
  <si>
    <t>CN_fry_uncl_bis</t>
  </si>
  <si>
    <t>CO_fry_cl_bis</t>
  </si>
  <si>
    <t>CO_fry_uncl_bis</t>
  </si>
  <si>
    <t>CM_fry_bis</t>
  </si>
  <si>
    <t>SK_fry_bis</t>
  </si>
  <si>
    <t>PK_fry_bis</t>
  </si>
  <si>
    <t>SH_fry_bis</t>
  </si>
  <si>
    <t>CNmrt_fry_cl_nobis</t>
  </si>
  <si>
    <t>CNmrt_fry_uncl_nobis</t>
  </si>
  <si>
    <t>CNmrt_fry_cl_bis</t>
  </si>
  <si>
    <t>CNmrt_fry_uncl_bis</t>
  </si>
  <si>
    <t>COmrt_fry_cl_nobis</t>
  </si>
  <si>
    <t>COmrt_fry_uncl_nobis</t>
  </si>
  <si>
    <t>COmrt_fry_cl_bis</t>
  </si>
  <si>
    <t>COmrt_fry_uncl_bis</t>
  </si>
  <si>
    <t>CMmrt_fry_nobis</t>
  </si>
  <si>
    <t>CMmrt_fry_bis</t>
  </si>
  <si>
    <t>SKmrt_fry_nobis</t>
  </si>
  <si>
    <t>SKmrt_fry_bis</t>
  </si>
  <si>
    <t>PKmrt_fry_nobis</t>
  </si>
  <si>
    <t>PKmrt_fry_bis</t>
  </si>
  <si>
    <t>SHmrt_fry_nobis</t>
  </si>
  <si>
    <t>SHmrt_fry_bis</t>
  </si>
  <si>
    <t>other_fry_spcs_mrt</t>
  </si>
  <si>
    <t>Sandlance</t>
  </si>
  <si>
    <t>Stickleback</t>
  </si>
  <si>
    <t>Surf_perch</t>
  </si>
  <si>
    <t>Rockfish</t>
  </si>
  <si>
    <t>Jelly_fish</t>
  </si>
  <si>
    <t>Rainbow</t>
  </si>
  <si>
    <t>Sculpin</t>
  </si>
  <si>
    <t>Cutthroat</t>
  </si>
  <si>
    <t>Western_Toadlet</t>
  </si>
  <si>
    <t>Roughskin_Newt</t>
  </si>
  <si>
    <t>Lamprey</t>
  </si>
  <si>
    <t>Gunnel</t>
  </si>
  <si>
    <t>Herring</t>
  </si>
  <si>
    <t>Surf_Smelt</t>
  </si>
  <si>
    <t>Greenling</t>
  </si>
  <si>
    <t>Dogfish</t>
  </si>
  <si>
    <t>Sardine</t>
  </si>
  <si>
    <t>Crab</t>
  </si>
  <si>
    <t>Anchovy</t>
  </si>
  <si>
    <t>Other___species</t>
  </si>
  <si>
    <t>Species_etc</t>
  </si>
  <si>
    <t>X217_Are_you_marking_</t>
  </si>
  <si>
    <t>Date_Caught</t>
  </si>
  <si>
    <t>CN_Fry</t>
  </si>
  <si>
    <t>CO_Fry</t>
  </si>
  <si>
    <t>CM_Fry</t>
  </si>
  <si>
    <t>SK_Fry</t>
  </si>
  <si>
    <t>PK_Fry</t>
  </si>
  <si>
    <t>Rainbow_Trout_Fry</t>
  </si>
  <si>
    <t>Other_Species_Fry</t>
  </si>
  <si>
    <t>CN_Smolt</t>
  </si>
  <si>
    <t>CO_Smolt</t>
  </si>
  <si>
    <t>CM_Smolt</t>
  </si>
  <si>
    <t>SK_Smolt</t>
  </si>
  <si>
    <t>PK_Smolt</t>
  </si>
  <si>
    <t>SH_Smolt</t>
  </si>
  <si>
    <t>Other_Species_Smlt</t>
  </si>
  <si>
    <t>Mark_Used</t>
  </si>
  <si>
    <t>Other_Mark_Type</t>
  </si>
  <si>
    <t>Date_Released</t>
  </si>
  <si>
    <t>Time_Released</t>
  </si>
  <si>
    <t>lat_Location_Release</t>
  </si>
  <si>
    <t>long_Location_Release</t>
  </si>
  <si>
    <t>accuracy_Location_Release</t>
  </si>
  <si>
    <t>UTM_Northing_Location_Release</t>
  </si>
  <si>
    <t>UTM_Easting_Location_Release</t>
  </si>
  <si>
    <t>UTM_Zone_Location_Release</t>
  </si>
  <si>
    <t>Add_location_info</t>
  </si>
  <si>
    <t>Post-marking mortality</t>
  </si>
  <si>
    <t>Comments</t>
  </si>
  <si>
    <t>a9140262-2778-4d00-84d8-84da03fa1c93</t>
  </si>
  <si>
    <t>2024-03-12T22:26:41.000Z</t>
  </si>
  <si>
    <t>2024-03-12T22:28:22.000Z</t>
  </si>
  <si>
    <t>research@pacheedaht.ca</t>
  </si>
  <si>
    <t>12/03/2024 Port San Juan (PFMA #20) San Juan river</t>
  </si>
  <si>
    <t>Port San Juan (PFMA #20)</t>
  </si>
  <si>
    <t>San Juan river</t>
  </si>
  <si>
    <t>Pacheedaht First Nation</t>
  </si>
  <si>
    <t>NA</t>
  </si>
  <si>
    <t>Richard, Jacob, Jonathan Archambault, Katie Davidson</t>
  </si>
  <si>
    <t>Light rain</t>
  </si>
  <si>
    <t>3 - gentle breeze (7-10kn)</t>
  </si>
  <si>
    <t>Freshwater RST/IPT</t>
  </si>
  <si>
    <t>Starting Fishing</t>
  </si>
  <si>
    <t>Low</t>
  </si>
  <si>
    <t>No</t>
  </si>
  <si>
    <t>Install day</t>
  </si>
  <si>
    <t>0d8acc84-94c5-4b53-9fe8-a0e6eb0a3388</t>
  </si>
  <si>
    <t>2024-03-14T01:40:14.000Z</t>
  </si>
  <si>
    <t>2024-03-14T02:41:08.000Z</t>
  </si>
  <si>
    <t>13/03/2024 Port San Juan (PFMA #20) San Juan</t>
  </si>
  <si>
    <t>13/03/2024</t>
  </si>
  <si>
    <t>Jacob J, Anthony J, Mariyah D-J, Richard J,</t>
  </si>
  <si>
    <t>Sunny</t>
  </si>
  <si>
    <t>0 - calm</t>
  </si>
  <si>
    <t>Leaves ,sticks</t>
  </si>
  <si>
    <t>No tennis ball for recording will do in morning</t>
  </si>
  <si>
    <t>8faf0ffd-cbb0-4eff-a156-6df148529bfd</t>
  </si>
  <si>
    <t>2024-03-13T16:15:17.000Z</t>
  </si>
  <si>
    <t>2024-03-14T02:40:54.000Z</t>
  </si>
  <si>
    <t>13/03/2024 Port San Juan (PFMA #20) San Juan River</t>
  </si>
  <si>
    <t>Jacob Mariyah Katie jeff</t>
  </si>
  <si>
    <t>Overcast</t>
  </si>
  <si>
    <t>2 - light breeze (4-6kn)</t>
  </si>
  <si>
    <t>Stopping Fishing</t>
  </si>
  <si>
    <t>1</t>
  </si>
  <si>
    <t>Leaves</t>
  </si>
  <si>
    <t>17</t>
  </si>
  <si>
    <t>15</t>
  </si>
  <si>
    <t>Yes</t>
  </si>
  <si>
    <t>48.578119999999998</t>
  </si>
  <si>
    <t>-124.304278</t>
  </si>
  <si>
    <t>5</t>
  </si>
  <si>
    <t>5381380</t>
  </si>
  <si>
    <t>403799</t>
  </si>
  <si>
    <t>10U</t>
  </si>
  <si>
    <t>0.38472222222222219</t>
  </si>
  <si>
    <t>YSI</t>
  </si>
  <si>
    <t>0.39097222222222222</t>
  </si>
  <si>
    <t>4.7</t>
  </si>
  <si>
    <t>13.09</t>
  </si>
  <si>
    <t>0.02</t>
  </si>
  <si>
    <t>26.1</t>
  </si>
  <si>
    <t>ad9db2e4-8c1d-4dcf-ba40-8d281c7610c1</t>
  </si>
  <si>
    <t>2024-03-13T16:16:26.000Z</t>
  </si>
  <si>
    <t>2024-03-14T02:40:56.000Z</t>
  </si>
  <si>
    <t>1 RST/IPT</t>
  </si>
  <si>
    <t>IPT</t>
  </si>
  <si>
    <t>0</t>
  </si>
  <si>
    <t>2</t>
  </si>
  <si>
    <t>Bismark Brown</t>
  </si>
  <si>
    <t>f7753aaa-e151-43da-b2cd-f1b4a38f1f6e</t>
  </si>
  <si>
    <t>2024-03-15T01:53:39.555Z</t>
  </si>
  <si>
    <t>2024-03-18T23:23:32.000Z</t>
  </si>
  <si>
    <t>14/03/2024 09:21 San Juan river</t>
  </si>
  <si>
    <t>14/03/2024</t>
  </si>
  <si>
    <t>Anthony jones/Jacob jones/Rich jones/maryiah jones</t>
  </si>
  <si>
    <t>Partly cloudy</t>
  </si>
  <si>
    <t>Pine needles small sticks/leafs</t>
  </si>
  <si>
    <t>14.21</t>
  </si>
  <si>
    <t>48.580607999999998</t>
  </si>
  <si>
    <t>-124.402905</t>
  </si>
  <si>
    <t>35</t>
  </si>
  <si>
    <t>5381785</t>
  </si>
  <si>
    <t>396530</t>
  </si>
  <si>
    <t>0.77638888888888891</t>
  </si>
  <si>
    <t>0.78611111111111109</t>
  </si>
  <si>
    <t>One seal</t>
  </si>
  <si>
    <t>aac66d77-4bb5-4808-9307-c18023ff3377</t>
  </si>
  <si>
    <t>2024-03-14T16:01:15.433Z</t>
  </si>
  <si>
    <t>2024-03-18T23:23:43.000Z</t>
  </si>
  <si>
    <t>14/03/2024 09:00 San Juan River</t>
  </si>
  <si>
    <t>RJ JJ JJ AJ MDJ</t>
  </si>
  <si>
    <t>1 - light air (1-3kn)</t>
  </si>
  <si>
    <t>1.85</t>
  </si>
  <si>
    <t>48.578054000000002</t>
  </si>
  <si>
    <t>-124.30439200000001</t>
  </si>
  <si>
    <t>5381373</t>
  </si>
  <si>
    <t>403791</t>
  </si>
  <si>
    <t>0.37291666666666662</t>
  </si>
  <si>
    <t>0.37361111111111112</t>
  </si>
  <si>
    <t>98</t>
  </si>
  <si>
    <t>46.5</t>
  </si>
  <si>
    <t>1.85m</t>
  </si>
  <si>
    <t>c9228874-5815-4248-a70c-5c92f5e4a19a</t>
  </si>
  <si>
    <t>2024-03-14T16:27:02.081Z</t>
  </si>
  <si>
    <t>2024-03-18T23:23:45.000Z</t>
  </si>
  <si>
    <t>2594ea52-9121-495c-8a5c-448d9376b8c0</t>
  </si>
  <si>
    <t>2024-03-15T15:54:41.233Z</t>
  </si>
  <si>
    <t>2024-03-18T23:23:36.000Z</t>
  </si>
  <si>
    <t>15/03/2024 09:00 San Juan</t>
  </si>
  <si>
    <t>15/03/2024</t>
  </si>
  <si>
    <t>Jacob J, Richard J, Maryiah D-J, Jeff J</t>
  </si>
  <si>
    <t>2.8</t>
  </si>
  <si>
    <t>Pine needles, Sticks, Leaves</t>
  </si>
  <si>
    <t>14</t>
  </si>
  <si>
    <t>48.577981999999999</t>
  </si>
  <si>
    <t>-124.30435199999999</t>
  </si>
  <si>
    <t>6</t>
  </si>
  <si>
    <t>5381364</t>
  </si>
  <si>
    <t>403794</t>
  </si>
  <si>
    <t>0.36736111111111108</t>
  </si>
  <si>
    <t>0.36874999999999997</t>
  </si>
  <si>
    <t>96.3</t>
  </si>
  <si>
    <t>-0.28999999999999998</t>
  </si>
  <si>
    <t>48.3</t>
  </si>
  <si>
    <t>Nothing</t>
  </si>
  <si>
    <t>e3242aa5-63e1-4b69-a4e4-44202a22368b</t>
  </si>
  <si>
    <t>2024-03-15T16:16:16.792Z</t>
  </si>
  <si>
    <t>2024-03-18T23:23:38.000Z</t>
  </si>
  <si>
    <t>85282bb4-da76-4dbd-a72e-a840a7719155</t>
  </si>
  <si>
    <t>2024-03-18T17:07:21.529Z</t>
  </si>
  <si>
    <t>2024-03-18T23:23:34.000Z</t>
  </si>
  <si>
    <t>18/03/2024 09:00 San Juan River</t>
  </si>
  <si>
    <t>18/03/2024</t>
  </si>
  <si>
    <t>Richard Jones , Mariyah Dunn-Jones</t>
  </si>
  <si>
    <t>High</t>
  </si>
  <si>
    <t>Branches</t>
  </si>
  <si>
    <t>11.66</t>
  </si>
  <si>
    <t>Distance of throw was changed, Rst sat 4m closer to the throwing spot</t>
  </si>
  <si>
    <t>12473359-46da-407a-98c6-ea5a2d44fe3b</t>
  </si>
  <si>
    <t>2024-03-19T00:14:34.401Z</t>
  </si>
  <si>
    <t>2024-03-28T04:41:57.000Z</t>
  </si>
  <si>
    <t>7</t>
  </si>
  <si>
    <t>3</t>
  </si>
  <si>
    <t>d9519b6d-defc-4daa-b551-67b6aebdb990</t>
  </si>
  <si>
    <t>2024-03-19T01:12:24.453Z</t>
  </si>
  <si>
    <t>2024-03-28T01:20:06.000Z</t>
  </si>
  <si>
    <t>18/03/2024 18:08 San Juan River</t>
  </si>
  <si>
    <t>Richard Jones Mariyah Dunn-Jones</t>
  </si>
  <si>
    <t>Needles sticks</t>
  </si>
  <si>
    <t>11.58</t>
  </si>
  <si>
    <t>169c61d9-b79c-4a4a-9024-4ac3f345bd81</t>
  </si>
  <si>
    <t>2024-03-19T16:39:26.777Z</t>
  </si>
  <si>
    <t>2024-03-28T01:20:08.000Z</t>
  </si>
  <si>
    <t>25</t>
  </si>
  <si>
    <t>146</t>
  </si>
  <si>
    <t>24</t>
  </si>
  <si>
    <t>4</t>
  </si>
  <si>
    <t>19/03/2024</t>
  </si>
  <si>
    <t>48.578102000000001</t>
  </si>
  <si>
    <t>-124.30438100000001</t>
  </si>
  <si>
    <t>5381378</t>
  </si>
  <si>
    <t>403792</t>
  </si>
  <si>
    <t>1f8371b0-e60f-11ee-a5d1-a95381e88dd9</t>
  </si>
  <si>
    <t>2024-03-19T16:38:32.267Z</t>
  </si>
  <si>
    <t>2024-03-19T17:00:21.000Z</t>
  </si>
  <si>
    <t>jonat192@gmail.com</t>
  </si>
  <si>
    <t>19/03/2024 18:35 San Juan River</t>
  </si>
  <si>
    <t>Jeff Jones, Mariyah Jones, Richard Jones, Anthony Jones</t>
  </si>
  <si>
    <t>Leaves and sticks</t>
  </si>
  <si>
    <t>This entry was added by Jonathan after initial field work. This represents the fish that were caught during the day before the first batch of marked fish were released.</t>
  </si>
  <si>
    <t>3aec2b60-e612-11ee-a37b-a7d9408a1744</t>
  </si>
  <si>
    <t>2024-03-19T17:00:46.742Z</t>
  </si>
  <si>
    <t>2024-03-19T17:07:45.000Z</t>
  </si>
  <si>
    <t>2 RST/IPT</t>
  </si>
  <si>
    <t>12</t>
  </si>
  <si>
    <t>These fish were not sampled or measured. They were caught during the day while the first marked fish were held in the bucket.</t>
  </si>
  <si>
    <t>94d966c0-342e-4459-815a-f53de67ccb4d</t>
  </si>
  <si>
    <t>2024-03-20T00:37:30.356Z</t>
  </si>
  <si>
    <t>2024-03-28T01:23:05.000Z</t>
  </si>
  <si>
    <t>19/03/2024 17:34 San Juan River</t>
  </si>
  <si>
    <t>Jacob J, Richard J</t>
  </si>
  <si>
    <t>8</t>
  </si>
  <si>
    <t>Pine needles,twigs</t>
  </si>
  <si>
    <t>f83caa2d-b7df-47bf-ac0d-5504822689d6</t>
  </si>
  <si>
    <t>2024-03-20T16:02:41.819Z</t>
  </si>
  <si>
    <t>2024-03-28T01:23:07.000Z</t>
  </si>
  <si>
    <t>2092f8f6-39b3-4d7d-9088-6130fcd76453</t>
  </si>
  <si>
    <t>2024-03-21T15:59:46.248Z</t>
  </si>
  <si>
    <t>2024-03-28T04:29:29.000Z</t>
  </si>
  <si>
    <t>20/03/2024 14:30 San Juan River</t>
  </si>
  <si>
    <t>20/03/2024</t>
  </si>
  <si>
    <t>Richard Jones, Mariyah Jones</t>
  </si>
  <si>
    <t>Sticks, leaves, small wood</t>
  </si>
  <si>
    <t>47dac381-05f1-4a60-8bcc-8b6d170861f4</t>
  </si>
  <si>
    <t>2024-03-21T16:02:32.718Z</t>
  </si>
  <si>
    <t>2024-03-28T04:29:31.000Z</t>
  </si>
  <si>
    <t>40</t>
  </si>
  <si>
    <t>63</t>
  </si>
  <si>
    <t>13</t>
  </si>
  <si>
    <t>bf4a808c-871d-4b18-87d4-e86eac51fa8a</t>
  </si>
  <si>
    <t>2024-03-25T20:57:45.066Z</t>
  </si>
  <si>
    <t>2024-03-28T04:30:45.000Z</t>
  </si>
  <si>
    <t>25/03/2024 13:45 SJR</t>
  </si>
  <si>
    <t>25/03/2024</t>
  </si>
  <si>
    <t>RJ JJ KD JA</t>
  </si>
  <si>
    <t>None</t>
  </si>
  <si>
    <t>4.25</t>
  </si>
  <si>
    <t>Install first day</t>
  </si>
  <si>
    <t>01309166-3cc3-4a5b-8e65-1c232f2e006e</t>
  </si>
  <si>
    <t>2024-03-27T00:37:08.755Z</t>
  </si>
  <si>
    <t>2024-03-28T04:30:49.000Z</t>
  </si>
  <si>
    <t>26/03/2024 17:24 SJR</t>
  </si>
  <si>
    <t>26/03/2024</t>
  </si>
  <si>
    <t>RJ Jeff J</t>
  </si>
  <si>
    <t>11.15</t>
  </si>
  <si>
    <t>Bismarck fish released at 17:43._x000D__x000D_
_x000D__x000D_
Photo of Bismarck fish sent to group messenger group.</t>
  </si>
  <si>
    <t>775e7f61-a69f-4216-b883-1cdee40a2cac</t>
  </si>
  <si>
    <t>2024-03-26T16:13:16.074Z</t>
  </si>
  <si>
    <t>2024-03-28T04:32:55.000Z</t>
  </si>
  <si>
    <t>26/03/2024 08:30 SJR</t>
  </si>
  <si>
    <t>Medium</t>
  </si>
  <si>
    <t>Cones, little small sticks, leaves</t>
  </si>
  <si>
    <t>12.38</t>
  </si>
  <si>
    <t>Bycatch _x000D__x000D_
_x000D__x000D_
1 Newt_x000D__x000D_
1 Stickleback</t>
  </si>
  <si>
    <t>cca7a234-8d45-4b16-8157-324a632b89d8</t>
  </si>
  <si>
    <t>2024-03-26T16:48:20.780Z</t>
  </si>
  <si>
    <t>2024-03-28T17:56:27.000Z</t>
  </si>
  <si>
    <t>RST</t>
  </si>
  <si>
    <t>1 - Newt</t>
  </si>
  <si>
    <t>801ed566-5ea6-458f-865e-1a6523ecd4e4</t>
  </si>
  <si>
    <t>2024-03-28T00:36:03.811Z</t>
  </si>
  <si>
    <t>2024-03-28T04:33:12.000Z</t>
  </si>
  <si>
    <t>27/03/2024 17:25 SJR</t>
  </si>
  <si>
    <t>27/03/2024</t>
  </si>
  <si>
    <t>Rich Jeff</t>
  </si>
  <si>
    <t>12.3</t>
  </si>
  <si>
    <t>No animals</t>
  </si>
  <si>
    <t>307cfab9-7290-4347-a86e-e9514b9f7a51</t>
  </si>
  <si>
    <t>2024-03-27T16:00:56.667Z</t>
  </si>
  <si>
    <t>2024-03-28T04:41:10.000Z</t>
  </si>
  <si>
    <t>27/03/2024 08:33 SJR</t>
  </si>
  <si>
    <t>Heavy rain</t>
  </si>
  <si>
    <t>1.1499999999999999</t>
  </si>
  <si>
    <t>Cones a lot , small sticks</t>
  </si>
  <si>
    <t>11.11</t>
  </si>
  <si>
    <t>48.580723999999996</t>
  </si>
  <si>
    <t>-124.402916</t>
  </si>
  <si>
    <t>5381798</t>
  </si>
  <si>
    <t>396529</t>
  </si>
  <si>
    <t>0.3743055555555555</t>
  </si>
  <si>
    <t>0.375</t>
  </si>
  <si>
    <t>6.9</t>
  </si>
  <si>
    <t>11.25</t>
  </si>
  <si>
    <t>Bycatch _x000D__x000D_
_x000D__x000D_
5 Lampreys _x000D__x000D_
1 Frog _x000D__x000D_
1 Newt _x000D__x000D_
1 Stickleback_x000D__x000D_
Additional 291  Coho recorded on Tally Wacher from this am._x000D__x000D_
_x000D__x000D_
Bismark Brown salmonids release time 17:40_x000D__x000D_
_x000D__x000D_
Lat and Long coordinates are at Caawdwik House</t>
  </si>
  <si>
    <t>7f5f0f90-dd40-4831-8a1f-2d82116aa00d</t>
  </si>
  <si>
    <t>2024-03-27T16:14:28.237Z</t>
  </si>
  <si>
    <t>2024-03-28T20:47:54.000Z</t>
  </si>
  <si>
    <t>34</t>
  </si>
  <si>
    <t>318</t>
  </si>
  <si>
    <t>48.578071999999999</t>
  </si>
  <si>
    <t>-124.304194</t>
  </si>
  <si>
    <t>5381374</t>
  </si>
  <si>
    <t>403805</t>
  </si>
  <si>
    <t>270e3e20-6f0b-40a0-bc5d-49b6aed3baed</t>
  </si>
  <si>
    <t>2024-03-28T16:42:57.960Z</t>
  </si>
  <si>
    <t>2024-03-28T20:52:40.000Z</t>
  </si>
  <si>
    <t>28/03/2024 08:40 San Juan</t>
  </si>
  <si>
    <t>28/03/2024</t>
  </si>
  <si>
    <t>Rich jones, Anthony jones</t>
  </si>
  <si>
    <t>1.6</t>
  </si>
  <si>
    <t>Sticks,leafs</t>
  </si>
  <si>
    <t>1.4</t>
  </si>
  <si>
    <t>10.47</t>
  </si>
  <si>
    <t>48.578076000000003</t>
  </si>
  <si>
    <t>-124.304146</t>
  </si>
  <si>
    <t>5381375</t>
  </si>
  <si>
    <t>403809</t>
  </si>
  <si>
    <t>0.40277777777777773</t>
  </si>
  <si>
    <t>6.2</t>
  </si>
  <si>
    <t>12.03</t>
  </si>
  <si>
    <t>18d38119-400d-42f2-af3f-7fc489133527</t>
  </si>
  <si>
    <t>2024-03-28T16:53:34.855Z</t>
  </si>
  <si>
    <t>2024-03-28T20:52:43.000Z</t>
  </si>
  <si>
    <t>330</t>
  </si>
  <si>
    <t>9 out of the cone_x000D__x000D_
4 out of the box</t>
  </si>
  <si>
    <t>2dfd8dfe-a068-4883-87aa-4ccd635c1291</t>
  </si>
  <si>
    <t>2024-04-02T22:15:10.916Z</t>
  </si>
  <si>
    <t>2024-04-04T00:40:51.000Z</t>
  </si>
  <si>
    <t>02/04/2024 15:08 San Juan ruver</t>
  </si>
  <si>
    <t>Richard J,  Tony , J</t>
  </si>
  <si>
    <t>10.51</t>
  </si>
  <si>
    <t>faa743be-89cb-45ca-a7da-42621e599043</t>
  </si>
  <si>
    <t>2024-04-03T19:31:31.545Z</t>
  </si>
  <si>
    <t>2024-04-04T00:40:53.000Z</t>
  </si>
  <si>
    <t>119</t>
  </si>
  <si>
    <t>45355</t>
  </si>
  <si>
    <t>487</t>
  </si>
  <si>
    <t>48.577807</t>
  </si>
  <si>
    <t>-124.29991</t>
  </si>
  <si>
    <t>5381339</t>
  </si>
  <si>
    <t>404121</t>
  </si>
  <si>
    <t>ebfacc09-e0f9-444f-8332-22e0427a8ec6</t>
  </si>
  <si>
    <t>2024-04-04T00:00:40.383Z</t>
  </si>
  <si>
    <t>2024-04-06T01:24:51.000Z</t>
  </si>
  <si>
    <t>03/04/2024 16:47 San Juan River</t>
  </si>
  <si>
    <t>RJ, AJ</t>
  </si>
  <si>
    <t>1.45</t>
  </si>
  <si>
    <t>Sticks, leaves, bush</t>
  </si>
  <si>
    <t>10.35</t>
  </si>
  <si>
    <t>bee9b0dc-e2be-4e1b-801a-3850e5378b40</t>
  </si>
  <si>
    <t>2024-04-04T20:07:36.482Z</t>
  </si>
  <si>
    <t>2024-04-06T01:24:53.000Z</t>
  </si>
  <si>
    <t>52</t>
  </si>
  <si>
    <t>966</t>
  </si>
  <si>
    <t>10</t>
  </si>
  <si>
    <t>532c0bda-e2b2-4e07-8d03-c3f8b68b3482</t>
  </si>
  <si>
    <t>2024-04-04T23:40:14.485Z</t>
  </si>
  <si>
    <t>2024-04-06T01:25:20.000Z</t>
  </si>
  <si>
    <t>04/04/2024 16:31 San Juan River</t>
  </si>
  <si>
    <t>10.9</t>
  </si>
  <si>
    <t>59582928-65dc-4c26-9841-40bdca994bf0</t>
  </si>
  <si>
    <t>2024-04-09T01:01:01.030Z</t>
  </si>
  <si>
    <t>2024-04-12T16:24:53.000Z</t>
  </si>
  <si>
    <t>08/04/2024 17:55 San Juan River</t>
  </si>
  <si>
    <t>Richard Jones, Tom Levec</t>
  </si>
  <si>
    <t>1.35</t>
  </si>
  <si>
    <t>Sticks, leaves</t>
  </si>
  <si>
    <t>11.82</t>
  </si>
  <si>
    <t>404d3353-7636-4442-ba40-dcfba50c4518</t>
  </si>
  <si>
    <t>2024-04-09T18:31:41.940Z</t>
  </si>
  <si>
    <t>2024-04-12T16:24:55.000Z</t>
  </si>
  <si>
    <t>16</t>
  </si>
  <si>
    <t>33</t>
  </si>
  <si>
    <t>45539</t>
  </si>
  <si>
    <t>48.578074999999998</t>
  </si>
  <si>
    <t>-124.30413299999999</t>
  </si>
  <si>
    <t>403810</t>
  </si>
  <si>
    <t>605598ca-1332-4959-9f50-020e91bc6776</t>
  </si>
  <si>
    <t>2024-04-09T22:07:11.720Z</t>
  </si>
  <si>
    <t>2024-04-12T16:25:02.000Z</t>
  </si>
  <si>
    <t>09/04/2024 15:04 San Juan river</t>
  </si>
  <si>
    <t>RJ, TL</t>
  </si>
  <si>
    <t>4 - moderate breeze (1-16kn)</t>
  </si>
  <si>
    <t>1.7</t>
  </si>
  <si>
    <t>17.52</t>
  </si>
  <si>
    <t>487fa983-765a-4f58-8b36-9a667f8be156</t>
  </si>
  <si>
    <t>2024-04-10T21:57:13.611Z</t>
  </si>
  <si>
    <t>2024-04-12T16:25:04.000Z</t>
  </si>
  <si>
    <t>70</t>
  </si>
  <si>
    <t>45569</t>
  </si>
  <si>
    <t>48.577793999999997</t>
  </si>
  <si>
    <t>-124.300005</t>
  </si>
  <si>
    <t>5381338</t>
  </si>
  <si>
    <t>404114</t>
  </si>
  <si>
    <t>27 morts 15 were stuck in the cone and the rest were in the trap in the debris. 1 coho was not swimming to good in the Bismarck dying bucket so I put it in the fresh water bucket and didnâ€™t make it it was too weak by then.</t>
  </si>
  <si>
    <t>e23262b9-49b1-4000-b98a-55e7118c7208</t>
  </si>
  <si>
    <t>2024-04-11T00:54:05.999Z</t>
  </si>
  <si>
    <t>2024-04-12T16:56:18.000Z</t>
  </si>
  <si>
    <t>10/04/2024 17:44 Sanjaun River</t>
  </si>
  <si>
    <t>RJ tl</t>
  </si>
  <si>
    <t>Sticks ect</t>
  </si>
  <si>
    <t>11.39</t>
  </si>
  <si>
    <t>Nill</t>
  </si>
  <si>
    <t>4253890d-0258-4c04-bf3c-a707dd9deef9</t>
  </si>
  <si>
    <t>2024-04-11T18:31:07.665Z</t>
  </si>
  <si>
    <t>2024-04-12T16:46:29.000Z</t>
  </si>
  <si>
    <t>815</t>
  </si>
  <si>
    <t>5 coho fry stuck in the cone 3 coho fry in the debris</t>
  </si>
  <si>
    <t>6b0fc6a9-2abc-42e4-8db0-b2133a142c8f</t>
  </si>
  <si>
    <t>2024-04-12T00:05:03.096Z</t>
  </si>
  <si>
    <t>2024-04-12T20:59:35.000Z</t>
  </si>
  <si>
    <t>11/04/2024 16:57 San Juan river</t>
  </si>
  <si>
    <t>1.3</t>
  </si>
  <si>
    <t>Weeds sticks</t>
  </si>
  <si>
    <t>9.73</t>
  </si>
  <si>
    <t>Th</t>
  </si>
  <si>
    <t>9ade5f31-de18-4958-89d0-ce6ad4728137</t>
  </si>
  <si>
    <t>2024-04-12T16:57:04.833Z</t>
  </si>
  <si>
    <t>2024-04-12T20:59:38.000Z</t>
  </si>
  <si>
    <t>65</t>
  </si>
  <si>
    <t>21077503-2b1e-454b-a291-c64509e37c79</t>
  </si>
  <si>
    <t>2024-04-16T00:13:03.674Z</t>
  </si>
  <si>
    <t>2024-04-19T02:40:27.000Z</t>
  </si>
  <si>
    <t>15/04/2024 17:03 San Juan River</t>
  </si>
  <si>
    <t>15/04/2024</t>
  </si>
  <si>
    <t>Richard Jones, Jacob Jones</t>
  </si>
  <si>
    <t>4.75</t>
  </si>
  <si>
    <t>48.578108</t>
  </si>
  <si>
    <t>-124.304208</t>
  </si>
  <si>
    <t>403804</t>
  </si>
  <si>
    <t>0.71388888888888891</t>
  </si>
  <si>
    <t>SOG DO Meter</t>
  </si>
  <si>
    <t>10.8</t>
  </si>
  <si>
    <t>200</t>
  </si>
  <si>
    <t>20.8</t>
  </si>
  <si>
    <t>20.8 Mel, 10.8 deg , 200% sat</t>
  </si>
  <si>
    <t>2d76e9c0-0775-4c09-9828-1fdaddca3890</t>
  </si>
  <si>
    <t>2024-04-16T18:21:57.539Z</t>
  </si>
  <si>
    <t>2024-04-19T02:40:29.000Z</t>
  </si>
  <si>
    <t>16/04/2024</t>
  </si>
  <si>
    <t>48.578122999999998</t>
  </si>
  <si>
    <t>-124.304198</t>
  </si>
  <si>
    <t>488af751-9ca8-486c-8467-6cd20fb16756</t>
  </si>
  <si>
    <t>2024-04-16T20:32:32.223Z</t>
  </si>
  <si>
    <t>2024-04-19T17:25:55.000Z</t>
  </si>
  <si>
    <t>16/04/2024 13:28 San Juan River</t>
  </si>
  <si>
    <t>Jraj, rj</t>
  </si>
  <si>
    <t>11.79</t>
  </si>
  <si>
    <t>48.578068999999999</t>
  </si>
  <si>
    <t>-124.30416200000001</t>
  </si>
  <si>
    <t>403808</t>
  </si>
  <si>
    <t>0.4548611111111111</t>
  </si>
  <si>
    <t>7.6</t>
  </si>
  <si>
    <t>307</t>
  </si>
  <si>
    <t>36</t>
  </si>
  <si>
    <t>SAT% 307_x000D__x000D_
DO MG/L  36.0_x000D__x000D_
Temp 7.6</t>
  </si>
  <si>
    <t>0e018c4c-39bf-4adf-96fa-1fe65aee1281</t>
  </si>
  <si>
    <t>2024-04-17T17:58:33.788Z</t>
  </si>
  <si>
    <t>2024-04-19T17:25:56.000Z</t>
  </si>
  <si>
    <t>44</t>
  </si>
  <si>
    <t>17/04/2024</t>
  </si>
  <si>
    <t>48.577831000000003</t>
  </si>
  <si>
    <t>-124.29988400000001</t>
  </si>
  <si>
    <t>5381342</t>
  </si>
  <si>
    <t>404123</t>
  </si>
  <si>
    <t>36d2a76f-fb57-4026-ab9c-b1186ec3f0fe</t>
  </si>
  <si>
    <t>2024-04-18T18:41:41.000Z</t>
  </si>
  <si>
    <t>2024-04-22T21:59:00.000Z</t>
  </si>
  <si>
    <t>17/04/2024 13:35 San Juan River</t>
  </si>
  <si>
    <t>Jean, rj</t>
  </si>
  <si>
    <t>12.18</t>
  </si>
  <si>
    <t>48.578085000000002</t>
  </si>
  <si>
    <t>-124.30422</t>
  </si>
  <si>
    <t>5381376</t>
  </si>
  <si>
    <t>403803</t>
  </si>
  <si>
    <t>0.48680555555555555</t>
  </si>
  <si>
    <t>8acd40bd-8da1-4e25-baa9-4f49834b00a5</t>
  </si>
  <si>
    <t>2024-04-18T18:42:05.000Z</t>
  </si>
  <si>
    <t>2024-04-22T21:59:02.000Z</t>
  </si>
  <si>
    <t>dd0678bb-c303-4636-a8a5-4fb8a6c6748d</t>
  </si>
  <si>
    <t>2024-04-17T21:08:26.994Z</t>
  </si>
  <si>
    <t>2024-04-19T17:27:49.000Z</t>
  </si>
  <si>
    <t>17/04/2024 13:55 San Juan River</t>
  </si>
  <si>
    <t>JRAJ,RJ</t>
  </si>
  <si>
    <t>48.578060999999998</t>
  </si>
  <si>
    <t>-124.304112</t>
  </si>
  <si>
    <t>403811</t>
  </si>
  <si>
    <t>0.58888888888888891</t>
  </si>
  <si>
    <t>4e29976b-10d1-4e4a-81d6-5f9e3f38ab13</t>
  </si>
  <si>
    <t>2024-04-18T19:49:04.000Z</t>
  </si>
  <si>
    <t>2024-04-22T21:59:49.000Z</t>
  </si>
  <si>
    <t>18/04/2024 12:47 SAN Juan river</t>
  </si>
  <si>
    <t>18/04/2024</t>
  </si>
  <si>
    <t>Jacob jones, Richard jones</t>
  </si>
  <si>
    <t>10.87</t>
  </si>
  <si>
    <t>57edfe07-76c2-4088-8f4f-e1b61556d574</t>
  </si>
  <si>
    <t>2024-04-19T16:30:43.000Z</t>
  </si>
  <si>
    <t>2024-04-22T21:59:50.000Z</t>
  </si>
  <si>
    <t>7776ea47-a63e-4908-a6d1-9c6c825ddce5</t>
  </si>
  <si>
    <t>2024-04-22T22:23:02.000Z</t>
  </si>
  <si>
    <t>2024-04-23T22:15:37.000Z</t>
  </si>
  <si>
    <t>22/04/2024 15:01 SAN Jaun River</t>
  </si>
  <si>
    <t>22/04/2024</t>
  </si>
  <si>
    <t>RJ, Tom L</t>
  </si>
  <si>
    <t>10.74</t>
  </si>
  <si>
    <t>48.578043000000001</t>
  </si>
  <si>
    <t>-124.304113</t>
  </si>
  <si>
    <t>5381371</t>
  </si>
  <si>
    <t>0.63611111111111118</t>
  </si>
  <si>
    <t>3.3</t>
  </si>
  <si>
    <t>0.63680555555555551</t>
  </si>
  <si>
    <t>10.1</t>
  </si>
  <si>
    <t>99.3</t>
  </si>
  <si>
    <t>54</t>
  </si>
  <si>
    <t>a31f038b-ec22-4334-97df-9c03ac9e20b1</t>
  </si>
  <si>
    <t>2024-04-23T18:22:54.000Z</t>
  </si>
  <si>
    <t>2024-04-23T22:15:39.000Z</t>
  </si>
  <si>
    <t>31</t>
  </si>
  <si>
    <t>23/04/2024</t>
  </si>
  <si>
    <t>48.578104000000003</t>
  </si>
  <si>
    <t>-124.304159</t>
  </si>
  <si>
    <t>d435f900-ce35-4f82-96e4-444ed086d9eb</t>
  </si>
  <si>
    <t>2024-04-23T22:41:37.000Z</t>
  </si>
  <si>
    <t>2024-04-24T21:51:23.000Z</t>
  </si>
  <si>
    <t>23/04/2024 15:27 SAN Jaun River</t>
  </si>
  <si>
    <t>1.1000000000000001</t>
  </si>
  <si>
    <t>11.88</t>
  </si>
  <si>
    <t>48.578079000000002</t>
  </si>
  <si>
    <t>-124.304243</t>
  </si>
  <si>
    <t>403802</t>
  </si>
  <si>
    <t>0.65208333333333335</t>
  </si>
  <si>
    <t>3.7</t>
  </si>
  <si>
    <t>0.65277777777777779</t>
  </si>
  <si>
    <t>10.4</t>
  </si>
  <si>
    <t>94</t>
  </si>
  <si>
    <t>4fce9d49-6ca5-4fdc-8b21-713a95c831a0</t>
  </si>
  <si>
    <t>2024-04-25T18:35:43.000Z</t>
  </si>
  <si>
    <t>2024-04-25T23:08:54.000Z</t>
  </si>
  <si>
    <t>24/04/2024 11:00 SAN Jaun River</t>
  </si>
  <si>
    <t>24/04/2024</t>
  </si>
  <si>
    <t>Debris that has falling out out trees, leaves and stivks</t>
  </si>
  <si>
    <t>3.75</t>
  </si>
  <si>
    <t>11.97</t>
  </si>
  <si>
    <t>We do not have a YSI, canâ€™t do any water quality tests just the temperature. 8 degrees</t>
  </si>
  <si>
    <t>cbac476b-c9ad-48f3-b080-5310b866e051</t>
  </si>
  <si>
    <t>2024-04-25T18:49:32.000Z</t>
  </si>
  <si>
    <t>2024-04-25T23:08:56.000Z</t>
  </si>
  <si>
    <t>136</t>
  </si>
  <si>
    <t>25/04/2024</t>
  </si>
  <si>
    <t>48.576918999999997</t>
  </si>
  <si>
    <t>-124.30878</t>
  </si>
  <si>
    <t>5381252</t>
  </si>
  <si>
    <t>403465</t>
  </si>
  <si>
    <t>Released down river from RST, by a tree and roots so the fry have a place to hide</t>
  </si>
  <si>
    <t>We will be releasing marked fish down river of the RST today</t>
  </si>
  <si>
    <t>72656ec7-c450-4ee4-98da-97478e78b42b</t>
  </si>
  <si>
    <t>2024-04-25T22:24:51.000Z</t>
  </si>
  <si>
    <t>2024-04-25T23:09:36.000Z</t>
  </si>
  <si>
    <t>25/04/2024 15:11 SAN Jaun River</t>
  </si>
  <si>
    <t>10.94</t>
  </si>
  <si>
    <t>No YSI</t>
  </si>
  <si>
    <t>7b146531-f6b9-4eaf-bd93-c3c1093174bf</t>
  </si>
  <si>
    <t>2024-04-26T17:03:41.000Z</t>
  </si>
  <si>
    <t>2024-04-26T19:35:52.000Z</t>
  </si>
  <si>
    <t>131</t>
  </si>
  <si>
    <t>22</t>
  </si>
  <si>
    <t>26/04/2024</t>
  </si>
  <si>
    <t>48.576827999999999</t>
  </si>
  <si>
    <t>-124.308733</t>
  </si>
  <si>
    <t>5381242</t>
  </si>
  <si>
    <t>403468</t>
  </si>
  <si>
    <t>Releasing down river of RST</t>
  </si>
  <si>
    <t>12 morts stuck in the cone, 10 morts in the trap in the Debris</t>
  </si>
  <si>
    <t>4677ecd4-0b6e-4c7c-b131-d895780e4a6a</t>
  </si>
  <si>
    <t>2024-04-29T21:59:33.000Z</t>
  </si>
  <si>
    <t>2024-05-01T17:43:44.000Z</t>
  </si>
  <si>
    <t>29/04/2024 14:49 SJR</t>
  </si>
  <si>
    <t>29/04/2024</t>
  </si>
  <si>
    <t>5.25</t>
  </si>
  <si>
    <t>9.5</t>
  </si>
  <si>
    <t>40e51ca9-b19e-4850-a1ac-ebe738fe275a</t>
  </si>
  <si>
    <t>2024-04-30T17:27:07.000Z</t>
  </si>
  <si>
    <t>2024-05-01T17:43:46.000Z</t>
  </si>
  <si>
    <t>241</t>
  </si>
  <si>
    <t>30/04/2024</t>
  </si>
  <si>
    <t>48.577767000000001</t>
  </si>
  <si>
    <t>-124.29995700000001</t>
  </si>
  <si>
    <t>5381335</t>
  </si>
  <si>
    <t>404117</t>
  </si>
  <si>
    <t>4coho morts from Bismarck</t>
  </si>
  <si>
    <t>73d302e6-4b57-4ee4-976a-3e817bd64068</t>
  </si>
  <si>
    <t>2024-04-30T22:05:03.000Z</t>
  </si>
  <si>
    <t>2024-05-01T17:46:20.000Z</t>
  </si>
  <si>
    <t>30/04/2024 14:53 SAN Jaun River</t>
  </si>
  <si>
    <t>RJ, JeffJ</t>
  </si>
  <si>
    <t>Sticks leaves small branches</t>
  </si>
  <si>
    <t>5.5</t>
  </si>
  <si>
    <t>9.26</t>
  </si>
  <si>
    <t>Temp 8.0 degree on RST</t>
  </si>
  <si>
    <t>f870674e-39fa-4d05-8bd8-5a3f99908d38</t>
  </si>
  <si>
    <t>2024-05-01T16:25:14.000Z</t>
  </si>
  <si>
    <t>2024-05-01T19:23:51.000Z</t>
  </si>
  <si>
    <t>209</t>
  </si>
  <si>
    <t>45296</t>
  </si>
  <si>
    <t>48.578066</t>
  </si>
  <si>
    <t>-124.30417300000001</t>
  </si>
  <si>
    <t>403807</t>
  </si>
  <si>
    <t>8d3bea9f-74de-4bb1-b9d2-3a335a2305c4</t>
  </si>
  <si>
    <t>2024-05-01T19:52:44.000Z</t>
  </si>
  <si>
    <t>2024-05-02T18:43:43.000Z</t>
  </si>
  <si>
    <t>01/05/2024 12:34 SAN Jaun River</t>
  </si>
  <si>
    <t>RJ,AJ</t>
  </si>
  <si>
    <t>1.8</t>
  </si>
  <si>
    <t>Leaves sticks</t>
  </si>
  <si>
    <t>8.7100000000000009</t>
  </si>
  <si>
    <t>48.578038999999997</t>
  </si>
  <si>
    <t>-124.304171</t>
  </si>
  <si>
    <t>0.52777777777777779</t>
  </si>
  <si>
    <t>99</t>
  </si>
  <si>
    <t>7740f4f9-e966-42d9-88dc-f572755aaf0a</t>
  </si>
  <si>
    <t>2024-05-02T16:25:53.000Z</t>
  </si>
  <si>
    <t>2024-05-02T18:43:45.000Z</t>
  </si>
  <si>
    <t>142</t>
  </si>
  <si>
    <t>9</t>
  </si>
  <si>
    <t>45327</t>
  </si>
  <si>
    <t>48.576858000000001</t>
  </si>
  <si>
    <t>-124.308752</t>
  </si>
  <si>
    <t>5381245</t>
  </si>
  <si>
    <t>403467</t>
  </si>
  <si>
    <t>One coho fry  having hard time after Bismarck at release point.</t>
  </si>
  <si>
    <t>52eb0cc8-39d6-4bf1-8808-107ce103f425</t>
  </si>
  <si>
    <t>2024-05-02T19:02:24.000Z</t>
  </si>
  <si>
    <t>2024-05-03T19:15:45.000Z</t>
  </si>
  <si>
    <t>02/05/2024 11:53 SJR</t>
  </si>
  <si>
    <t>9.64</t>
  </si>
  <si>
    <t>Temperature 8 degrees</t>
  </si>
  <si>
    <t>fddf78b0-91f8-4b72-a576-92e60d108b9d</t>
  </si>
  <si>
    <t>2024-05-03T16:16:56.000Z</t>
  </si>
  <si>
    <t>2024-05-06T15:42:27.000Z</t>
  </si>
  <si>
    <t>03/05/2024 08:37 SAN Jaun River</t>
  </si>
  <si>
    <t>45356</t>
  </si>
  <si>
    <t>1.1399999999999999</t>
  </si>
  <si>
    <t>9.49</t>
  </si>
  <si>
    <t>48.578074000000001</t>
  </si>
  <si>
    <t>-124.30420100000001</t>
  </si>
  <si>
    <t>0.37083333333333335</t>
  </si>
  <si>
    <t>3.9</t>
  </si>
  <si>
    <t>0.37222222222222223</t>
  </si>
  <si>
    <t>95.5</t>
  </si>
  <si>
    <t>9264e2aa-4cb4-4082-8216-41909c09f088</t>
  </si>
  <si>
    <t>2024-05-03T16:17:54.000Z</t>
  </si>
  <si>
    <t>2024-05-06T15:42:29.000Z</t>
  </si>
  <si>
    <t>59</t>
  </si>
  <si>
    <t>-124.30411599999999</t>
  </si>
  <si>
    <t>Released 500 metres down stream from the previous location. Fish were released by a tree and roots</t>
  </si>
  <si>
    <t>c4d15ec7-e186-4c0d-968b-fb2d45301a57</t>
  </si>
  <si>
    <t>2024-05-06T22:36:10.000Z</t>
  </si>
  <si>
    <t>2024-05-06T22:37:38.000Z</t>
  </si>
  <si>
    <t>06/05/2024 15:06 SAN Jaun River</t>
  </si>
  <si>
    <t>RJ,TL</t>
  </si>
  <si>
    <t>1.2</t>
  </si>
  <si>
    <t>8.6199999999999992</t>
  </si>
  <si>
    <t>48.578020000000002</t>
  </si>
  <si>
    <t>-124.304219</t>
  </si>
  <si>
    <t>5381369</t>
  </si>
  <si>
    <t>0.63402777777777775</t>
  </si>
  <si>
    <t>4.0999999999999996</t>
  </si>
  <si>
    <t>0.6333333333333333</t>
  </si>
  <si>
    <t>97.6</t>
  </si>
  <si>
    <t>b86a904f-247c-42b2-9d26-f800eea42d80</t>
  </si>
  <si>
    <t>2024-05-07T21:14:46.000Z</t>
  </si>
  <si>
    <t>2024-05-08T20:26:56.000Z</t>
  </si>
  <si>
    <t>07/05/2024 14:01 SAN Jaun River</t>
  </si>
  <si>
    <t>45478</t>
  </si>
  <si>
    <t>1.43</t>
  </si>
  <si>
    <t>9.23</t>
  </si>
  <si>
    <t>48.578052</t>
  </si>
  <si>
    <t>-124.304186</t>
  </si>
  <si>
    <t>5381372</t>
  </si>
  <si>
    <t>403806</t>
  </si>
  <si>
    <t>0.5854166666666667</t>
  </si>
  <si>
    <t>9.9</t>
  </si>
  <si>
    <t>99.4</t>
  </si>
  <si>
    <t>11f1f65e-f779-418d-bfb7-164692b5dbf9</t>
  </si>
  <si>
    <t>2024-05-07T16:42:13.000Z</t>
  </si>
  <si>
    <t>2024-05-07T20:58:29.000Z</t>
  </si>
  <si>
    <t>07/05/2024 09:30 SAN Jaun River</t>
  </si>
  <si>
    <t>1.17</t>
  </si>
  <si>
    <t>Leaves, branches,</t>
  </si>
  <si>
    <t>9.0299999999999994</t>
  </si>
  <si>
    <t>48.578065000000002</t>
  </si>
  <si>
    <t>-124.304187</t>
  </si>
  <si>
    <t>0.3972222222222222</t>
  </si>
  <si>
    <t>3.1</t>
  </si>
  <si>
    <t>7.7</t>
  </si>
  <si>
    <t>96.7</t>
  </si>
  <si>
    <t>1a4a6f2f-867e-4efb-8fe1-dc25b431c076</t>
  </si>
  <si>
    <t>2024-05-07T16:43:12.000Z</t>
  </si>
  <si>
    <t>2024-05-07T20:58:31.000Z</t>
  </si>
  <si>
    <t>199</t>
  </si>
  <si>
    <t>82</t>
  </si>
  <si>
    <t>48.578111</t>
  </si>
  <si>
    <t>-124.304168</t>
  </si>
  <si>
    <t>5381379</t>
  </si>
  <si>
    <t>Tried to revive the 9 Bismarck fish, but they are just swimming up side down, releasing them by the RST</t>
  </si>
  <si>
    <t>dbcf28b6-b715-49a0-a5ee-29bc500073e0</t>
  </si>
  <si>
    <t>2024-05-08T20:38:24.000Z</t>
  </si>
  <si>
    <t>2024-05-08T23:24:35.000Z</t>
  </si>
  <si>
    <t>08/05/2024 13:29 SAN Jaun River</t>
  </si>
  <si>
    <t>45509</t>
  </si>
  <si>
    <t>48.578051000000002</t>
  </si>
  <si>
    <t>-124.30418</t>
  </si>
  <si>
    <t>0.56597222222222221</t>
  </si>
  <si>
    <t>4.5999999999999996</t>
  </si>
  <si>
    <t>91.5</t>
  </si>
  <si>
    <t>We lost the last tennis ball and are unable to get the flow rate. Will have one tomorrow</t>
  </si>
  <si>
    <t>aa705de8-6464-4e03-afb0-f7d9d853da1b</t>
  </si>
  <si>
    <t>2024-05-08T16:30:22.000Z</t>
  </si>
  <si>
    <t>2024-05-08T20:26:58.000Z</t>
  </si>
  <si>
    <t>08/05/2024 09:14 SAN Jaun River</t>
  </si>
  <si>
    <t>9.65</t>
  </si>
  <si>
    <t>48.578046999999998</t>
  </si>
  <si>
    <t>-124.304132</t>
  </si>
  <si>
    <t>0.38958333333333334</t>
  </si>
  <si>
    <t>7.8</t>
  </si>
  <si>
    <t>93.6</t>
  </si>
  <si>
    <t>879f25be-76ee-4bee-9262-a5897c3deadd</t>
  </si>
  <si>
    <t>2024-05-08T16:45:53.000Z</t>
  </si>
  <si>
    <t>2024-05-08T20:27:00.000Z</t>
  </si>
  <si>
    <t>2 rainbows, 2 cutthroat</t>
  </si>
  <si>
    <t>41</t>
  </si>
  <si>
    <t>48.578082999999999</t>
  </si>
  <si>
    <t>-124.304174</t>
  </si>
  <si>
    <t>30880ca6-d495-41e4-a6b2-eda35dbfa7f4</t>
  </si>
  <si>
    <t>2024-05-09T19:59:37.000Z</t>
  </si>
  <si>
    <t>2024-05-10T17:25:51.000Z</t>
  </si>
  <si>
    <t>09/05/2024 12:49 SAN Jaun River</t>
  </si>
  <si>
    <t>45540</t>
  </si>
  <si>
    <t>1.28</t>
  </si>
  <si>
    <t>10.27</t>
  </si>
  <si>
    <t>48.578009999999999</t>
  </si>
  <si>
    <t>5381367</t>
  </si>
  <si>
    <t>0.53680555555555554</t>
  </si>
  <si>
    <t>4.2</t>
  </si>
  <si>
    <t>10.5</t>
  </si>
  <si>
    <t>93.3</t>
  </si>
  <si>
    <t>e7d22821-3c69-4976-8f85-5372b88cf0fb</t>
  </si>
  <si>
    <t>2024-05-09T16:23:35.000Z</t>
  </si>
  <si>
    <t>2024-05-09T19:47:49.000Z</t>
  </si>
  <si>
    <t>09/05/2024 09:01 SAN Jaun River</t>
  </si>
  <si>
    <t>Leaves, sticks</t>
  </si>
  <si>
    <t>3.5</t>
  </si>
  <si>
    <t>10.43</t>
  </si>
  <si>
    <t>48.578045000000003</t>
  </si>
  <si>
    <t>-124.304175</t>
  </si>
  <si>
    <t>0.3840277777777778</t>
  </si>
  <si>
    <t>8.6</t>
  </si>
  <si>
    <t>92.2</t>
  </si>
  <si>
    <t>07ca02b4-3270-4776-a33a-330cef35d21a</t>
  </si>
  <si>
    <t>2024-05-09T16:24:21.000Z</t>
  </si>
  <si>
    <t>2024-05-09T19:47:51.000Z</t>
  </si>
  <si>
    <t>27</t>
  </si>
  <si>
    <t>48.578037999999999</t>
  </si>
  <si>
    <t>-124.30417</t>
  </si>
  <si>
    <t>5381370</t>
  </si>
  <si>
    <t>31823986-8a05-45b0-81e6-0e82b973a3e2</t>
  </si>
  <si>
    <t>2024-05-10T16:05:36.000Z</t>
  </si>
  <si>
    <t>2024-05-10T17:25:53.000Z</t>
  </si>
  <si>
    <t>10/05/2024 08:48 SAN Jaun River</t>
  </si>
  <si>
    <t>RJ. TL</t>
  </si>
  <si>
    <t>1.25</t>
  </si>
  <si>
    <t>Leaves, sticks,</t>
  </si>
  <si>
    <t>3.25</t>
  </si>
  <si>
    <t>10.53</t>
  </si>
  <si>
    <t>48.577993999999997</t>
  </si>
  <si>
    <t>-124.304205</t>
  </si>
  <si>
    <t>5381366</t>
  </si>
  <si>
    <t>0.37638888888888888</t>
  </si>
  <si>
    <t>b9e0cbdc-cc9d-465f-96b8-eba7ad60e0f1</t>
  </si>
  <si>
    <t>2024-05-10T16:07:00.000Z</t>
  </si>
  <si>
    <t>2024-05-10T17:25:55.000Z</t>
  </si>
  <si>
    <t>51b64211-67dd-49d0-affa-3217294674f8</t>
  </si>
  <si>
    <t>2024-05-13T21:39:25.000Z</t>
  </si>
  <si>
    <t>2024-05-13T21:39:35.000Z</t>
  </si>
  <si>
    <t>13/05/2024 14:22 SAN Jaun River</t>
  </si>
  <si>
    <t>13/05/2024</t>
  </si>
  <si>
    <t>1.07</t>
  </si>
  <si>
    <t>4.5</t>
  </si>
  <si>
    <t>12.08</t>
  </si>
  <si>
    <t>48.578018999999998</t>
  </si>
  <si>
    <t>-124.304166</t>
  </si>
  <si>
    <t>5381368</t>
  </si>
  <si>
    <t>0.60486111111111118</t>
  </si>
  <si>
    <t>12.7</t>
  </si>
  <si>
    <t>96.9</t>
  </si>
  <si>
    <t>473c9fe9-952b-4c2d-8d4b-04d57aa273b0</t>
  </si>
  <si>
    <t>2024-05-14T19:47:56.000Z</t>
  </si>
  <si>
    <t>2024-05-14T19:48:08.000Z</t>
  </si>
  <si>
    <t>14/05/2024 12:34 SAN Jaun River</t>
  </si>
  <si>
    <t>14/05/2024</t>
  </si>
  <si>
    <t>1.1599999999999999</t>
  </si>
  <si>
    <t>11.49</t>
  </si>
  <si>
    <t>48.578015000000001</t>
  </si>
  <si>
    <t>-124.304164</t>
  </si>
  <si>
    <t>0.52847222222222223</t>
  </si>
  <si>
    <t>3.8</t>
  </si>
  <si>
    <t>94.8</t>
  </si>
  <si>
    <t>7246aee7-5b67-4c51-8680-c815d765c9aa</t>
  </si>
  <si>
    <t>2024-05-14T16:08:58.000Z</t>
  </si>
  <si>
    <t>2024-05-14T19:25:43.000Z</t>
  </si>
  <si>
    <t>14/05/2024 08:46 SAN Jaun River</t>
  </si>
  <si>
    <t>1.18</t>
  </si>
  <si>
    <t>10.85</t>
  </si>
  <si>
    <t>48.578000000000003</t>
  </si>
  <si>
    <t>-124.30412800000001</t>
  </si>
  <si>
    <t>0.3756944444444445</t>
  </si>
  <si>
    <t>91.6</t>
  </si>
  <si>
    <t>5cbdd151-b63d-4323-a26e-992b6d1d463a</t>
  </si>
  <si>
    <t>2024-05-14T16:39:18.000Z</t>
  </si>
  <si>
    <t>2024-05-14T19:25:45.000Z</t>
  </si>
  <si>
    <t>29</t>
  </si>
  <si>
    <t>48.577786000000003</t>
  </si>
  <si>
    <t>-124.299915</t>
  </si>
  <si>
    <t>5381337</t>
  </si>
  <si>
    <t>404120</t>
  </si>
  <si>
    <t>14336f70-e3ea-4ab7-81d9-4915f259471d</t>
  </si>
  <si>
    <t>2024-05-15T19:01:35.000Z</t>
  </si>
  <si>
    <t>2024-05-15T19:02:04.000Z</t>
  </si>
  <si>
    <t>15/05/2024 11:52 SAN Jaun River</t>
  </si>
  <si>
    <t>15/05/2024</t>
  </si>
  <si>
    <t>Richard jones, Jacob Jones</t>
  </si>
  <si>
    <t>12.09</t>
  </si>
  <si>
    <t>11.5</t>
  </si>
  <si>
    <t>Temp 11.5 degrees</t>
  </si>
  <si>
    <t>dafd79e2-417c-4882-b4f9-5ad9f4453785</t>
  </si>
  <si>
    <t>2024-05-15T16:43:57.000Z</t>
  </si>
  <si>
    <t>2024-05-15T18:44:11.000Z</t>
  </si>
  <si>
    <t>15/05/2024 08:33 SAN Jaun River</t>
  </si>
  <si>
    <t>11.64</t>
  </si>
  <si>
    <t>11</t>
  </si>
  <si>
    <t>Tep is 11 degrees</t>
  </si>
  <si>
    <t>c0a9329e-4be9-4819-a653-a8d29288c82a</t>
  </si>
  <si>
    <t>2024-05-15T16:44:22.000Z</t>
  </si>
  <si>
    <t>2024-05-15T18:44:13.000Z</t>
  </si>
  <si>
    <t>9 trout</t>
  </si>
  <si>
    <t>Did not mark fish today.</t>
  </si>
  <si>
    <t>1ff97724-4060-42a7-930f-d4195747710d</t>
  </si>
  <si>
    <t>2024-05-16T16:28:34.000Z</t>
  </si>
  <si>
    <t>2024-05-16T16:28:44.000Z</t>
  </si>
  <si>
    <t>16/05/2024 09:20 SAN Jaun River</t>
  </si>
  <si>
    <t>16/05/2024</t>
  </si>
  <si>
    <t>RJ, Jacob Jones</t>
  </si>
  <si>
    <t>13.04</t>
  </si>
  <si>
    <t>Temp 10.5 degrees</t>
  </si>
  <si>
    <t>7fab641f-12d4-4730-8130-3f0f62afeb0a</t>
  </si>
  <si>
    <t>2024-05-16T16:00:47.000Z</t>
  </si>
  <si>
    <t>2024-05-16T16:19:24.000Z</t>
  </si>
  <si>
    <t>16/05/2024 08:35 SAN Jaun River</t>
  </si>
  <si>
    <t>2.5</t>
  </si>
  <si>
    <t>13.35</t>
  </si>
  <si>
    <t>No YSI today,</t>
  </si>
  <si>
    <t>318f322a-2b12-4e0e-aceb-38df4365fb8e</t>
  </si>
  <si>
    <t>2024-05-16T16:01:27.000Z</t>
  </si>
  <si>
    <t>2024-05-16T16:19:26.000Z</t>
  </si>
  <si>
    <t>Temperature 10.5 degrees</t>
  </si>
  <si>
    <t>75971461-3683-4e0c-bf62-9489504bc558</t>
  </si>
  <si>
    <t>2024-05-17T15:47:35.000Z</t>
  </si>
  <si>
    <t>2024-05-22T16:03:42.000Z</t>
  </si>
  <si>
    <t>17/05/2024 08:31 San Juan</t>
  </si>
  <si>
    <t>17/05/2024</t>
  </si>
  <si>
    <t>RJ, JRAJ</t>
  </si>
  <si>
    <t>12.9</t>
  </si>
  <si>
    <t>48.578063</t>
  </si>
  <si>
    <t>-124.30420599999999</t>
  </si>
  <si>
    <t>0.36388888888888887</t>
  </si>
  <si>
    <t>0.36458333333333331</t>
  </si>
  <si>
    <t>90.2</t>
  </si>
  <si>
    <t>6c983c12-4770-49eb-87b4-e12754837203</t>
  </si>
  <si>
    <t>2024-05-17T15:47:58.000Z</t>
  </si>
  <si>
    <t>2024-05-22T16:03:44.000Z</t>
  </si>
  <si>
    <t>48.577798000000001</t>
  </si>
  <si>
    <t>-124.30686900000001</t>
  </si>
  <si>
    <t>5381347</t>
  </si>
  <si>
    <t>403608</t>
  </si>
  <si>
    <t>e5f41078-9d47-4f3a-820a-3c294eead967</t>
  </si>
  <si>
    <t>2024-05-21T22:13:02.000Z</t>
  </si>
  <si>
    <t>2024-05-22T16:04:00.000Z</t>
  </si>
  <si>
    <t>21/05/2024 14:52 San Jaun</t>
  </si>
  <si>
    <t>21/05/2024</t>
  </si>
  <si>
    <t>JJ,MDJ,AJ</t>
  </si>
  <si>
    <t>1.1299999999999999</t>
  </si>
  <si>
    <t>14.67</t>
  </si>
  <si>
    <t>37008f47-a829-40ff-b0c9-42d888296836</t>
  </si>
  <si>
    <t>2024-05-22T16:43:17.000Z</t>
  </si>
  <si>
    <t>2024-05-22T16:44:35.000Z</t>
  </si>
  <si>
    <t>22/05/2024 09:41 San Juan</t>
  </si>
  <si>
    <t>22/05/2024</t>
  </si>
  <si>
    <t>RJ,JRAJ</t>
  </si>
  <si>
    <t>11.23</t>
  </si>
  <si>
    <t>48.578082000000002</t>
  </si>
  <si>
    <t>-124.304256</t>
  </si>
  <si>
    <t>403801</t>
  </si>
  <si>
    <t>0.40486111111111112</t>
  </si>
  <si>
    <t>93.2</t>
  </si>
  <si>
    <t>4577c4fc-d9ab-497f-a49c-2f094585c6a4</t>
  </si>
  <si>
    <t>2024-05-22T16:24:06.000Z</t>
  </si>
  <si>
    <t>2024-05-22T16:35:11.000Z</t>
  </si>
  <si>
    <t>22/05/2024 09:05 SAN Jaun River</t>
  </si>
  <si>
    <t>11.87</t>
  </si>
  <si>
    <t>48.578021</t>
  </si>
  <si>
    <t>0.38263888888888892</t>
  </si>
  <si>
    <t>0.3833333333333333</t>
  </si>
  <si>
    <t>f4dc30fc-659c-49e4-857e-e2a335c4279f</t>
  </si>
  <si>
    <t>2024-05-22T16:26:49.000Z</t>
  </si>
  <si>
    <t>2024-05-22T16:35:14.000Z</t>
  </si>
  <si>
    <t>One coho smolt got away.</t>
  </si>
  <si>
    <t>d2aaaa02-33d7-458a-90fc-aaa79e1a56e5</t>
  </si>
  <si>
    <t>2024-05-23T16:33:43.000Z</t>
  </si>
  <si>
    <t>2024-05-23T16:33:53.000Z</t>
  </si>
  <si>
    <t>23/05/2024 09:20 SAN Jaun River</t>
  </si>
  <si>
    <t>23/05/2024</t>
  </si>
  <si>
    <t>12.94</t>
  </si>
  <si>
    <t>Temperature 11 degrees</t>
  </si>
  <si>
    <t>62adabb5-2f31-4317-9ba2-7692e2cb3382</t>
  </si>
  <si>
    <t>2024-05-23T15:58:04.000Z</t>
  </si>
  <si>
    <t>2024-05-23T16:12:42.000Z</t>
  </si>
  <si>
    <t>23/05/2024 08:36 SAN Jaun</t>
  </si>
  <si>
    <t>13.06</t>
  </si>
  <si>
    <t>No YSI, today</t>
  </si>
  <si>
    <t>49b7fd3f-76e4-479a-8f87-4793686b8fa0</t>
  </si>
  <si>
    <t>2024-05-23T16:08:59.000Z</t>
  </si>
  <si>
    <t>2024-05-23T16:12:44.000Z</t>
  </si>
  <si>
    <t>5e833129-ad64-4192-99d2-ae46e6f17a85</t>
  </si>
  <si>
    <t>2024-05-24T15:56:31.000Z</t>
  </si>
  <si>
    <t>2024-05-27T21:19:09.000Z</t>
  </si>
  <si>
    <t>24/05/2024 08:55 SAN Jaun</t>
  </si>
  <si>
    <t>24/05/2024</t>
  </si>
  <si>
    <t>1.03</t>
  </si>
  <si>
    <t>13.57</t>
  </si>
  <si>
    <t>61d72f96-a2f3-4628-ab85-fd2a19c3bc08</t>
  </si>
  <si>
    <t>2024-05-24T16:03:47.000Z</t>
  </si>
  <si>
    <t>2024-05-27T21:19:11.000Z</t>
  </si>
  <si>
    <t>eac943b0-73a6-4088-a57f-61d6076b9d4d</t>
  </si>
  <si>
    <t>2024-05-27T21:32:10.000Z</t>
  </si>
  <si>
    <t>2024-05-27T21:32:20.000Z</t>
  </si>
  <si>
    <t>27/05/2024 14:19 SAN Jaun River</t>
  </si>
  <si>
    <t>27/05/2024</t>
  </si>
  <si>
    <t>RJ, MDJ</t>
  </si>
  <si>
    <t>1.79</t>
  </si>
  <si>
    <t>8.92</t>
  </si>
  <si>
    <t>48.578077999999998</t>
  </si>
  <si>
    <t>-124.304216</t>
  </si>
  <si>
    <t>0.59791666666666665</t>
  </si>
  <si>
    <t>5.9</t>
  </si>
  <si>
    <t>97</t>
  </si>
  <si>
    <t>dad5e1a3-92e4-4b40-a0b6-8e95289f0f1e</t>
  </si>
  <si>
    <t>2024-05-28T20:09:36.000Z</t>
  </si>
  <si>
    <t>2024-05-28T20:09:47.000Z</t>
  </si>
  <si>
    <t>28/05/2024 13:02 SAN Jaun River</t>
  </si>
  <si>
    <t>28/05/2024</t>
  </si>
  <si>
    <t>1.73</t>
  </si>
  <si>
    <t>10.31</t>
  </si>
  <si>
    <t>-124.304142</t>
  </si>
  <si>
    <t>0.54722222222222217</t>
  </si>
  <si>
    <t>5.7</t>
  </si>
  <si>
    <t>95.9</t>
  </si>
  <si>
    <t>d0730859-6ab4-4622-b90f-3ad70760cbf6</t>
  </si>
  <si>
    <t>2024-05-28T16:03:58.000Z</t>
  </si>
  <si>
    <t>2024-05-28T19:54:04.000Z</t>
  </si>
  <si>
    <t>28/05/2024 08:55 SAN Jaun River</t>
  </si>
  <si>
    <t>48.578023000000002</t>
  </si>
  <si>
    <t>-124.304196</t>
  </si>
  <si>
    <t>93</t>
  </si>
  <si>
    <t>3578623e-ed69-4ef8-9c48-4ad2520eba3c</t>
  </si>
  <si>
    <t>2024-05-28T16:33:38.000Z</t>
  </si>
  <si>
    <t>2024-05-28T19:54:06.000Z</t>
  </si>
  <si>
    <t>92</t>
  </si>
  <si>
    <t>-124.304158</t>
  </si>
  <si>
    <t>4 coho and 1 chinook weâ€™re struggling  while being Bismarck so I let them go before the hour was up, took four lethal from the number of samples of total chinook</t>
  </si>
  <si>
    <t>26647469-20f1-499c-96f1-675f9d1656ca</t>
  </si>
  <si>
    <t>2024-05-29T18:28:29.000Z</t>
  </si>
  <si>
    <t>2024-05-29T18:28:35.000Z</t>
  </si>
  <si>
    <t>29/05/2024 11:15 SAN Jaun River</t>
  </si>
  <si>
    <t>29/05/2024</t>
  </si>
  <si>
    <t>48.578024999999997</t>
  </si>
  <si>
    <t>-124.304182</t>
  </si>
  <si>
    <t>0.47361111111111115</t>
  </si>
  <si>
    <t>0.47430555555555554</t>
  </si>
  <si>
    <t>10.6</t>
  </si>
  <si>
    <t>95.4</t>
  </si>
  <si>
    <t>b3c6782d-5561-4b17-95a6-d86a75208fb8</t>
  </si>
  <si>
    <t>2024-05-29T16:05:11.000Z</t>
  </si>
  <si>
    <t>2024-05-29T18:10:43.000Z</t>
  </si>
  <si>
    <t>29/05/2024 08:56 SAN Jaun River</t>
  </si>
  <si>
    <t>1.37</t>
  </si>
  <si>
    <t>48.578015999999998</t>
  </si>
  <si>
    <t>0.37708333333333338</t>
  </si>
  <si>
    <t>0.37777777777777777</t>
  </si>
  <si>
    <t>1bbf64f2-2e3d-479b-801a-c920487b58f3</t>
  </si>
  <si>
    <t>2024-05-29T16:07:10.000Z</t>
  </si>
  <si>
    <t>2024-05-29T18:10:45.000Z</t>
  </si>
  <si>
    <t>-124.30416099999999</t>
  </si>
  <si>
    <t>1 coho smolt died from Bismarck, it was the one we took the dna sample from, must have stressed it out to much before we marked them</t>
  </si>
  <si>
    <t>b57efe7c-9f82-4d1d-9818-644dd8fc125e</t>
  </si>
  <si>
    <t>2024-05-31T15:36:30.000Z</t>
  </si>
  <si>
    <t>2024-06-20T23:03:30.000Z</t>
  </si>
  <si>
    <t>31/05/2024 08:28 SAN Jaun River</t>
  </si>
  <si>
    <t>31/05/2024</t>
  </si>
  <si>
    <t>SAN Jaun River</t>
  </si>
  <si>
    <t>RJ, JJ</t>
  </si>
  <si>
    <t>1.31</t>
  </si>
  <si>
    <t>10.67</t>
  </si>
  <si>
    <t>3473d9cc-bbb9-4cae-8925-99a017821a94</t>
  </si>
  <si>
    <t>2024-05-30T16:14:22.000Z</t>
  </si>
  <si>
    <t>2024-06-20T23:03:27.000Z</t>
  </si>
  <si>
    <t>30/05/2024 09:09 SAN Jaun River</t>
  </si>
  <si>
    <t>30/05/2024</t>
  </si>
  <si>
    <t>11.37</t>
  </si>
  <si>
    <t>ae2980a0-225f-426a-b1cf-8446e3c93b99</t>
  </si>
  <si>
    <t>2024-05-30T15:45:28.000Z</t>
  </si>
  <si>
    <t>2024-06-20T23:03:16.000Z</t>
  </si>
  <si>
    <t>30/05/2024 08:40 SAN Jaun River</t>
  </si>
  <si>
    <t>9.99</t>
  </si>
  <si>
    <t>ce280a15-0106-4621-8b54-23cb4dfd304d</t>
  </si>
  <si>
    <t>2024-05-30T15:46:09.000Z</t>
  </si>
  <si>
    <t>2024-06-20T23:03:18.000Z</t>
  </si>
  <si>
    <t>TOTAL SALMON CATCH</t>
  </si>
  <si>
    <t># BIOSAMPLED</t>
  </si>
  <si>
    <t>NUMBER MARKED FOR RELEASE</t>
  </si>
  <si>
    <t>IS THERE A DISCREPANCY B/W CATCH AND RELEASE?</t>
  </si>
  <si>
    <t>IS IT BECAUSE NOT MARKING?</t>
  </si>
  <si>
    <t>IS THE DISCREPANCY DUE TO RST MORTS?</t>
  </si>
  <si>
    <t># RST MORTS</t>
  </si>
  <si>
    <t>IS IT JUST A REALL SMALL NUMBER CAUGHT?</t>
  </si>
  <si>
    <t xml:space="preserve">DO BISMARK MORTS EXPLAIN IT? </t>
  </si>
  <si>
    <t>WERE THERE RECAPS?</t>
  </si>
  <si>
    <t>IS IT BECAUSE IT'S START SHIFT?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</si>
</sst>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\ \U\T\C"/>
    <numFmt numFmtId="165" formatCode="yyyy\-mm\-dd"/>
    <numFmt numFmtId="166" formatCode="m/d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  <xf numFmtId="165" fontId="0" fillId="2" borderId="0" xfId="0" applyNumberFormat="1" applyFill="1"/>
    <xf numFmtId="166" fontId="0" fillId="2" borderId="0" xfId="0" applyNumberFormat="1" applyFill="1"/>
    <xf numFmtId="20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3" borderId="0" xfId="0" applyFill="1"/>
    <xf numFmtId="2" fontId="0" fillId="0" borderId="0" xfId="0" applyNumberFormat="1"/>
    <xf numFmtId="1" fontId="0" fillId="0" borderId="0" xfId="0" applyNumberFormat="1"/>
    <xf numFmtId="0" fontId="2" fillId="0" borderId="0" xfId="0" applyFont="1"/>
    <xf numFmtId="2" fontId="0" fillId="2" borderId="0" xfId="0" applyNumberFormat="1" applyFill="1"/>
    <xf numFmtId="2" fontId="2" fillId="0" borderId="0" xfId="0" applyNumberFormat="1" applyFont="1"/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79"/>
  <sheetViews>
    <sheetView tabSelected="1" topLeftCell="CP1" zoomScale="85" zoomScaleNormal="85" workbookViewId="0">
      <pane ySplit="1" topLeftCell="A2" activePane="bottomLeft" state="frozen"/>
      <selection activeCell="DS1" sqref="DS1"/>
      <selection pane="bottomLeft" activeCell="DA22" sqref="DA22"/>
    </sheetView>
  </sheetViews>
  <sheetFormatPr defaultRowHeight="15" x14ac:dyDescent="0.25"/>
  <cols>
    <col min="6" max="6" width="11.7109375" bestFit="1" customWidth="1"/>
    <col min="7" max="7" width="22.28515625" style="2" bestFit="1" customWidth="1"/>
    <col min="8" max="15" width="0" hidden="1" customWidth="1"/>
    <col min="16" max="16" width="25" bestFit="1" customWidth="1"/>
    <col min="17" max="17" width="12.7109375" bestFit="1" customWidth="1"/>
    <col min="18" max="18" width="22.28515625" style="2" bestFit="1" customWidth="1"/>
    <col min="19" max="43" width="0" hidden="1" customWidth="1"/>
    <col min="44" max="44" width="20.7109375" style="4" customWidth="1"/>
    <col min="45" max="59" width="0" hidden="1" customWidth="1"/>
    <col min="61" max="61" width="21.42578125" customWidth="1"/>
    <col min="62" max="62" width="23.85546875" bestFit="1" customWidth="1"/>
    <col min="63" max="63" width="21.42578125" bestFit="1" customWidth="1"/>
    <col min="64" max="64" width="23.85546875" bestFit="1" customWidth="1"/>
    <col min="65" max="65" width="19.42578125" bestFit="1" customWidth="1"/>
    <col min="66" max="66" width="19" bestFit="1" customWidth="1"/>
    <col min="67" max="67" width="18.85546875" bestFit="1" customWidth="1"/>
    <col min="68" max="68" width="20.140625" bestFit="1" customWidth="1"/>
    <col min="69" max="69" width="22.42578125" bestFit="1" customWidth="1"/>
    <col min="70" max="70" width="19.42578125" bestFit="1" customWidth="1"/>
    <col min="71" max="71" width="21.42578125" bestFit="1" customWidth="1"/>
    <col min="72" max="72" width="19.42578125" bestFit="1" customWidth="1"/>
    <col min="73" max="73" width="21.42578125" bestFit="1" customWidth="1"/>
    <col min="74" max="74" width="17.28515625" bestFit="1" customWidth="1"/>
    <col min="75" max="76" width="16.7109375" bestFit="1" customWidth="1"/>
    <col min="77" max="77" width="17" bestFit="1" customWidth="1"/>
    <col min="78" max="78" width="24.7109375" bestFit="1" customWidth="1"/>
    <col min="79" max="79" width="26.28515625" bestFit="1" customWidth="1"/>
    <col min="80" max="80" width="22.42578125" bestFit="1" customWidth="1"/>
    <col min="81" max="82" width="24.7109375" bestFit="1" customWidth="1"/>
    <col min="83" max="83" width="26.28515625" bestFit="1" customWidth="1"/>
    <col min="84" max="84" width="22.42578125" bestFit="1" customWidth="1"/>
    <col min="85" max="85" width="24.7109375" bestFit="1" customWidth="1"/>
    <col min="86" max="86" width="22.7109375" bestFit="1" customWidth="1"/>
    <col min="87" max="87" width="20.42578125" bestFit="1" customWidth="1"/>
    <col min="88" max="88" width="22" bestFit="1" customWidth="1"/>
    <col min="89" max="89" width="20" bestFit="1" customWidth="1"/>
    <col min="90" max="90" width="22" bestFit="1" customWidth="1"/>
    <col min="91" max="91" width="19.85546875" bestFit="1" customWidth="1"/>
    <col min="92" max="92" width="22.140625" bestFit="1" customWidth="1"/>
    <col min="93" max="93" width="20.140625" bestFit="1" customWidth="1"/>
    <col min="94" max="94" width="25.5703125" bestFit="1" customWidth="1"/>
    <col min="95" max="95" width="20.140625" bestFit="1" customWidth="1"/>
    <col min="96" max="96" width="22.42578125" bestFit="1" customWidth="1"/>
    <col min="97" max="97" width="20.140625" bestFit="1" customWidth="1"/>
    <col min="98" max="98" width="22.42578125" bestFit="1" customWidth="1"/>
    <col min="99" max="99" width="18" bestFit="1" customWidth="1"/>
    <col min="100" max="101" width="17.42578125" bestFit="1" customWidth="1"/>
    <col min="102" max="102" width="17.5703125" bestFit="1" customWidth="1"/>
    <col min="103" max="103" width="19" bestFit="1" customWidth="1"/>
    <col min="104" max="104" width="18" bestFit="1" customWidth="1"/>
    <col min="105" max="105" width="20.140625" bestFit="1" customWidth="1"/>
    <col min="106" max="106" width="18" bestFit="1" customWidth="1"/>
    <col min="107" max="107" width="20.140625" bestFit="1" customWidth="1"/>
    <col min="108" max="108" width="16" bestFit="1" customWidth="1"/>
    <col min="109" max="110" width="15.42578125" bestFit="1" customWidth="1"/>
    <col min="111" max="111" width="15.5703125" bestFit="1" customWidth="1"/>
    <col min="112" max="112" width="23.28515625" bestFit="1" customWidth="1"/>
    <col min="113" max="113" width="25.5703125" bestFit="1" customWidth="1"/>
    <col min="114" max="114" width="21.140625" bestFit="1" customWidth="1"/>
    <col min="115" max="116" width="23.28515625" bestFit="1" customWidth="1"/>
    <col min="117" max="117" width="25.5703125" bestFit="1" customWidth="1"/>
    <col min="118" max="118" width="21.140625" bestFit="1" customWidth="1"/>
    <col min="119" max="119" width="23.28515625" bestFit="1" customWidth="1"/>
    <col min="120" max="120" width="21.140625" bestFit="1" customWidth="1"/>
    <col min="121" max="121" width="19.140625" bestFit="1" customWidth="1"/>
    <col min="122" max="122" width="20.7109375" bestFit="1" customWidth="1"/>
    <col min="123" max="123" width="18.42578125" bestFit="1" customWidth="1"/>
    <col min="124" max="124" width="20.7109375" bestFit="1" customWidth="1"/>
    <col min="125" max="125" width="18.42578125" bestFit="1" customWidth="1"/>
    <col min="126" max="126" width="20.85546875" bestFit="1" customWidth="1"/>
    <col min="127" max="127" width="18.85546875" bestFit="1" customWidth="1"/>
    <col min="128" max="128" width="23.140625" bestFit="1" customWidth="1"/>
    <col min="129" max="147" width="0" hidden="1" customWidth="1"/>
    <col min="150" max="150" width="23.7109375" bestFit="1" customWidth="1"/>
    <col min="151" max="152" width="23.7109375" customWidth="1"/>
    <col min="153" max="153" width="31.85546875" bestFit="1" customWidth="1"/>
    <col min="154" max="154" width="50.5703125" bestFit="1" customWidth="1"/>
    <col min="155" max="155" width="30.7109375" bestFit="1" customWidth="1"/>
    <col min="156" max="156" width="30.7109375" customWidth="1"/>
    <col min="157" max="157" width="41.28515625" bestFit="1" customWidth="1"/>
    <col min="158" max="158" width="43.7109375" bestFit="1" customWidth="1"/>
    <col min="159" max="159" width="33.7109375" bestFit="1" customWidth="1"/>
    <col min="160" max="161" width="23.140625" bestFit="1" customWidth="1"/>
    <col min="180" max="180" width="20.7109375" style="2" customWidth="1"/>
  </cols>
  <sheetData>
    <row r="1" spans="1:18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3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9" t="s">
        <v>1156</v>
      </c>
      <c r="EU1" s="9" t="s">
        <v>1157</v>
      </c>
      <c r="EV1" s="9" t="s">
        <v>1162</v>
      </c>
      <c r="EW1" s="9" t="s">
        <v>1158</v>
      </c>
      <c r="EX1" s="9" t="s">
        <v>1159</v>
      </c>
      <c r="EY1" s="9" t="s">
        <v>1160</v>
      </c>
      <c r="EZ1" s="9" t="s">
        <v>1166</v>
      </c>
      <c r="FA1" s="9" t="s">
        <v>1161</v>
      </c>
      <c r="FB1" s="9" t="s">
        <v>1163</v>
      </c>
      <c r="FC1" s="9" t="s">
        <v>1164</v>
      </c>
      <c r="FD1" s="9" t="s">
        <v>1165</v>
      </c>
      <c r="FE1" s="1" t="s">
        <v>149</v>
      </c>
      <c r="FF1" s="1" t="s">
        <v>150</v>
      </c>
      <c r="FG1" s="1" t="s">
        <v>151</v>
      </c>
      <c r="FH1" s="1" t="s">
        <v>152</v>
      </c>
      <c r="FI1" s="1" t="s">
        <v>153</v>
      </c>
      <c r="FJ1" s="1" t="s">
        <v>154</v>
      </c>
      <c r="FK1" s="1" t="s">
        <v>155</v>
      </c>
      <c r="FL1" s="1" t="s">
        <v>156</v>
      </c>
      <c r="FM1" s="1" t="s">
        <v>157</v>
      </c>
      <c r="FN1" s="1" t="s">
        <v>158</v>
      </c>
      <c r="FO1" s="1" t="s">
        <v>159</v>
      </c>
      <c r="FP1" s="1" t="s">
        <v>160</v>
      </c>
      <c r="FQ1" s="1" t="s">
        <v>161</v>
      </c>
      <c r="FR1" s="1" t="s">
        <v>162</v>
      </c>
      <c r="FS1" s="1" t="s">
        <v>163</v>
      </c>
      <c r="FT1" s="1" t="s">
        <v>164</v>
      </c>
      <c r="FU1" s="1" t="s">
        <v>165</v>
      </c>
      <c r="FV1" s="1" t="s">
        <v>166</v>
      </c>
      <c r="FW1" s="1" t="s">
        <v>167</v>
      </c>
      <c r="FX1" s="1" t="s">
        <v>168</v>
      </c>
      <c r="FY1" s="1" t="s">
        <v>169</v>
      </c>
      <c r="FZ1" s="1" t="s">
        <v>170</v>
      </c>
      <c r="GA1" s="1" t="s">
        <v>171</v>
      </c>
      <c r="GB1" s="1" t="s">
        <v>172</v>
      </c>
      <c r="GC1" s="1" t="s">
        <v>173</v>
      </c>
      <c r="GD1" s="1" t="s">
        <v>174</v>
      </c>
      <c r="GE1" s="1" t="s">
        <v>175</v>
      </c>
      <c r="GF1" s="1" t="s">
        <v>176</v>
      </c>
      <c r="GG1" s="1" t="s">
        <v>177</v>
      </c>
    </row>
    <row r="2" spans="1:189" x14ac:dyDescent="0.25">
      <c r="A2" t="s">
        <v>178</v>
      </c>
      <c r="B2" t="s">
        <v>179</v>
      </c>
      <c r="C2" t="s">
        <v>180</v>
      </c>
      <c r="D2" t="s">
        <v>181</v>
      </c>
      <c r="E2" t="s">
        <v>182</v>
      </c>
      <c r="F2" s="5">
        <v>45629</v>
      </c>
      <c r="G2" s="6">
        <v>0.52083333333333337</v>
      </c>
      <c r="H2" t="s">
        <v>183</v>
      </c>
      <c r="I2" t="s">
        <v>184</v>
      </c>
      <c r="J2" t="s">
        <v>185</v>
      </c>
      <c r="K2" t="s">
        <v>186</v>
      </c>
      <c r="L2" t="s">
        <v>187</v>
      </c>
      <c r="M2" t="s">
        <v>188</v>
      </c>
      <c r="N2" t="s">
        <v>189</v>
      </c>
      <c r="O2" t="s">
        <v>190</v>
      </c>
      <c r="P2" t="s">
        <v>191</v>
      </c>
      <c r="Q2" s="7">
        <v>45629</v>
      </c>
      <c r="R2" s="6">
        <v>0.52083333333333337</v>
      </c>
      <c r="S2" t="s">
        <v>186</v>
      </c>
      <c r="T2" t="s">
        <v>192</v>
      </c>
      <c r="U2" t="s">
        <v>186</v>
      </c>
      <c r="V2" t="s">
        <v>186</v>
      </c>
      <c r="W2" t="s">
        <v>186</v>
      </c>
      <c r="X2" t="s">
        <v>186</v>
      </c>
      <c r="Y2" t="s">
        <v>193</v>
      </c>
      <c r="AQ2" t="s">
        <v>194</v>
      </c>
      <c r="AR2" s="4">
        <v>45363</v>
      </c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ET2" cm="1">
        <f t="array" ref="ET2">SUM(_xlfn.NUMBERVALUE(BI2:BP2), _xlfn.NUMBERVALUE(BR2:DW2))</f>
        <v>0</v>
      </c>
      <c r="EV2" cm="1">
        <f t="array" ref="EV2">SUM(_xlfn.NUMBERVALUE(DH2:DX2), _xlfn.NUMBERVALUE(BZ2:CP2))</f>
        <v>0</v>
      </c>
      <c r="EW2" cm="1">
        <f t="array" ref="EW2">SUM(_xlfn.NUMBERVALUE(FG2:FT2))</f>
        <v>0</v>
      </c>
      <c r="EX2" t="str">
        <f>IF(ET2-EW2&lt;&gt;0,"YES","ok")</f>
        <v>ok</v>
      </c>
      <c r="EY2" t="str">
        <f>IF(EX2="ok", "ok", IF(FE2="Yes", "NO", "ok"))</f>
        <v>ok</v>
      </c>
      <c r="EZ2" t="str">
        <f>IF(EY2="ok", "ok", IF(P2="Starting Fishing", "ok", "NO"))</f>
        <v>ok</v>
      </c>
      <c r="FA2" t="str">
        <f>IF(EY2="ok", "ok", IF(ET2-EW2=EV2, "ok", "NO"))</f>
        <v>ok</v>
      </c>
      <c r="FB2" t="str">
        <f>IF(FA2="ok", "ok", IF(ET2&lt;15, "maybe", "NO"))</f>
        <v>ok</v>
      </c>
      <c r="FC2" t="str">
        <f>IF(FB2="ok","ok",IF(ET2-EW2=GF2,"ok","NO"))</f>
        <v>ok</v>
      </c>
      <c r="FD2" s="11" cm="1">
        <f t="array" ref="FD2">SUM(_xlfn.NUMBERVALUE(DW2),_xlfn.NUMBERVALUE(DU2),_xlfn.NUMBERVALUE(DS2),_xlfn.NUMBERVALUE(DQ2),_xlfn.NUMBERVALUE(DN2:DO2),_xlfn.NUMBERVALUE(DJ2:DK2),_xlfn.NUMBERVALUE(CZ2:DG2),_xlfn.NUMBERVALUE(CO2),_xlfn.NUMBERVALUE(CM2),_xlfn.NUMBERVALUE(CK2),_xlfn.NUMBERVALUE(CI2),_xlfn.NUMBERVALUE(CF2:CG2),_xlfn.NUMBERVALUE(CB2:CC2),_xlfn.NUMBERVALUE(BR2:BY2))</f>
        <v>0</v>
      </c>
    </row>
    <row r="3" spans="1:189" x14ac:dyDescent="0.25">
      <c r="A3" t="s">
        <v>195</v>
      </c>
      <c r="B3" t="s">
        <v>196</v>
      </c>
      <c r="C3" t="s">
        <v>197</v>
      </c>
      <c r="D3" t="s">
        <v>181</v>
      </c>
      <c r="E3" t="s">
        <v>198</v>
      </c>
      <c r="F3" s="5" t="s">
        <v>199</v>
      </c>
      <c r="G3" s="6">
        <v>0.77430555555555547</v>
      </c>
      <c r="H3" t="s">
        <v>183</v>
      </c>
      <c r="I3" t="s">
        <v>184</v>
      </c>
      <c r="J3" t="s">
        <v>185</v>
      </c>
      <c r="K3" t="s">
        <v>186</v>
      </c>
      <c r="L3" t="s">
        <v>200</v>
      </c>
      <c r="M3" t="s">
        <v>201</v>
      </c>
      <c r="N3" t="s">
        <v>202</v>
      </c>
      <c r="O3" t="s">
        <v>190</v>
      </c>
      <c r="P3" t="s">
        <v>191</v>
      </c>
      <c r="Q3" s="8" t="s">
        <v>199</v>
      </c>
      <c r="R3" s="6">
        <v>0.77430555555555547</v>
      </c>
      <c r="S3" t="s">
        <v>186</v>
      </c>
      <c r="T3" t="s">
        <v>192</v>
      </c>
      <c r="U3" t="s">
        <v>203</v>
      </c>
      <c r="V3" t="s">
        <v>186</v>
      </c>
      <c r="W3" t="s">
        <v>186</v>
      </c>
      <c r="X3" t="s">
        <v>186</v>
      </c>
      <c r="Y3" t="s">
        <v>193</v>
      </c>
      <c r="AQ3" t="s">
        <v>204</v>
      </c>
      <c r="AR3" s="4">
        <v>45364</v>
      </c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ET3" cm="1">
        <f t="array" ref="ET3">SUM(_xlfn.NUMBERVALUE(BI3:BP3), _xlfn.NUMBERVALUE(BR3:DW3))</f>
        <v>0</v>
      </c>
      <c r="EV3" cm="1">
        <f t="array" ref="EV3">SUM(_xlfn.NUMBERVALUE(DH3:DX3), _xlfn.NUMBERVALUE(BZ3:CP3))</f>
        <v>0</v>
      </c>
      <c r="EW3" cm="1">
        <f t="array" ref="EW3">SUM(_xlfn.NUMBERVALUE(FG3:FT3))</f>
        <v>0</v>
      </c>
      <c r="EX3" t="str">
        <f t="shared" ref="EX3:EX66" si="0">IF(ET3-EW3&lt;&gt;0,"YES","ok")</f>
        <v>ok</v>
      </c>
      <c r="EY3" t="str">
        <f t="shared" ref="EY3:EY66" si="1">IF(EX3="ok", "ok", IF(FE3="Yes", "NO", "ok"))</f>
        <v>ok</v>
      </c>
      <c r="EZ3" t="str">
        <f t="shared" ref="EZ3:EZ66" si="2">IF(EY3="ok", "ok", IF(P3="Starting Fishing", "ok", "NO"))</f>
        <v>ok</v>
      </c>
      <c r="FA3" t="str">
        <f t="shared" ref="FA3:FA66" si="3">IF(EY3="ok", "ok", IF(ET3-EW3=EV3, "ok", "NO"))</f>
        <v>ok</v>
      </c>
      <c r="FB3" t="str">
        <f t="shared" ref="FB3:FB66" si="4">IF(FA3="ok", "ok", IF(ET3&lt;15, "maybe", "NO"))</f>
        <v>ok</v>
      </c>
      <c r="FC3" t="str">
        <f t="shared" ref="FC3:FC66" si="5">IF(FB3="ok","ok",IF(ET3-EW3=GF3,"ok","NO"))</f>
        <v>ok</v>
      </c>
      <c r="FD3" s="11" cm="1">
        <f t="array" ref="FD3">SUM(_xlfn.NUMBERVALUE(DW3),_xlfn.NUMBERVALUE(DU3),_xlfn.NUMBERVALUE(DS3),_xlfn.NUMBERVALUE(DQ3),_xlfn.NUMBERVALUE(DN3:DO3),_xlfn.NUMBERVALUE(DJ3:DK3),_xlfn.NUMBERVALUE(CZ3:DG3),_xlfn.NUMBERVALUE(CO3),_xlfn.NUMBERVALUE(CM3),_xlfn.NUMBERVALUE(CK3),_xlfn.NUMBERVALUE(CI3),_xlfn.NUMBERVALUE(CF3:CG3),_xlfn.NUMBERVALUE(CB3:CC3),_xlfn.NUMBERVALUE(BR3:BY3))</f>
        <v>0</v>
      </c>
    </row>
    <row r="4" spans="1:189" x14ac:dyDescent="0.25">
      <c r="A4" t="s">
        <v>205</v>
      </c>
      <c r="B4" t="s">
        <v>206</v>
      </c>
      <c r="C4" t="s">
        <v>207</v>
      </c>
      <c r="D4" t="s">
        <v>181</v>
      </c>
      <c r="E4" t="s">
        <v>208</v>
      </c>
      <c r="F4" s="5" t="s">
        <v>199</v>
      </c>
      <c r="G4" s="6">
        <v>0.26597222222222222</v>
      </c>
      <c r="H4" t="s">
        <v>183</v>
      </c>
      <c r="I4" t="s">
        <v>184</v>
      </c>
      <c r="J4" t="s">
        <v>185</v>
      </c>
      <c r="K4" t="s">
        <v>186</v>
      </c>
      <c r="L4" t="s">
        <v>209</v>
      </c>
      <c r="M4" t="s">
        <v>210</v>
      </c>
      <c r="N4" t="s">
        <v>211</v>
      </c>
      <c r="O4" t="s">
        <v>190</v>
      </c>
      <c r="P4" t="s">
        <v>212</v>
      </c>
      <c r="Q4" s="8" t="s">
        <v>199</v>
      </c>
      <c r="R4" s="6">
        <v>0.26597222222222222</v>
      </c>
      <c r="S4" t="s">
        <v>213</v>
      </c>
      <c r="T4" t="s">
        <v>192</v>
      </c>
      <c r="U4" t="s">
        <v>214</v>
      </c>
      <c r="V4" t="s">
        <v>186</v>
      </c>
      <c r="W4" t="s">
        <v>215</v>
      </c>
      <c r="X4" t="s">
        <v>216</v>
      </c>
      <c r="Y4" t="s">
        <v>217</v>
      </c>
      <c r="Z4" t="s">
        <v>218</v>
      </c>
      <c r="AA4" t="s">
        <v>219</v>
      </c>
      <c r="AB4" t="s">
        <v>220</v>
      </c>
      <c r="AC4" t="s">
        <v>221</v>
      </c>
      <c r="AD4" t="s">
        <v>222</v>
      </c>
      <c r="AE4" t="s">
        <v>223</v>
      </c>
      <c r="AF4" t="s">
        <v>224</v>
      </c>
      <c r="AH4" t="s">
        <v>225</v>
      </c>
      <c r="AI4" t="s">
        <v>226</v>
      </c>
      <c r="AJ4" t="s">
        <v>227</v>
      </c>
      <c r="AL4" t="s">
        <v>228</v>
      </c>
      <c r="AM4" t="s">
        <v>229</v>
      </c>
      <c r="AN4" t="s">
        <v>230</v>
      </c>
      <c r="AR4" s="4">
        <v>45364</v>
      </c>
      <c r="AS4" t="s">
        <v>231</v>
      </c>
      <c r="AT4" t="s">
        <v>232</v>
      </c>
      <c r="AU4" t="s">
        <v>233</v>
      </c>
      <c r="AV4" t="s">
        <v>181</v>
      </c>
      <c r="AW4" t="s">
        <v>234</v>
      </c>
      <c r="AX4">
        <v>1</v>
      </c>
      <c r="AY4">
        <v>48.578119999999998</v>
      </c>
      <c r="AZ4">
        <v>-124.304278</v>
      </c>
      <c r="BA4">
        <v>5</v>
      </c>
      <c r="BB4">
        <v>5381380</v>
      </c>
      <c r="BC4">
        <v>403799</v>
      </c>
      <c r="BD4" t="s">
        <v>223</v>
      </c>
      <c r="BE4" t="s">
        <v>235</v>
      </c>
      <c r="BH4" t="s">
        <v>217</v>
      </c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 t="s">
        <v>236</v>
      </c>
      <c r="CR4" s="10" t="s">
        <v>237</v>
      </c>
      <c r="CS4" s="10"/>
      <c r="CT4" s="10"/>
      <c r="CU4" s="10" t="s">
        <v>237</v>
      </c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EE4" t="s">
        <v>213</v>
      </c>
      <c r="ET4" cm="1">
        <f t="array" ref="ET4">SUM(_xlfn.NUMBERVALUE(BI4:BP4), _xlfn.NUMBERVALUE(BR4:DW4))</f>
        <v>4</v>
      </c>
      <c r="EV4" cm="1">
        <f t="array" ref="EV4">SUM(_xlfn.NUMBERVALUE(DH4:DX4), _xlfn.NUMBERVALUE(BZ4:CP4))</f>
        <v>0</v>
      </c>
      <c r="EW4" cm="1">
        <f t="array" ref="EW4">SUM(_xlfn.NUMBERVALUE(FG4:FT4))</f>
        <v>4</v>
      </c>
      <c r="EX4" t="str">
        <f t="shared" si="0"/>
        <v>ok</v>
      </c>
      <c r="EY4" t="str">
        <f t="shared" si="1"/>
        <v>ok</v>
      </c>
      <c r="EZ4" t="str">
        <f t="shared" si="2"/>
        <v>ok</v>
      </c>
      <c r="FA4" t="str">
        <f t="shared" si="3"/>
        <v>ok</v>
      </c>
      <c r="FB4" t="str">
        <f t="shared" si="4"/>
        <v>ok</v>
      </c>
      <c r="FC4" t="str">
        <f t="shared" si="5"/>
        <v>ok</v>
      </c>
      <c r="FD4" s="11" cm="1">
        <f t="array" ref="FD4">SUM(_xlfn.NUMBERVALUE(DW4),_xlfn.NUMBERVALUE(DU4),_xlfn.NUMBERVALUE(DS4),_xlfn.NUMBERVALUE(DQ4),_xlfn.NUMBERVALUE(DN4:DO4),_xlfn.NUMBERVALUE(DJ4:DK4),_xlfn.NUMBERVALUE(CZ4:DG4),_xlfn.NUMBERVALUE(CO4),_xlfn.NUMBERVALUE(CM4),_xlfn.NUMBERVALUE(CK4),_xlfn.NUMBERVALUE(CI4),_xlfn.NUMBERVALUE(CF4:CG4),_xlfn.NUMBERVALUE(CB4:CC4),_xlfn.NUMBERVALUE(BR4:BY4))</f>
        <v>0</v>
      </c>
      <c r="FE4" t="s">
        <v>217</v>
      </c>
      <c r="FF4" t="s">
        <v>199</v>
      </c>
      <c r="FG4" t="s">
        <v>237</v>
      </c>
      <c r="FI4" t="s">
        <v>237</v>
      </c>
      <c r="FU4" t="s">
        <v>238</v>
      </c>
      <c r="FW4" t="s">
        <v>199</v>
      </c>
      <c r="FX4" s="2">
        <v>0.76597222222335404</v>
      </c>
    </row>
    <row r="5" spans="1:189" x14ac:dyDescent="0.25">
      <c r="A5" t="s">
        <v>239</v>
      </c>
      <c r="B5" t="s">
        <v>240</v>
      </c>
      <c r="C5" t="s">
        <v>241</v>
      </c>
      <c r="D5" t="s">
        <v>181</v>
      </c>
      <c r="E5" t="s">
        <v>242</v>
      </c>
      <c r="F5" s="5" t="s">
        <v>243</v>
      </c>
      <c r="G5" s="6">
        <v>0.38958333333333334</v>
      </c>
      <c r="H5" t="s">
        <v>183</v>
      </c>
      <c r="I5" t="s">
        <v>184</v>
      </c>
      <c r="J5" t="s">
        <v>185</v>
      </c>
      <c r="K5" t="s">
        <v>186</v>
      </c>
      <c r="L5" t="s">
        <v>244</v>
      </c>
      <c r="M5" t="s">
        <v>245</v>
      </c>
      <c r="N5" t="s">
        <v>211</v>
      </c>
      <c r="O5" t="s">
        <v>190</v>
      </c>
      <c r="P5" t="s">
        <v>191</v>
      </c>
      <c r="Q5" s="8" t="s">
        <v>243</v>
      </c>
      <c r="R5" s="6">
        <v>0.76944444444444438</v>
      </c>
      <c r="S5" t="s">
        <v>186</v>
      </c>
      <c r="T5" t="s">
        <v>192</v>
      </c>
      <c r="U5" t="s">
        <v>246</v>
      </c>
      <c r="W5" t="s">
        <v>247</v>
      </c>
      <c r="X5" t="s">
        <v>216</v>
      </c>
      <c r="Y5" t="s">
        <v>217</v>
      </c>
      <c r="Z5" t="s">
        <v>248</v>
      </c>
      <c r="AA5" t="s">
        <v>249</v>
      </c>
      <c r="AB5" t="s">
        <v>250</v>
      </c>
      <c r="AC5" t="s">
        <v>251</v>
      </c>
      <c r="AD5" t="s">
        <v>252</v>
      </c>
      <c r="AE5" t="s">
        <v>223</v>
      </c>
      <c r="AF5" t="s">
        <v>253</v>
      </c>
      <c r="AH5" t="s">
        <v>225</v>
      </c>
      <c r="AI5" t="s">
        <v>254</v>
      </c>
      <c r="AQ5" t="s">
        <v>255</v>
      </c>
      <c r="AR5" s="4">
        <v>45365</v>
      </c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ET5" cm="1">
        <f t="array" ref="ET5">SUM(_xlfn.NUMBERVALUE(BI5:BP5), _xlfn.NUMBERVALUE(BR5:DW5))</f>
        <v>0</v>
      </c>
      <c r="EV5" cm="1">
        <f t="array" ref="EV5">SUM(_xlfn.NUMBERVALUE(DH5:DX5), _xlfn.NUMBERVALUE(BZ5:CP5))</f>
        <v>0</v>
      </c>
      <c r="EW5" cm="1">
        <f t="array" ref="EW5">SUM(_xlfn.NUMBERVALUE(FG5:FT5))</f>
        <v>0</v>
      </c>
      <c r="EX5" t="str">
        <f t="shared" si="0"/>
        <v>ok</v>
      </c>
      <c r="EY5" t="str">
        <f t="shared" si="1"/>
        <v>ok</v>
      </c>
      <c r="EZ5" t="str">
        <f t="shared" si="2"/>
        <v>ok</v>
      </c>
      <c r="FA5" t="str">
        <f t="shared" si="3"/>
        <v>ok</v>
      </c>
      <c r="FB5" t="str">
        <f t="shared" si="4"/>
        <v>ok</v>
      </c>
      <c r="FC5" t="str">
        <f t="shared" si="5"/>
        <v>ok</v>
      </c>
      <c r="FD5" s="11" cm="1">
        <f t="array" ref="FD5">SUM(_xlfn.NUMBERVALUE(DW5),_xlfn.NUMBERVALUE(DU5),_xlfn.NUMBERVALUE(DS5),_xlfn.NUMBERVALUE(DQ5),_xlfn.NUMBERVALUE(DN5:DO5),_xlfn.NUMBERVALUE(DJ5:DK5),_xlfn.NUMBERVALUE(CZ5:DG5),_xlfn.NUMBERVALUE(CO5),_xlfn.NUMBERVALUE(CM5),_xlfn.NUMBERVALUE(CK5),_xlfn.NUMBERVALUE(CI5),_xlfn.NUMBERVALUE(CF5:CG5),_xlfn.NUMBERVALUE(CB5:CC5),_xlfn.NUMBERVALUE(BR5:BY5))</f>
        <v>0</v>
      </c>
    </row>
    <row r="6" spans="1:189" x14ac:dyDescent="0.25">
      <c r="A6" t="s">
        <v>256</v>
      </c>
      <c r="B6" t="s">
        <v>257</v>
      </c>
      <c r="C6" t="s">
        <v>258</v>
      </c>
      <c r="D6" t="s">
        <v>181</v>
      </c>
      <c r="E6" t="s">
        <v>259</v>
      </c>
      <c r="F6" s="5" t="s">
        <v>243</v>
      </c>
      <c r="G6" s="6">
        <v>0.375</v>
      </c>
      <c r="H6" t="s">
        <v>183</v>
      </c>
      <c r="I6" t="s">
        <v>184</v>
      </c>
      <c r="J6" t="s">
        <v>185</v>
      </c>
      <c r="K6" t="s">
        <v>186</v>
      </c>
      <c r="L6" t="s">
        <v>260</v>
      </c>
      <c r="M6" t="s">
        <v>201</v>
      </c>
      <c r="N6" t="s">
        <v>261</v>
      </c>
      <c r="O6" t="s">
        <v>190</v>
      </c>
      <c r="P6" t="s">
        <v>212</v>
      </c>
      <c r="Q6" s="8" t="s">
        <v>243</v>
      </c>
      <c r="R6" s="6">
        <v>0.36944444444444446</v>
      </c>
      <c r="S6" t="s">
        <v>262</v>
      </c>
      <c r="T6" t="s">
        <v>192</v>
      </c>
      <c r="U6" t="s">
        <v>186</v>
      </c>
      <c r="V6" t="s">
        <v>186</v>
      </c>
      <c r="W6" t="s">
        <v>216</v>
      </c>
      <c r="X6" t="s">
        <v>216</v>
      </c>
      <c r="Y6" t="s">
        <v>217</v>
      </c>
      <c r="Z6" t="s">
        <v>263</v>
      </c>
      <c r="AA6" t="s">
        <v>264</v>
      </c>
      <c r="AB6" t="s">
        <v>220</v>
      </c>
      <c r="AC6" t="s">
        <v>265</v>
      </c>
      <c r="AD6" t="s">
        <v>266</v>
      </c>
      <c r="AE6" t="s">
        <v>223</v>
      </c>
      <c r="AF6" t="s">
        <v>267</v>
      </c>
      <c r="AH6" t="s">
        <v>225</v>
      </c>
      <c r="AI6" t="s">
        <v>268</v>
      </c>
      <c r="AJ6" t="s">
        <v>227</v>
      </c>
      <c r="AK6" t="s">
        <v>269</v>
      </c>
      <c r="AN6" t="s">
        <v>270</v>
      </c>
      <c r="AQ6" t="s">
        <v>271</v>
      </c>
      <c r="AR6" s="4">
        <v>45365</v>
      </c>
      <c r="AS6" t="s">
        <v>272</v>
      </c>
      <c r="AT6" t="s">
        <v>273</v>
      </c>
      <c r="AU6" t="s">
        <v>274</v>
      </c>
      <c r="AV6" t="s">
        <v>181</v>
      </c>
      <c r="AW6" t="s">
        <v>234</v>
      </c>
      <c r="AX6">
        <v>1</v>
      </c>
      <c r="AY6">
        <v>48.578077999999998</v>
      </c>
      <c r="AZ6">
        <v>-124.304354</v>
      </c>
      <c r="BA6">
        <v>5</v>
      </c>
      <c r="BB6">
        <v>5381375</v>
      </c>
      <c r="BC6">
        <v>403794</v>
      </c>
      <c r="BD6" t="s">
        <v>223</v>
      </c>
      <c r="BE6" t="s">
        <v>235</v>
      </c>
      <c r="BH6" t="s">
        <v>217</v>
      </c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 t="s">
        <v>237</v>
      </c>
      <c r="CS6" s="10" t="s">
        <v>213</v>
      </c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ET6" cm="1">
        <f t="array" ref="ET6">SUM(_xlfn.NUMBERVALUE(BI6:BP6), _xlfn.NUMBERVALUE(BR6:DW6))</f>
        <v>3</v>
      </c>
      <c r="EV6" cm="1">
        <f t="array" ref="EV6">SUM(_xlfn.NUMBERVALUE(DH6:DX6), _xlfn.NUMBERVALUE(BZ6:CP6))</f>
        <v>0</v>
      </c>
      <c r="EW6" cm="1">
        <f t="array" ref="EW6">SUM(_xlfn.NUMBERVALUE(FG6:FT6))</f>
        <v>0</v>
      </c>
      <c r="EX6" t="str">
        <f t="shared" si="0"/>
        <v>YES</v>
      </c>
      <c r="EY6" t="str">
        <f t="shared" si="1"/>
        <v>ok</v>
      </c>
      <c r="EZ6" t="str">
        <f t="shared" si="2"/>
        <v>ok</v>
      </c>
      <c r="FA6" t="str">
        <f t="shared" si="3"/>
        <v>ok</v>
      </c>
      <c r="FB6" t="str">
        <f t="shared" si="4"/>
        <v>ok</v>
      </c>
      <c r="FC6" t="str">
        <f t="shared" si="5"/>
        <v>ok</v>
      </c>
      <c r="FD6" s="11" cm="1">
        <f t="array" ref="FD6">SUM(_xlfn.NUMBERVALUE(DW6),_xlfn.NUMBERVALUE(DU6),_xlfn.NUMBERVALUE(DS6),_xlfn.NUMBERVALUE(DQ6),_xlfn.NUMBERVALUE(DN6:DO6),_xlfn.NUMBERVALUE(DJ6:DK6),_xlfn.NUMBERVALUE(CZ6:DG6),_xlfn.NUMBERVALUE(CO6),_xlfn.NUMBERVALUE(CM6),_xlfn.NUMBERVALUE(CK6),_xlfn.NUMBERVALUE(CI6),_xlfn.NUMBERVALUE(CF6:CG6),_xlfn.NUMBERVALUE(CB6:CC6),_xlfn.NUMBERVALUE(BR6:BY6))</f>
        <v>0</v>
      </c>
      <c r="FE6" t="s">
        <v>193</v>
      </c>
    </row>
    <row r="7" spans="1:189" x14ac:dyDescent="0.25">
      <c r="A7" t="s">
        <v>275</v>
      </c>
      <c r="B7" t="s">
        <v>276</v>
      </c>
      <c r="C7" t="s">
        <v>277</v>
      </c>
      <c r="D7" t="s">
        <v>181</v>
      </c>
      <c r="E7" t="s">
        <v>278</v>
      </c>
      <c r="F7" s="5" t="s">
        <v>279</v>
      </c>
      <c r="G7" s="6">
        <v>0.375</v>
      </c>
      <c r="H7" t="s">
        <v>183</v>
      </c>
      <c r="I7" t="s">
        <v>184</v>
      </c>
      <c r="J7" t="s">
        <v>185</v>
      </c>
      <c r="K7" t="s">
        <v>186</v>
      </c>
      <c r="L7" t="s">
        <v>280</v>
      </c>
      <c r="M7" t="s">
        <v>201</v>
      </c>
      <c r="N7" t="s">
        <v>202</v>
      </c>
      <c r="O7" t="s">
        <v>190</v>
      </c>
      <c r="P7" t="s">
        <v>212</v>
      </c>
      <c r="Q7" s="8" t="s">
        <v>279</v>
      </c>
      <c r="R7" s="6">
        <v>0.3666666666666667</v>
      </c>
      <c r="S7" t="s">
        <v>281</v>
      </c>
      <c r="T7" t="s">
        <v>192</v>
      </c>
      <c r="U7" t="s">
        <v>282</v>
      </c>
      <c r="V7" t="s">
        <v>236</v>
      </c>
      <c r="W7" t="s">
        <v>283</v>
      </c>
      <c r="X7" t="s">
        <v>216</v>
      </c>
      <c r="Y7" t="s">
        <v>217</v>
      </c>
      <c r="Z7" t="s">
        <v>284</v>
      </c>
      <c r="AA7" t="s">
        <v>285</v>
      </c>
      <c r="AB7" t="s">
        <v>286</v>
      </c>
      <c r="AC7" t="s">
        <v>287</v>
      </c>
      <c r="AD7" t="s">
        <v>288</v>
      </c>
      <c r="AE7" t="s">
        <v>223</v>
      </c>
      <c r="AF7" t="s">
        <v>289</v>
      </c>
      <c r="AH7" t="s">
        <v>225</v>
      </c>
      <c r="AI7" t="s">
        <v>290</v>
      </c>
      <c r="AJ7" t="s">
        <v>220</v>
      </c>
      <c r="AK7" t="s">
        <v>291</v>
      </c>
      <c r="AM7" t="s">
        <v>292</v>
      </c>
      <c r="AN7" t="s">
        <v>293</v>
      </c>
      <c r="AQ7" t="s">
        <v>294</v>
      </c>
      <c r="AR7" s="4">
        <v>45366</v>
      </c>
      <c r="AS7" t="s">
        <v>295</v>
      </c>
      <c r="AT7" t="s">
        <v>296</v>
      </c>
      <c r="AU7" t="s">
        <v>297</v>
      </c>
      <c r="AV7" t="s">
        <v>181</v>
      </c>
      <c r="AW7" t="s">
        <v>234</v>
      </c>
      <c r="AX7">
        <v>1</v>
      </c>
      <c r="AY7">
        <v>48.578104000000003</v>
      </c>
      <c r="AZ7">
        <v>-124.304332</v>
      </c>
      <c r="BA7">
        <v>5</v>
      </c>
      <c r="BB7">
        <v>5381378</v>
      </c>
      <c r="BC7">
        <v>403795</v>
      </c>
      <c r="BD7" t="s">
        <v>223</v>
      </c>
      <c r="BE7" t="s">
        <v>235</v>
      </c>
      <c r="BH7" t="s">
        <v>217</v>
      </c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 t="s">
        <v>213</v>
      </c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ET7" cm="1">
        <f t="array" ref="ET7">SUM(_xlfn.NUMBERVALUE(BI7:BP7), _xlfn.NUMBERVALUE(BR7:DW7))</f>
        <v>1</v>
      </c>
      <c r="EV7" cm="1">
        <f t="array" ref="EV7">SUM(_xlfn.NUMBERVALUE(DH7:DX7), _xlfn.NUMBERVALUE(BZ7:CP7))</f>
        <v>0</v>
      </c>
      <c r="EW7" cm="1">
        <f t="array" ref="EW7">SUM(_xlfn.NUMBERVALUE(FG7:FT7))</f>
        <v>0</v>
      </c>
      <c r="EX7" t="str">
        <f t="shared" si="0"/>
        <v>YES</v>
      </c>
      <c r="EY7" t="str">
        <f t="shared" si="1"/>
        <v>ok</v>
      </c>
      <c r="EZ7" t="str">
        <f t="shared" si="2"/>
        <v>ok</v>
      </c>
      <c r="FA7" t="str">
        <f t="shared" si="3"/>
        <v>ok</v>
      </c>
      <c r="FB7" t="str">
        <f t="shared" si="4"/>
        <v>ok</v>
      </c>
      <c r="FC7" t="str">
        <f t="shared" si="5"/>
        <v>ok</v>
      </c>
      <c r="FD7" s="11" cm="1">
        <f t="array" ref="FD7">SUM(_xlfn.NUMBERVALUE(DW7),_xlfn.NUMBERVALUE(DU7),_xlfn.NUMBERVALUE(DS7),_xlfn.NUMBERVALUE(DQ7),_xlfn.NUMBERVALUE(DN7:DO7),_xlfn.NUMBERVALUE(DJ7:DK7),_xlfn.NUMBERVALUE(CZ7:DG7),_xlfn.NUMBERVALUE(CO7),_xlfn.NUMBERVALUE(CM7),_xlfn.NUMBERVALUE(CK7),_xlfn.NUMBERVALUE(CI7),_xlfn.NUMBERVALUE(CF7:CG7),_xlfn.NUMBERVALUE(CB7:CC7),_xlfn.NUMBERVALUE(BR7:BY7))</f>
        <v>0</v>
      </c>
      <c r="FE7" t="s">
        <v>193</v>
      </c>
      <c r="GG7" t="s">
        <v>193</v>
      </c>
    </row>
    <row r="8" spans="1:189" x14ac:dyDescent="0.25">
      <c r="A8" t="s">
        <v>298</v>
      </c>
      <c r="B8" t="s">
        <v>299</v>
      </c>
      <c r="C8" t="s">
        <v>300</v>
      </c>
      <c r="D8" t="s">
        <v>181</v>
      </c>
      <c r="E8" t="s">
        <v>301</v>
      </c>
      <c r="F8" s="5" t="s">
        <v>302</v>
      </c>
      <c r="G8" s="6">
        <v>0.375</v>
      </c>
      <c r="H8" t="s">
        <v>183</v>
      </c>
      <c r="I8" t="s">
        <v>184</v>
      </c>
      <c r="J8" t="s">
        <v>185</v>
      </c>
      <c r="K8" t="s">
        <v>186</v>
      </c>
      <c r="L8" t="s">
        <v>303</v>
      </c>
      <c r="M8" t="s">
        <v>201</v>
      </c>
      <c r="N8" t="s">
        <v>202</v>
      </c>
      <c r="O8" t="s">
        <v>190</v>
      </c>
      <c r="P8" t="s">
        <v>212</v>
      </c>
      <c r="Q8" s="8" t="s">
        <v>302</v>
      </c>
      <c r="R8" s="6">
        <v>0.42083333333333334</v>
      </c>
      <c r="S8" t="s">
        <v>186</v>
      </c>
      <c r="T8" t="s">
        <v>304</v>
      </c>
      <c r="U8" t="s">
        <v>305</v>
      </c>
      <c r="V8" t="s">
        <v>186</v>
      </c>
      <c r="W8" t="s">
        <v>306</v>
      </c>
      <c r="X8" t="s">
        <v>216</v>
      </c>
      <c r="Y8" t="s">
        <v>193</v>
      </c>
      <c r="AQ8" t="s">
        <v>307</v>
      </c>
      <c r="AR8" s="4">
        <v>45369</v>
      </c>
      <c r="AS8" t="s">
        <v>308</v>
      </c>
      <c r="AT8" t="s">
        <v>309</v>
      </c>
      <c r="AU8" t="s">
        <v>310</v>
      </c>
      <c r="AV8" t="s">
        <v>181</v>
      </c>
      <c r="AW8" t="s">
        <v>234</v>
      </c>
      <c r="AX8">
        <v>1</v>
      </c>
      <c r="AY8">
        <v>48.578102999999999</v>
      </c>
      <c r="AZ8">
        <v>-124.30427299999999</v>
      </c>
      <c r="BA8">
        <v>4</v>
      </c>
      <c r="BB8">
        <v>5381378</v>
      </c>
      <c r="BC8">
        <v>403800</v>
      </c>
      <c r="BD8" t="s">
        <v>223</v>
      </c>
      <c r="BE8" t="s">
        <v>235</v>
      </c>
      <c r="BH8" t="s">
        <v>217</v>
      </c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 t="s">
        <v>286</v>
      </c>
      <c r="CS8" s="10" t="s">
        <v>213</v>
      </c>
      <c r="CT8" s="10" t="s">
        <v>311</v>
      </c>
      <c r="CU8" s="10" t="s">
        <v>312</v>
      </c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ET8" cm="1">
        <f t="array" ref="ET8">SUM(_xlfn.NUMBERVALUE(BI8:BP8), _xlfn.NUMBERVALUE(BR8:DW8))</f>
        <v>17</v>
      </c>
      <c r="EV8" cm="1">
        <f t="array" ref="EV8">SUM(_xlfn.NUMBERVALUE(DH8:DX8), _xlfn.NUMBERVALUE(BZ8:CP8))</f>
        <v>0</v>
      </c>
      <c r="EW8" cm="1">
        <f t="array" ref="EW8">SUM(_xlfn.NUMBERVALUE(FG8:FT8))</f>
        <v>0</v>
      </c>
      <c r="EX8" t="str">
        <f t="shared" si="0"/>
        <v>YES</v>
      </c>
      <c r="EY8" t="str">
        <f t="shared" si="1"/>
        <v>ok</v>
      </c>
      <c r="EZ8" t="str">
        <f t="shared" si="2"/>
        <v>ok</v>
      </c>
      <c r="FA8" t="str">
        <f t="shared" si="3"/>
        <v>ok</v>
      </c>
      <c r="FB8" t="str">
        <f t="shared" si="4"/>
        <v>ok</v>
      </c>
      <c r="FC8" t="str">
        <f t="shared" si="5"/>
        <v>ok</v>
      </c>
      <c r="FD8" s="11" cm="1">
        <f t="array" ref="FD8">SUM(_xlfn.NUMBERVALUE(DW8),_xlfn.NUMBERVALUE(DU8),_xlfn.NUMBERVALUE(DS8),_xlfn.NUMBERVALUE(DQ8),_xlfn.NUMBERVALUE(DN8:DO8),_xlfn.NUMBERVALUE(DJ8:DK8),_xlfn.NUMBERVALUE(CZ8:DG8),_xlfn.NUMBERVALUE(CO8),_xlfn.NUMBERVALUE(CM8),_xlfn.NUMBERVALUE(CK8),_xlfn.NUMBERVALUE(CI8),_xlfn.NUMBERVALUE(CF8:CG8),_xlfn.NUMBERVALUE(CB8:CC8),_xlfn.NUMBERVALUE(BR8:BY8))</f>
        <v>0</v>
      </c>
      <c r="FE8" t="s">
        <v>193</v>
      </c>
      <c r="FV8" t="s">
        <v>186</v>
      </c>
      <c r="FY8" t="s">
        <v>186</v>
      </c>
      <c r="FZ8" t="s">
        <v>186</v>
      </c>
      <c r="GA8" t="s">
        <v>186</v>
      </c>
      <c r="GB8" t="s">
        <v>186</v>
      </c>
      <c r="GC8" t="s">
        <v>186</v>
      </c>
      <c r="GE8" t="s">
        <v>186</v>
      </c>
      <c r="GG8" t="s">
        <v>193</v>
      </c>
    </row>
    <row r="9" spans="1:189" x14ac:dyDescent="0.25">
      <c r="A9" t="s">
        <v>313</v>
      </c>
      <c r="B9" t="s">
        <v>314</v>
      </c>
      <c r="C9" t="s">
        <v>315</v>
      </c>
      <c r="D9" t="s">
        <v>181</v>
      </c>
      <c r="E9" t="s">
        <v>316</v>
      </c>
      <c r="F9" s="5" t="s">
        <v>302</v>
      </c>
      <c r="G9" s="6">
        <v>0.75555555555555554</v>
      </c>
      <c r="H9" t="s">
        <v>183</v>
      </c>
      <c r="I9" t="s">
        <v>184</v>
      </c>
      <c r="J9" t="s">
        <v>185</v>
      </c>
      <c r="K9" t="s">
        <v>186</v>
      </c>
      <c r="L9" t="s">
        <v>317</v>
      </c>
      <c r="M9" t="s">
        <v>201</v>
      </c>
      <c r="N9" t="s">
        <v>202</v>
      </c>
      <c r="O9" t="s">
        <v>190</v>
      </c>
      <c r="P9" t="s">
        <v>212</v>
      </c>
      <c r="Q9" s="8" t="s">
        <v>302</v>
      </c>
      <c r="R9" s="6">
        <v>0.75624999999999998</v>
      </c>
      <c r="S9" t="s">
        <v>237</v>
      </c>
      <c r="T9" t="s">
        <v>192</v>
      </c>
      <c r="U9" t="s">
        <v>318</v>
      </c>
      <c r="V9" t="s">
        <v>186</v>
      </c>
      <c r="W9" t="s">
        <v>319</v>
      </c>
      <c r="X9" t="s">
        <v>283</v>
      </c>
      <c r="Y9" t="s">
        <v>193</v>
      </c>
      <c r="Z9" t="s">
        <v>186</v>
      </c>
      <c r="AA9" t="s">
        <v>186</v>
      </c>
      <c r="AB9" t="s">
        <v>186</v>
      </c>
      <c r="AC9" t="s">
        <v>186</v>
      </c>
      <c r="AD9" t="s">
        <v>186</v>
      </c>
      <c r="AG9" t="s">
        <v>186</v>
      </c>
      <c r="AJ9" t="s">
        <v>186</v>
      </c>
      <c r="AK9" t="s">
        <v>186</v>
      </c>
      <c r="AL9" t="s">
        <v>186</v>
      </c>
      <c r="AM9" t="s">
        <v>186</v>
      </c>
      <c r="AN9" t="s">
        <v>186</v>
      </c>
      <c r="AO9" t="s">
        <v>186</v>
      </c>
      <c r="AP9" t="s">
        <v>186</v>
      </c>
      <c r="AR9" s="4">
        <v>45369</v>
      </c>
      <c r="AS9" t="s">
        <v>320</v>
      </c>
      <c r="AT9" t="s">
        <v>321</v>
      </c>
      <c r="AU9" t="s">
        <v>322</v>
      </c>
      <c r="AV9" t="s">
        <v>181</v>
      </c>
      <c r="AW9" t="s">
        <v>234</v>
      </c>
      <c r="AX9">
        <v>1</v>
      </c>
      <c r="AY9">
        <v>48.578097</v>
      </c>
      <c r="AZ9">
        <v>-124.304081</v>
      </c>
      <c r="BA9">
        <v>7</v>
      </c>
      <c r="BB9">
        <v>5381377</v>
      </c>
      <c r="BC9">
        <v>403814</v>
      </c>
      <c r="BD9" t="s">
        <v>223</v>
      </c>
      <c r="BE9" t="s">
        <v>235</v>
      </c>
      <c r="BH9" t="s">
        <v>217</v>
      </c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 t="s">
        <v>323</v>
      </c>
      <c r="DB9" s="10"/>
      <c r="DC9" s="10" t="s">
        <v>324</v>
      </c>
      <c r="DD9" s="10" t="s">
        <v>325</v>
      </c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 t="s">
        <v>326</v>
      </c>
      <c r="DP9" s="10"/>
      <c r="DQ9" s="10"/>
      <c r="DR9" s="10"/>
      <c r="DS9" s="10"/>
      <c r="DT9" s="10"/>
      <c r="DU9" s="10"/>
      <c r="DV9" s="10"/>
      <c r="DW9" s="10"/>
      <c r="DX9" s="10"/>
      <c r="EG9" t="s">
        <v>213</v>
      </c>
      <c r="EH9" t="s">
        <v>213</v>
      </c>
      <c r="ET9" cm="1">
        <f t="array" ref="ET9">SUM(_xlfn.NUMBERVALUE(BI9:BP9), _xlfn.NUMBERVALUE(BR9:DW9))</f>
        <v>199</v>
      </c>
      <c r="EV9" cm="1">
        <f t="array" ref="EV9">SUM(_xlfn.NUMBERVALUE(DH9:DX9), _xlfn.NUMBERVALUE(BZ9:CP9))</f>
        <v>4</v>
      </c>
      <c r="EW9" cm="1">
        <f t="array" ref="EW9">SUM(_xlfn.NUMBERVALUE(FG9:FT9))</f>
        <v>195</v>
      </c>
      <c r="EX9" t="str">
        <f t="shared" si="0"/>
        <v>YES</v>
      </c>
      <c r="EY9" t="str">
        <f t="shared" si="1"/>
        <v>NO</v>
      </c>
      <c r="EZ9" t="str">
        <f t="shared" si="2"/>
        <v>NO</v>
      </c>
      <c r="FA9" t="str">
        <f t="shared" si="3"/>
        <v>ok</v>
      </c>
      <c r="FB9" t="str">
        <f t="shared" si="4"/>
        <v>ok</v>
      </c>
      <c r="FC9" t="str">
        <f t="shared" si="5"/>
        <v>ok</v>
      </c>
      <c r="FD9" s="11" cm="1">
        <f t="array" ref="FD9">SUM(_xlfn.NUMBERVALUE(DW9),_xlfn.NUMBERVALUE(DU9),_xlfn.NUMBERVALUE(DS9),_xlfn.NUMBERVALUE(DQ9),_xlfn.NUMBERVALUE(DN9:DO9),_xlfn.NUMBERVALUE(DJ9:DK9),_xlfn.NUMBERVALUE(CZ9:DG9),_xlfn.NUMBERVALUE(CO9),_xlfn.NUMBERVALUE(CM9),_xlfn.NUMBERVALUE(CK9),_xlfn.NUMBERVALUE(CI9),_xlfn.NUMBERVALUE(CF9:CG9),_xlfn.NUMBERVALUE(CB9:CC9),_xlfn.NUMBERVALUE(BR9:BY9))</f>
        <v>199</v>
      </c>
      <c r="FE9" t="s">
        <v>217</v>
      </c>
      <c r="FF9" t="s">
        <v>327</v>
      </c>
      <c r="FG9" t="s">
        <v>323</v>
      </c>
      <c r="FH9" t="s">
        <v>324</v>
      </c>
      <c r="FI9" t="s">
        <v>325</v>
      </c>
      <c r="FU9" t="s">
        <v>238</v>
      </c>
      <c r="FV9" t="s">
        <v>186</v>
      </c>
      <c r="FW9" t="s">
        <v>327</v>
      </c>
      <c r="FX9" s="2">
        <v>0.52777777777737356</v>
      </c>
      <c r="FY9" t="s">
        <v>328</v>
      </c>
      <c r="FZ9" t="s">
        <v>329</v>
      </c>
      <c r="GA9" t="s">
        <v>220</v>
      </c>
      <c r="GB9" t="s">
        <v>330</v>
      </c>
      <c r="GC9" t="s">
        <v>331</v>
      </c>
      <c r="GD9" t="s">
        <v>223</v>
      </c>
      <c r="GE9" t="s">
        <v>186</v>
      </c>
    </row>
    <row r="10" spans="1:189" x14ac:dyDescent="0.25">
      <c r="A10" t="s">
        <v>332</v>
      </c>
      <c r="B10" t="s">
        <v>333</v>
      </c>
      <c r="C10" t="s">
        <v>334</v>
      </c>
      <c r="D10" t="s">
        <v>335</v>
      </c>
      <c r="E10" t="s">
        <v>336</v>
      </c>
      <c r="F10" s="5" t="s">
        <v>327</v>
      </c>
      <c r="G10" s="6">
        <v>0.77430555555555547</v>
      </c>
      <c r="H10" t="s">
        <v>183</v>
      </c>
      <c r="I10" t="s">
        <v>184</v>
      </c>
      <c r="J10" t="s">
        <v>185</v>
      </c>
      <c r="K10" t="s">
        <v>186</v>
      </c>
      <c r="L10" t="s">
        <v>337</v>
      </c>
      <c r="M10" t="s">
        <v>201</v>
      </c>
      <c r="N10" t="s">
        <v>202</v>
      </c>
      <c r="O10" t="s">
        <v>190</v>
      </c>
      <c r="P10" t="s">
        <v>212</v>
      </c>
      <c r="Q10" s="8" t="s">
        <v>327</v>
      </c>
      <c r="R10" s="6">
        <v>0.77430555555555547</v>
      </c>
      <c r="S10" t="s">
        <v>186</v>
      </c>
      <c r="T10" t="s">
        <v>192</v>
      </c>
      <c r="U10" t="s">
        <v>338</v>
      </c>
      <c r="V10" t="s">
        <v>186</v>
      </c>
      <c r="W10" t="s">
        <v>186</v>
      </c>
      <c r="X10" t="s">
        <v>186</v>
      </c>
      <c r="Y10" t="s">
        <v>193</v>
      </c>
      <c r="AQ10" t="s">
        <v>339</v>
      </c>
      <c r="AR10" s="4">
        <v>45370</v>
      </c>
      <c r="AS10" t="s">
        <v>340</v>
      </c>
      <c r="AT10" t="s">
        <v>341</v>
      </c>
      <c r="AU10" t="s">
        <v>342</v>
      </c>
      <c r="AV10" t="s">
        <v>335</v>
      </c>
      <c r="AW10" t="s">
        <v>343</v>
      </c>
      <c r="AX10">
        <v>2</v>
      </c>
      <c r="AY10">
        <v>48.578099999999999</v>
      </c>
      <c r="AZ10">
        <v>-124.304</v>
      </c>
      <c r="BA10">
        <v>4</v>
      </c>
      <c r="BB10">
        <v>5381377</v>
      </c>
      <c r="BC10">
        <v>403820</v>
      </c>
      <c r="BD10" t="s">
        <v>223</v>
      </c>
      <c r="BE10" t="s">
        <v>235</v>
      </c>
      <c r="BH10" t="s">
        <v>217</v>
      </c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 t="s">
        <v>344</v>
      </c>
      <c r="CS10" s="10"/>
      <c r="CT10" s="10"/>
      <c r="CU10" s="10" t="s">
        <v>213</v>
      </c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EE10" t="s">
        <v>213</v>
      </c>
      <c r="ET10" cm="1">
        <f t="array" ref="ET10">SUM(_xlfn.NUMBERVALUE(BI10:BP10), _xlfn.NUMBERVALUE(BR10:DW10))</f>
        <v>13</v>
      </c>
      <c r="EV10" cm="1">
        <f t="array" ref="EV10">SUM(_xlfn.NUMBERVALUE(DH10:DX10), _xlfn.NUMBERVALUE(BZ10:CP10))</f>
        <v>0</v>
      </c>
      <c r="EW10" cm="1">
        <f t="array" ref="EW10">SUM(_xlfn.NUMBERVALUE(FG10:FT10))</f>
        <v>0</v>
      </c>
      <c r="EX10" t="str">
        <f t="shared" si="0"/>
        <v>YES</v>
      </c>
      <c r="EY10" t="str">
        <f t="shared" si="1"/>
        <v>ok</v>
      </c>
      <c r="EZ10" t="str">
        <f t="shared" si="2"/>
        <v>ok</v>
      </c>
      <c r="FA10" t="str">
        <f t="shared" si="3"/>
        <v>ok</v>
      </c>
      <c r="FB10" t="str">
        <f t="shared" si="4"/>
        <v>ok</v>
      </c>
      <c r="FC10" t="str">
        <f t="shared" si="5"/>
        <v>ok</v>
      </c>
      <c r="FD10" s="11" cm="1">
        <f t="array" ref="FD10">SUM(_xlfn.NUMBERVALUE(DW10),_xlfn.NUMBERVALUE(DU10),_xlfn.NUMBERVALUE(DS10),_xlfn.NUMBERVALUE(DQ10),_xlfn.NUMBERVALUE(DN10:DO10),_xlfn.NUMBERVALUE(DJ10:DK10),_xlfn.NUMBERVALUE(CZ10:DG10),_xlfn.NUMBERVALUE(CO10),_xlfn.NUMBERVALUE(CM10),_xlfn.NUMBERVALUE(CK10),_xlfn.NUMBERVALUE(CI10),_xlfn.NUMBERVALUE(CF10:CG10),_xlfn.NUMBERVALUE(CB10:CC10),_xlfn.NUMBERVALUE(BR10:BY10))</f>
        <v>0</v>
      </c>
      <c r="FE10" t="s">
        <v>193</v>
      </c>
      <c r="GG10" t="s">
        <v>345</v>
      </c>
    </row>
    <row r="11" spans="1:189" x14ac:dyDescent="0.25">
      <c r="A11" t="s">
        <v>346</v>
      </c>
      <c r="B11" t="s">
        <v>347</v>
      </c>
      <c r="C11" t="s">
        <v>348</v>
      </c>
      <c r="D11" t="s">
        <v>181</v>
      </c>
      <c r="E11" t="s">
        <v>349</v>
      </c>
      <c r="F11" s="5" t="s">
        <v>327</v>
      </c>
      <c r="G11" s="6">
        <v>0.7319444444444444</v>
      </c>
      <c r="H11" t="s">
        <v>183</v>
      </c>
      <c r="I11" t="s">
        <v>184</v>
      </c>
      <c r="J11" t="s">
        <v>185</v>
      </c>
      <c r="K11" t="s">
        <v>186</v>
      </c>
      <c r="L11" t="s">
        <v>350</v>
      </c>
      <c r="M11" t="s">
        <v>201</v>
      </c>
      <c r="N11" t="s">
        <v>189</v>
      </c>
      <c r="O11" t="s">
        <v>190</v>
      </c>
      <c r="P11" t="s">
        <v>212</v>
      </c>
      <c r="Q11" s="8" t="s">
        <v>327</v>
      </c>
      <c r="R11" s="6">
        <v>0.73263888888888884</v>
      </c>
      <c r="S11" t="s">
        <v>351</v>
      </c>
      <c r="T11" t="s">
        <v>192</v>
      </c>
      <c r="U11" t="s">
        <v>352</v>
      </c>
      <c r="V11" t="s">
        <v>186</v>
      </c>
      <c r="W11" t="s">
        <v>344</v>
      </c>
      <c r="X11" t="s">
        <v>216</v>
      </c>
      <c r="Y11" t="s">
        <v>193</v>
      </c>
      <c r="Z11" t="s">
        <v>186</v>
      </c>
      <c r="AA11" t="s">
        <v>186</v>
      </c>
      <c r="AB11" t="s">
        <v>186</v>
      </c>
      <c r="AC11" t="s">
        <v>186</v>
      </c>
      <c r="AD11" t="s">
        <v>186</v>
      </c>
      <c r="AG11" t="s">
        <v>186</v>
      </c>
      <c r="AJ11" t="s">
        <v>186</v>
      </c>
      <c r="AK11" t="s">
        <v>186</v>
      </c>
      <c r="AL11" t="s">
        <v>186</v>
      </c>
      <c r="AM11" t="s">
        <v>186</v>
      </c>
      <c r="AN11" t="s">
        <v>186</v>
      </c>
      <c r="AO11" t="s">
        <v>186</v>
      </c>
      <c r="AP11" t="s">
        <v>186</v>
      </c>
      <c r="AR11" s="4">
        <v>45370</v>
      </c>
      <c r="AS11" t="s">
        <v>353</v>
      </c>
      <c r="AT11" t="s">
        <v>354</v>
      </c>
      <c r="AU11" t="s">
        <v>355</v>
      </c>
      <c r="AV11" t="s">
        <v>181</v>
      </c>
      <c r="AW11" t="s">
        <v>234</v>
      </c>
      <c r="AX11">
        <v>1</v>
      </c>
      <c r="AY11">
        <v>48.578107000000003</v>
      </c>
      <c r="AZ11">
        <v>-124.304367</v>
      </c>
      <c r="BA11">
        <v>5</v>
      </c>
      <c r="BB11">
        <v>5381378</v>
      </c>
      <c r="BC11">
        <v>403793</v>
      </c>
      <c r="BD11" t="s">
        <v>223</v>
      </c>
      <c r="BE11" t="s">
        <v>235</v>
      </c>
      <c r="BH11" t="s">
        <v>217</v>
      </c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 t="s">
        <v>283</v>
      </c>
      <c r="CS11" s="10"/>
      <c r="CT11" s="10" t="s">
        <v>283</v>
      </c>
      <c r="CU11" s="10" t="s">
        <v>326</v>
      </c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ET11" cm="1">
        <f t="array" ref="ET11">SUM(_xlfn.NUMBERVALUE(BI11:BP11), _xlfn.NUMBERVALUE(BR11:DW11))</f>
        <v>32</v>
      </c>
      <c r="EV11" cm="1">
        <f t="array" ref="EV11">SUM(_xlfn.NUMBERVALUE(DH11:DX11), _xlfn.NUMBERVALUE(BZ11:CP11))</f>
        <v>0</v>
      </c>
      <c r="EW11" cm="1">
        <f t="array" ref="EW11">SUM(_xlfn.NUMBERVALUE(FG11:FT11))</f>
        <v>0</v>
      </c>
      <c r="EX11" t="str">
        <f t="shared" si="0"/>
        <v>YES</v>
      </c>
      <c r="EY11" t="str">
        <f t="shared" si="1"/>
        <v>ok</v>
      </c>
      <c r="EZ11" t="str">
        <f t="shared" si="2"/>
        <v>ok</v>
      </c>
      <c r="FA11" t="str">
        <f t="shared" si="3"/>
        <v>ok</v>
      </c>
      <c r="FB11" t="str">
        <f t="shared" si="4"/>
        <v>ok</v>
      </c>
      <c r="FC11" t="str">
        <f t="shared" si="5"/>
        <v>ok</v>
      </c>
      <c r="FD11" s="11" cm="1">
        <f t="array" ref="FD11">SUM(_xlfn.NUMBERVALUE(DW11),_xlfn.NUMBERVALUE(DU11),_xlfn.NUMBERVALUE(DS11),_xlfn.NUMBERVALUE(DQ11),_xlfn.NUMBERVALUE(DN11:DO11),_xlfn.NUMBERVALUE(DJ11:DK11),_xlfn.NUMBERVALUE(CZ11:DG11),_xlfn.NUMBERVALUE(CO11),_xlfn.NUMBERVALUE(CM11),_xlfn.NUMBERVALUE(CK11),_xlfn.NUMBERVALUE(CI11),_xlfn.NUMBERVALUE(CF11:CG11),_xlfn.NUMBERVALUE(CB11:CC11),_xlfn.NUMBERVALUE(BR11:BY11))</f>
        <v>0</v>
      </c>
      <c r="FE11" t="s">
        <v>193</v>
      </c>
      <c r="FV11" t="s">
        <v>186</v>
      </c>
      <c r="FY11" t="s">
        <v>186</v>
      </c>
      <c r="FZ11" t="s">
        <v>186</v>
      </c>
      <c r="GA11" t="s">
        <v>186</v>
      </c>
      <c r="GB11" t="s">
        <v>186</v>
      </c>
      <c r="GC11" t="s">
        <v>186</v>
      </c>
      <c r="GE11" t="s">
        <v>186</v>
      </c>
    </row>
    <row r="12" spans="1:189" x14ac:dyDescent="0.25">
      <c r="A12" t="s">
        <v>356</v>
      </c>
      <c r="B12" t="s">
        <v>357</v>
      </c>
      <c r="C12" t="s">
        <v>358</v>
      </c>
      <c r="D12" t="s">
        <v>181</v>
      </c>
      <c r="E12" t="s">
        <v>359</v>
      </c>
      <c r="F12" s="5" t="s">
        <v>360</v>
      </c>
      <c r="G12" s="6">
        <v>0.60416666666666663</v>
      </c>
      <c r="H12" t="s">
        <v>183</v>
      </c>
      <c r="I12" t="s">
        <v>184</v>
      </c>
      <c r="J12" t="s">
        <v>185</v>
      </c>
      <c r="K12" t="s">
        <v>186</v>
      </c>
      <c r="L12" t="s">
        <v>361</v>
      </c>
      <c r="M12" t="s">
        <v>210</v>
      </c>
      <c r="N12" t="s">
        <v>261</v>
      </c>
      <c r="O12" t="s">
        <v>190</v>
      </c>
      <c r="P12" t="s">
        <v>212</v>
      </c>
      <c r="Q12" s="8" t="s">
        <v>360</v>
      </c>
      <c r="R12" s="6">
        <v>0.60416666666666663</v>
      </c>
      <c r="S12" t="s">
        <v>186</v>
      </c>
      <c r="T12" t="s">
        <v>304</v>
      </c>
      <c r="U12" t="s">
        <v>362</v>
      </c>
      <c r="V12" t="s">
        <v>186</v>
      </c>
      <c r="W12" t="s">
        <v>186</v>
      </c>
      <c r="X12" t="s">
        <v>186</v>
      </c>
      <c r="Y12" t="s">
        <v>193</v>
      </c>
      <c r="Z12" t="s">
        <v>186</v>
      </c>
      <c r="AA12" t="s">
        <v>186</v>
      </c>
      <c r="AB12" t="s">
        <v>186</v>
      </c>
      <c r="AC12" t="s">
        <v>186</v>
      </c>
      <c r="AD12" t="s">
        <v>186</v>
      </c>
      <c r="AG12" t="s">
        <v>186</v>
      </c>
      <c r="AJ12" t="s">
        <v>186</v>
      </c>
      <c r="AK12" t="s">
        <v>186</v>
      </c>
      <c r="AL12" t="s">
        <v>186</v>
      </c>
      <c r="AM12" t="s">
        <v>186</v>
      </c>
      <c r="AN12" t="s">
        <v>186</v>
      </c>
      <c r="AO12" t="s">
        <v>186</v>
      </c>
      <c r="AP12" t="s">
        <v>186</v>
      </c>
      <c r="AR12" s="4">
        <v>45371</v>
      </c>
      <c r="AS12" t="s">
        <v>363</v>
      </c>
      <c r="AT12" t="s">
        <v>364</v>
      </c>
      <c r="AU12" t="s">
        <v>365</v>
      </c>
      <c r="AV12" t="s">
        <v>181</v>
      </c>
      <c r="AW12" t="s">
        <v>234</v>
      </c>
      <c r="AX12">
        <v>1</v>
      </c>
      <c r="AY12">
        <v>48.578105999999998</v>
      </c>
      <c r="AZ12">
        <v>-124.30429100000001</v>
      </c>
      <c r="BA12">
        <v>4</v>
      </c>
      <c r="BB12">
        <v>5381378</v>
      </c>
      <c r="BC12">
        <v>403798</v>
      </c>
      <c r="BD12" t="s">
        <v>223</v>
      </c>
      <c r="BE12" t="s">
        <v>235</v>
      </c>
      <c r="BH12" t="s">
        <v>217</v>
      </c>
      <c r="BI12" s="10"/>
      <c r="BJ12" s="10"/>
      <c r="BK12" s="10"/>
      <c r="BL12" s="10" t="s">
        <v>237</v>
      </c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 t="s">
        <v>366</v>
      </c>
      <c r="CS12" s="10"/>
      <c r="CT12" s="10" t="s">
        <v>367</v>
      </c>
      <c r="CU12" s="10" t="s">
        <v>368</v>
      </c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ET12" cm="1">
        <f t="array" ref="ET12">SUM(_xlfn.NUMBERVALUE(BI12:BP12), _xlfn.NUMBERVALUE(BR12:DW12))</f>
        <v>118</v>
      </c>
      <c r="EV12" cm="1">
        <f t="array" ref="EV12">SUM(_xlfn.NUMBERVALUE(DH12:DX12), _xlfn.NUMBERVALUE(BZ12:CP12))</f>
        <v>0</v>
      </c>
      <c r="EW12" cm="1">
        <f t="array" ref="EW12">SUM(_xlfn.NUMBERVALUE(FG12:FT12))</f>
        <v>0</v>
      </c>
      <c r="EX12" t="str">
        <f t="shared" si="0"/>
        <v>YES</v>
      </c>
      <c r="EY12" t="str">
        <f t="shared" si="1"/>
        <v>ok</v>
      </c>
      <c r="EZ12" t="str">
        <f t="shared" si="2"/>
        <v>ok</v>
      </c>
      <c r="FA12" t="str">
        <f t="shared" si="3"/>
        <v>ok</v>
      </c>
      <c r="FB12" t="str">
        <f t="shared" si="4"/>
        <v>ok</v>
      </c>
      <c r="FC12" t="str">
        <f t="shared" si="5"/>
        <v>ok</v>
      </c>
      <c r="FD12" s="11" cm="1">
        <f t="array" ref="FD12">SUM(_xlfn.NUMBERVALUE(DW12),_xlfn.NUMBERVALUE(DU12),_xlfn.NUMBERVALUE(DS12),_xlfn.NUMBERVALUE(DQ12),_xlfn.NUMBERVALUE(DN12:DO12),_xlfn.NUMBERVALUE(DJ12:DK12),_xlfn.NUMBERVALUE(CZ12:DG12),_xlfn.NUMBERVALUE(CO12),_xlfn.NUMBERVALUE(CM12),_xlfn.NUMBERVALUE(CK12),_xlfn.NUMBERVALUE(CI12),_xlfn.NUMBERVALUE(CF12:CG12),_xlfn.NUMBERVALUE(CB12:CC12),_xlfn.NUMBERVALUE(BR12:BY12))</f>
        <v>0</v>
      </c>
      <c r="FE12" t="s">
        <v>193</v>
      </c>
      <c r="FV12" t="s">
        <v>186</v>
      </c>
      <c r="FY12" t="s">
        <v>186</v>
      </c>
      <c r="FZ12" t="s">
        <v>186</v>
      </c>
      <c r="GA12" t="s">
        <v>186</v>
      </c>
      <c r="GB12" t="s">
        <v>186</v>
      </c>
      <c r="GC12" t="s">
        <v>186</v>
      </c>
      <c r="GE12" t="s">
        <v>186</v>
      </c>
    </row>
    <row r="13" spans="1:189" x14ac:dyDescent="0.25">
      <c r="A13" t="s">
        <v>369</v>
      </c>
      <c r="B13" t="s">
        <v>370</v>
      </c>
      <c r="C13" t="s">
        <v>371</v>
      </c>
      <c r="D13" t="s">
        <v>181</v>
      </c>
      <c r="E13" t="s">
        <v>372</v>
      </c>
      <c r="F13" s="5" t="s">
        <v>373</v>
      </c>
      <c r="G13" s="6">
        <v>0.57291666666666663</v>
      </c>
      <c r="H13" t="s">
        <v>183</v>
      </c>
      <c r="I13" t="s">
        <v>184</v>
      </c>
      <c r="J13" t="s">
        <v>185</v>
      </c>
      <c r="K13" t="s">
        <v>186</v>
      </c>
      <c r="L13" t="s">
        <v>374</v>
      </c>
      <c r="M13" t="s">
        <v>188</v>
      </c>
      <c r="N13" t="s">
        <v>261</v>
      </c>
      <c r="O13" t="s">
        <v>190</v>
      </c>
      <c r="P13" t="s">
        <v>191</v>
      </c>
      <c r="Q13" s="8" t="s">
        <v>373</v>
      </c>
      <c r="R13" s="6">
        <v>0.57291666666666663</v>
      </c>
      <c r="S13" t="s">
        <v>186</v>
      </c>
      <c r="T13" t="s">
        <v>192</v>
      </c>
      <c r="U13" t="s">
        <v>375</v>
      </c>
      <c r="V13" t="s">
        <v>376</v>
      </c>
      <c r="W13" t="s">
        <v>186</v>
      </c>
      <c r="X13" t="s">
        <v>186</v>
      </c>
      <c r="Y13" t="s">
        <v>193</v>
      </c>
      <c r="Z13" t="s">
        <v>186</v>
      </c>
      <c r="AA13" t="s">
        <v>186</v>
      </c>
      <c r="AB13" t="s">
        <v>186</v>
      </c>
      <c r="AC13" t="s">
        <v>186</v>
      </c>
      <c r="AD13" t="s">
        <v>186</v>
      </c>
      <c r="AG13" t="s">
        <v>186</v>
      </c>
      <c r="AJ13" t="s">
        <v>186</v>
      </c>
      <c r="AK13" t="s">
        <v>186</v>
      </c>
      <c r="AL13" t="s">
        <v>186</v>
      </c>
      <c r="AM13" t="s">
        <v>186</v>
      </c>
      <c r="AN13" t="s">
        <v>186</v>
      </c>
      <c r="AO13" t="s">
        <v>186</v>
      </c>
      <c r="AP13" t="s">
        <v>186</v>
      </c>
      <c r="AQ13" t="s">
        <v>377</v>
      </c>
      <c r="AR13" s="4">
        <v>45376</v>
      </c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ET13" cm="1">
        <f t="array" ref="ET13">SUM(_xlfn.NUMBERVALUE(BI13:BP13), _xlfn.NUMBERVALUE(BR13:DW13))</f>
        <v>0</v>
      </c>
      <c r="EV13" cm="1">
        <f t="array" ref="EV13">SUM(_xlfn.NUMBERVALUE(DH13:DX13), _xlfn.NUMBERVALUE(BZ13:CP13))</f>
        <v>0</v>
      </c>
      <c r="EW13" cm="1">
        <f t="array" ref="EW13">SUM(_xlfn.NUMBERVALUE(FG13:FT13))</f>
        <v>0</v>
      </c>
      <c r="EX13" t="str">
        <f t="shared" si="0"/>
        <v>ok</v>
      </c>
      <c r="EY13" t="str">
        <f t="shared" si="1"/>
        <v>ok</v>
      </c>
      <c r="EZ13" t="str">
        <f t="shared" si="2"/>
        <v>ok</v>
      </c>
      <c r="FA13" t="str">
        <f t="shared" si="3"/>
        <v>ok</v>
      </c>
      <c r="FB13" t="str">
        <f t="shared" si="4"/>
        <v>ok</v>
      </c>
      <c r="FC13" t="str">
        <f t="shared" si="5"/>
        <v>ok</v>
      </c>
      <c r="FD13" s="11" cm="1">
        <f t="array" ref="FD13">SUM(_xlfn.NUMBERVALUE(DW13),_xlfn.NUMBERVALUE(DU13),_xlfn.NUMBERVALUE(DS13),_xlfn.NUMBERVALUE(DQ13),_xlfn.NUMBERVALUE(DN13:DO13),_xlfn.NUMBERVALUE(DJ13:DK13),_xlfn.NUMBERVALUE(CZ13:DG13),_xlfn.NUMBERVALUE(CO13),_xlfn.NUMBERVALUE(CM13),_xlfn.NUMBERVALUE(CK13),_xlfn.NUMBERVALUE(CI13),_xlfn.NUMBERVALUE(CF13:CG13),_xlfn.NUMBERVALUE(CB13:CC13),_xlfn.NUMBERVALUE(BR13:BY13))</f>
        <v>0</v>
      </c>
    </row>
    <row r="14" spans="1:189" x14ac:dyDescent="0.25">
      <c r="A14" t="s">
        <v>378</v>
      </c>
      <c r="B14" t="s">
        <v>379</v>
      </c>
      <c r="C14" t="s">
        <v>380</v>
      </c>
      <c r="D14" t="s">
        <v>181</v>
      </c>
      <c r="E14" t="s">
        <v>381</v>
      </c>
      <c r="F14" s="5" t="s">
        <v>382</v>
      </c>
      <c r="G14" s="6">
        <v>0.72499999999999998</v>
      </c>
      <c r="H14" t="s">
        <v>183</v>
      </c>
      <c r="I14" t="s">
        <v>184</v>
      </c>
      <c r="J14" t="s">
        <v>185</v>
      </c>
      <c r="K14" t="s">
        <v>186</v>
      </c>
      <c r="L14" t="s">
        <v>383</v>
      </c>
      <c r="M14" t="s">
        <v>245</v>
      </c>
      <c r="N14" t="s">
        <v>261</v>
      </c>
      <c r="O14" t="s">
        <v>190</v>
      </c>
      <c r="P14" t="s">
        <v>191</v>
      </c>
      <c r="Q14" s="8" t="s">
        <v>382</v>
      </c>
      <c r="R14" s="6">
        <v>0.73125000000000007</v>
      </c>
      <c r="S14" t="s">
        <v>186</v>
      </c>
      <c r="T14" t="s">
        <v>192</v>
      </c>
      <c r="U14" t="s">
        <v>375</v>
      </c>
      <c r="V14" t="s">
        <v>326</v>
      </c>
      <c r="W14" t="s">
        <v>384</v>
      </c>
      <c r="X14" t="s">
        <v>216</v>
      </c>
      <c r="Y14" t="s">
        <v>193</v>
      </c>
      <c r="Z14" t="s">
        <v>186</v>
      </c>
      <c r="AA14" t="s">
        <v>186</v>
      </c>
      <c r="AB14" t="s">
        <v>186</v>
      </c>
      <c r="AC14" t="s">
        <v>186</v>
      </c>
      <c r="AD14" t="s">
        <v>186</v>
      </c>
      <c r="AG14" t="s">
        <v>186</v>
      </c>
      <c r="AJ14" t="s">
        <v>186</v>
      </c>
      <c r="AK14" t="s">
        <v>186</v>
      </c>
      <c r="AL14" t="s">
        <v>186</v>
      </c>
      <c r="AM14" t="s">
        <v>186</v>
      </c>
      <c r="AN14" t="s">
        <v>186</v>
      </c>
      <c r="AO14" t="s">
        <v>186</v>
      </c>
      <c r="AP14" t="s">
        <v>186</v>
      </c>
      <c r="AQ14" t="s">
        <v>385</v>
      </c>
      <c r="AR14" s="4">
        <v>45377</v>
      </c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ET14" cm="1">
        <f t="array" ref="ET14">SUM(_xlfn.NUMBERVALUE(BI14:BP14), _xlfn.NUMBERVALUE(BR14:DW14))</f>
        <v>0</v>
      </c>
      <c r="EV14" cm="1">
        <f t="array" ref="EV14">SUM(_xlfn.NUMBERVALUE(DH14:DX14), _xlfn.NUMBERVALUE(BZ14:CP14))</f>
        <v>0</v>
      </c>
      <c r="EW14" cm="1">
        <f t="array" ref="EW14">SUM(_xlfn.NUMBERVALUE(FG14:FT14))</f>
        <v>0</v>
      </c>
      <c r="EX14" t="str">
        <f t="shared" si="0"/>
        <v>ok</v>
      </c>
      <c r="EY14" t="str">
        <f t="shared" si="1"/>
        <v>ok</v>
      </c>
      <c r="EZ14" t="str">
        <f t="shared" si="2"/>
        <v>ok</v>
      </c>
      <c r="FA14" t="str">
        <f t="shared" si="3"/>
        <v>ok</v>
      </c>
      <c r="FB14" t="str">
        <f t="shared" si="4"/>
        <v>ok</v>
      </c>
      <c r="FC14" t="str">
        <f t="shared" si="5"/>
        <v>ok</v>
      </c>
      <c r="FD14" s="11" cm="1">
        <f t="array" ref="FD14">SUM(_xlfn.NUMBERVALUE(DW14),_xlfn.NUMBERVALUE(DU14),_xlfn.NUMBERVALUE(DS14),_xlfn.NUMBERVALUE(DQ14),_xlfn.NUMBERVALUE(DN14:DO14),_xlfn.NUMBERVALUE(DJ14:DK14),_xlfn.NUMBERVALUE(CZ14:DG14),_xlfn.NUMBERVALUE(CO14),_xlfn.NUMBERVALUE(CM14),_xlfn.NUMBERVALUE(CK14),_xlfn.NUMBERVALUE(CI14),_xlfn.NUMBERVALUE(CF14:CG14),_xlfn.NUMBERVALUE(CB14:CC14),_xlfn.NUMBERVALUE(BR14:BY14))</f>
        <v>0</v>
      </c>
    </row>
    <row r="15" spans="1:189" x14ac:dyDescent="0.25">
      <c r="A15" t="s">
        <v>386</v>
      </c>
      <c r="B15" t="s">
        <v>387</v>
      </c>
      <c r="C15" t="s">
        <v>388</v>
      </c>
      <c r="D15" t="s">
        <v>181</v>
      </c>
      <c r="E15" t="s">
        <v>389</v>
      </c>
      <c r="F15" s="5" t="s">
        <v>382</v>
      </c>
      <c r="G15" s="6">
        <v>0.35416666666666669</v>
      </c>
      <c r="H15" t="s">
        <v>183</v>
      </c>
      <c r="I15" t="s">
        <v>184</v>
      </c>
      <c r="J15" t="s">
        <v>185</v>
      </c>
      <c r="K15" t="s">
        <v>186</v>
      </c>
      <c r="L15" t="s">
        <v>383</v>
      </c>
      <c r="M15" t="s">
        <v>245</v>
      </c>
      <c r="N15" t="s">
        <v>261</v>
      </c>
      <c r="O15" t="s">
        <v>190</v>
      </c>
      <c r="P15" t="s">
        <v>212</v>
      </c>
      <c r="Q15" s="8" t="s">
        <v>382</v>
      </c>
      <c r="R15" s="6">
        <v>0.35416666666666669</v>
      </c>
      <c r="S15" t="s">
        <v>186</v>
      </c>
      <c r="T15" t="s">
        <v>390</v>
      </c>
      <c r="U15" t="s">
        <v>391</v>
      </c>
      <c r="V15" t="s">
        <v>186</v>
      </c>
      <c r="W15" t="s">
        <v>392</v>
      </c>
      <c r="X15" t="s">
        <v>216</v>
      </c>
      <c r="Y15" t="s">
        <v>193</v>
      </c>
      <c r="Z15" t="s">
        <v>186</v>
      </c>
      <c r="AA15" t="s">
        <v>186</v>
      </c>
      <c r="AB15" t="s">
        <v>186</v>
      </c>
      <c r="AC15" t="s">
        <v>186</v>
      </c>
      <c r="AD15" t="s">
        <v>186</v>
      </c>
      <c r="AG15" t="s">
        <v>186</v>
      </c>
      <c r="AJ15" t="s">
        <v>186</v>
      </c>
      <c r="AK15" t="s">
        <v>186</v>
      </c>
      <c r="AL15" t="s">
        <v>186</v>
      </c>
      <c r="AM15" t="s">
        <v>186</v>
      </c>
      <c r="AN15" t="s">
        <v>186</v>
      </c>
      <c r="AO15" t="s">
        <v>186</v>
      </c>
      <c r="AP15" t="s">
        <v>186</v>
      </c>
      <c r="AQ15" t="s">
        <v>393</v>
      </c>
      <c r="AR15" s="4">
        <v>45377</v>
      </c>
      <c r="AS15" t="s">
        <v>394</v>
      </c>
      <c r="AT15" t="s">
        <v>395</v>
      </c>
      <c r="AU15" t="s">
        <v>396</v>
      </c>
      <c r="AV15" t="s">
        <v>181</v>
      </c>
      <c r="AW15" t="s">
        <v>234</v>
      </c>
      <c r="AX15">
        <v>1</v>
      </c>
      <c r="AY15">
        <v>48.578037000000002</v>
      </c>
      <c r="AZ15">
        <v>-124.30407700000001</v>
      </c>
      <c r="BA15">
        <v>5</v>
      </c>
      <c r="BB15">
        <v>5381370</v>
      </c>
      <c r="BC15">
        <v>403814</v>
      </c>
      <c r="BD15" t="s">
        <v>223</v>
      </c>
      <c r="BE15" t="s">
        <v>397</v>
      </c>
      <c r="BH15" t="s">
        <v>217</v>
      </c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 t="s">
        <v>213</v>
      </c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Z15" t="s">
        <v>213</v>
      </c>
      <c r="ER15" t="s">
        <v>398</v>
      </c>
      <c r="ET15" cm="1">
        <f t="array" ref="ET15">SUM(_xlfn.NUMBERVALUE(BI15:BP15), _xlfn.NUMBERVALUE(BR15:DW15))</f>
        <v>1</v>
      </c>
      <c r="EV15" cm="1">
        <f t="array" ref="EV15">SUM(_xlfn.NUMBERVALUE(DH15:DX15), _xlfn.NUMBERVALUE(BZ15:CP15))</f>
        <v>0</v>
      </c>
      <c r="EW15" cm="1">
        <f t="array" ref="EW15">SUM(_xlfn.NUMBERVALUE(FG15:FT15))</f>
        <v>0</v>
      </c>
      <c r="EX15" t="str">
        <f t="shared" si="0"/>
        <v>YES</v>
      </c>
      <c r="EY15" t="str">
        <f t="shared" si="1"/>
        <v>NO</v>
      </c>
      <c r="EZ15" t="str">
        <f t="shared" si="2"/>
        <v>NO</v>
      </c>
      <c r="FA15" t="str">
        <f t="shared" si="3"/>
        <v>NO</v>
      </c>
      <c r="FB15" t="str">
        <f t="shared" si="4"/>
        <v>maybe</v>
      </c>
      <c r="FC15" t="str">
        <f t="shared" si="5"/>
        <v>NO</v>
      </c>
      <c r="FD15" s="11" cm="1">
        <f t="array" ref="FD15">SUM(_xlfn.NUMBERVALUE(DW15),_xlfn.NUMBERVALUE(DU15),_xlfn.NUMBERVALUE(DS15),_xlfn.NUMBERVALUE(DQ15),_xlfn.NUMBERVALUE(DN15:DO15),_xlfn.NUMBERVALUE(DJ15:DK15),_xlfn.NUMBERVALUE(CZ15:DG15),_xlfn.NUMBERVALUE(CO15),_xlfn.NUMBERVALUE(CM15),_xlfn.NUMBERVALUE(CK15),_xlfn.NUMBERVALUE(CI15),_xlfn.NUMBERVALUE(CF15:CG15),_xlfn.NUMBERVALUE(CB15:CC15),_xlfn.NUMBERVALUE(BR15:BY15))</f>
        <v>0</v>
      </c>
      <c r="FE15" t="s">
        <v>217</v>
      </c>
      <c r="FF15" t="s">
        <v>382</v>
      </c>
      <c r="FU15" t="s">
        <v>238</v>
      </c>
      <c r="FV15" t="s">
        <v>186</v>
      </c>
      <c r="FW15" t="s">
        <v>382</v>
      </c>
      <c r="FX15" s="2">
        <v>0.40416666666715167</v>
      </c>
      <c r="FY15" t="s">
        <v>186</v>
      </c>
      <c r="FZ15" t="s">
        <v>186</v>
      </c>
      <c r="GA15" t="s">
        <v>186</v>
      </c>
      <c r="GB15" t="s">
        <v>186</v>
      </c>
      <c r="GC15" t="s">
        <v>186</v>
      </c>
      <c r="GE15" t="s">
        <v>186</v>
      </c>
    </row>
    <row r="16" spans="1:189" x14ac:dyDescent="0.25">
      <c r="A16" t="s">
        <v>399</v>
      </c>
      <c r="B16" t="s">
        <v>400</v>
      </c>
      <c r="C16" t="s">
        <v>401</v>
      </c>
      <c r="D16" t="s">
        <v>181</v>
      </c>
      <c r="E16" t="s">
        <v>402</v>
      </c>
      <c r="F16" s="5" t="s">
        <v>403</v>
      </c>
      <c r="G16" s="6">
        <v>0.72569444444444453</v>
      </c>
      <c r="H16" t="s">
        <v>183</v>
      </c>
      <c r="I16" t="s">
        <v>184</v>
      </c>
      <c r="J16" t="s">
        <v>185</v>
      </c>
      <c r="K16" t="s">
        <v>186</v>
      </c>
      <c r="L16" t="s">
        <v>404</v>
      </c>
      <c r="M16" t="s">
        <v>210</v>
      </c>
      <c r="N16" t="s">
        <v>202</v>
      </c>
      <c r="O16" t="s">
        <v>190</v>
      </c>
      <c r="P16" t="s">
        <v>191</v>
      </c>
      <c r="Q16" s="8" t="s">
        <v>403</v>
      </c>
      <c r="R16" s="6">
        <v>0.72569444444444453</v>
      </c>
      <c r="S16" t="s">
        <v>186</v>
      </c>
      <c r="T16" t="s">
        <v>192</v>
      </c>
      <c r="U16" t="s">
        <v>375</v>
      </c>
      <c r="V16" t="s">
        <v>220</v>
      </c>
      <c r="W16" t="s">
        <v>405</v>
      </c>
      <c r="X16" t="s">
        <v>216</v>
      </c>
      <c r="Y16" t="s">
        <v>193</v>
      </c>
      <c r="Z16" t="s">
        <v>186</v>
      </c>
      <c r="AA16" t="s">
        <v>186</v>
      </c>
      <c r="AB16" t="s">
        <v>186</v>
      </c>
      <c r="AC16" t="s">
        <v>186</v>
      </c>
      <c r="AD16" t="s">
        <v>186</v>
      </c>
      <c r="AG16" t="s">
        <v>186</v>
      </c>
      <c r="AJ16" t="s">
        <v>186</v>
      </c>
      <c r="AK16" t="s">
        <v>186</v>
      </c>
      <c r="AL16" t="s">
        <v>186</v>
      </c>
      <c r="AM16" t="s">
        <v>186</v>
      </c>
      <c r="AN16" t="s">
        <v>186</v>
      </c>
      <c r="AO16" t="s">
        <v>186</v>
      </c>
      <c r="AP16" t="s">
        <v>186</v>
      </c>
      <c r="AQ16" t="s">
        <v>406</v>
      </c>
      <c r="AR16" s="4">
        <v>45378</v>
      </c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ET16" cm="1">
        <f t="array" ref="ET16">SUM(_xlfn.NUMBERVALUE(BI16:BP16), _xlfn.NUMBERVALUE(BR16:DW16))</f>
        <v>0</v>
      </c>
      <c r="EV16" cm="1">
        <f t="array" ref="EV16">SUM(_xlfn.NUMBERVALUE(DH16:DX16), _xlfn.NUMBERVALUE(BZ16:CP16))</f>
        <v>0</v>
      </c>
      <c r="EW16" cm="1">
        <f t="array" ref="EW16">SUM(_xlfn.NUMBERVALUE(FG16:FT16))</f>
        <v>0</v>
      </c>
      <c r="EX16" t="str">
        <f t="shared" si="0"/>
        <v>ok</v>
      </c>
      <c r="EY16" t="str">
        <f t="shared" si="1"/>
        <v>ok</v>
      </c>
      <c r="EZ16" t="str">
        <f t="shared" si="2"/>
        <v>ok</v>
      </c>
      <c r="FA16" t="str">
        <f t="shared" si="3"/>
        <v>ok</v>
      </c>
      <c r="FB16" t="str">
        <f t="shared" si="4"/>
        <v>ok</v>
      </c>
      <c r="FC16" t="str">
        <f t="shared" si="5"/>
        <v>ok</v>
      </c>
      <c r="FD16" s="11" cm="1">
        <f t="array" ref="FD16">SUM(_xlfn.NUMBERVALUE(DW16),_xlfn.NUMBERVALUE(DU16),_xlfn.NUMBERVALUE(DS16),_xlfn.NUMBERVALUE(DQ16),_xlfn.NUMBERVALUE(DN16:DO16),_xlfn.NUMBERVALUE(DJ16:DK16),_xlfn.NUMBERVALUE(CZ16:DG16),_xlfn.NUMBERVALUE(CO16),_xlfn.NUMBERVALUE(CM16),_xlfn.NUMBERVALUE(CK16),_xlfn.NUMBERVALUE(CI16),_xlfn.NUMBERVALUE(CF16:CG16),_xlfn.NUMBERVALUE(CB16:CC16),_xlfn.NUMBERVALUE(BR16:BY16))</f>
        <v>0</v>
      </c>
    </row>
    <row r="17" spans="1:189" x14ac:dyDescent="0.25">
      <c r="A17" t="s">
        <v>407</v>
      </c>
      <c r="B17" t="s">
        <v>408</v>
      </c>
      <c r="C17" t="s">
        <v>409</v>
      </c>
      <c r="D17" t="s">
        <v>181</v>
      </c>
      <c r="E17" t="s">
        <v>410</v>
      </c>
      <c r="F17" s="5" t="s">
        <v>403</v>
      </c>
      <c r="G17" s="6">
        <v>0.35625000000000001</v>
      </c>
      <c r="H17" t="s">
        <v>183</v>
      </c>
      <c r="I17" t="s">
        <v>184</v>
      </c>
      <c r="J17" t="s">
        <v>185</v>
      </c>
      <c r="K17" t="s">
        <v>186</v>
      </c>
      <c r="L17" t="s">
        <v>404</v>
      </c>
      <c r="M17" t="s">
        <v>411</v>
      </c>
      <c r="N17" t="s">
        <v>261</v>
      </c>
      <c r="O17" t="s">
        <v>190</v>
      </c>
      <c r="P17" t="s">
        <v>212</v>
      </c>
      <c r="Q17" s="8" t="s">
        <v>403</v>
      </c>
      <c r="R17" s="6">
        <v>0.35694444444444445</v>
      </c>
      <c r="S17" t="s">
        <v>412</v>
      </c>
      <c r="T17" t="s">
        <v>390</v>
      </c>
      <c r="U17" t="s">
        <v>413</v>
      </c>
      <c r="V17" t="s">
        <v>326</v>
      </c>
      <c r="W17" t="s">
        <v>414</v>
      </c>
      <c r="X17" t="s">
        <v>216</v>
      </c>
      <c r="Y17" t="s">
        <v>217</v>
      </c>
      <c r="Z17" t="s">
        <v>415</v>
      </c>
      <c r="AA17" t="s">
        <v>416</v>
      </c>
      <c r="AB17" t="s">
        <v>220</v>
      </c>
      <c r="AC17" t="s">
        <v>417</v>
      </c>
      <c r="AD17" t="s">
        <v>418</v>
      </c>
      <c r="AE17" t="s">
        <v>223</v>
      </c>
      <c r="AF17" t="s">
        <v>419</v>
      </c>
      <c r="AG17" t="s">
        <v>412</v>
      </c>
      <c r="AH17" t="s">
        <v>225</v>
      </c>
      <c r="AI17" t="s">
        <v>420</v>
      </c>
      <c r="AJ17" t="s">
        <v>421</v>
      </c>
      <c r="AK17" t="s">
        <v>422</v>
      </c>
      <c r="AL17" t="s">
        <v>186</v>
      </c>
      <c r="AM17" t="s">
        <v>186</v>
      </c>
      <c r="AN17" t="s">
        <v>186</v>
      </c>
      <c r="AO17" t="s">
        <v>186</v>
      </c>
      <c r="AP17" t="s">
        <v>186</v>
      </c>
      <c r="AQ17" t="s">
        <v>423</v>
      </c>
      <c r="AR17" s="4">
        <v>45378</v>
      </c>
      <c r="AS17" t="s">
        <v>424</v>
      </c>
      <c r="AT17" t="s">
        <v>425</v>
      </c>
      <c r="AU17" t="s">
        <v>426</v>
      </c>
      <c r="AV17" t="s">
        <v>181</v>
      </c>
      <c r="AW17" t="s">
        <v>234</v>
      </c>
      <c r="AX17">
        <v>1</v>
      </c>
      <c r="AY17">
        <v>48.578071999999999</v>
      </c>
      <c r="AZ17">
        <v>-124.304194</v>
      </c>
      <c r="BA17">
        <v>6</v>
      </c>
      <c r="BB17">
        <v>5381374</v>
      </c>
      <c r="BC17">
        <v>403805</v>
      </c>
      <c r="BD17" t="s">
        <v>223</v>
      </c>
      <c r="BE17" t="s">
        <v>397</v>
      </c>
      <c r="BH17" t="s">
        <v>217</v>
      </c>
      <c r="BI17" s="10"/>
      <c r="BJ17" s="10"/>
      <c r="BK17" s="10"/>
      <c r="BL17" s="10" t="s">
        <v>213</v>
      </c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 t="s">
        <v>427</v>
      </c>
      <c r="DB17" s="10"/>
      <c r="DC17" s="14" t="s">
        <v>428</v>
      </c>
      <c r="DD17" s="10" t="s">
        <v>312</v>
      </c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ET17" cm="1">
        <f t="array" ref="ET17">SUM(_xlfn.NUMBERVALUE(BI17:BP17), _xlfn.NUMBERVALUE(BR17:DW17))</f>
        <v>356</v>
      </c>
      <c r="EV17" cm="1">
        <f t="array" ref="EV17">SUM(_xlfn.NUMBERVALUE(DH17:DX17), _xlfn.NUMBERVALUE(BZ17:CP17))</f>
        <v>0</v>
      </c>
      <c r="EW17" cm="1">
        <f t="array" ref="EW17">SUM(_xlfn.NUMBERVALUE(FG17:FT17))</f>
        <v>356</v>
      </c>
      <c r="EX17" t="str">
        <f t="shared" si="0"/>
        <v>ok</v>
      </c>
      <c r="EY17" t="str">
        <f t="shared" si="1"/>
        <v>ok</v>
      </c>
      <c r="EZ17" t="str">
        <f t="shared" si="2"/>
        <v>ok</v>
      </c>
      <c r="FA17" t="str">
        <f t="shared" si="3"/>
        <v>ok</v>
      </c>
      <c r="FB17" t="str">
        <f t="shared" si="4"/>
        <v>ok</v>
      </c>
      <c r="FC17" t="str">
        <f t="shared" si="5"/>
        <v>ok</v>
      </c>
      <c r="FD17" s="11" cm="1">
        <f t="array" ref="FD17">SUM(_xlfn.NUMBERVALUE(DW17),_xlfn.NUMBERVALUE(DU17),_xlfn.NUMBERVALUE(DS17),_xlfn.NUMBERVALUE(DQ17),_xlfn.NUMBERVALUE(DN17:DO17),_xlfn.NUMBERVALUE(DJ17:DK17),_xlfn.NUMBERVALUE(CZ17:DG17),_xlfn.NUMBERVALUE(CO17),_xlfn.NUMBERVALUE(CM17),_xlfn.NUMBERVALUE(CK17),_xlfn.NUMBERVALUE(CI17),_xlfn.NUMBERVALUE(CF17:CG17),_xlfn.NUMBERVALUE(CB17:CC17),_xlfn.NUMBERVALUE(BR17:BY17))</f>
        <v>355</v>
      </c>
      <c r="FE17" t="s">
        <v>217</v>
      </c>
      <c r="FF17" t="s">
        <v>403</v>
      </c>
      <c r="FG17" t="s">
        <v>427</v>
      </c>
      <c r="FH17" t="s">
        <v>428</v>
      </c>
      <c r="FI17" t="s">
        <v>312</v>
      </c>
      <c r="FO17" t="s">
        <v>213</v>
      </c>
      <c r="FU17" t="s">
        <v>238</v>
      </c>
      <c r="FV17" t="s">
        <v>186</v>
      </c>
      <c r="FW17" t="s">
        <v>403</v>
      </c>
      <c r="FX17" s="2">
        <v>0.2361111111094942</v>
      </c>
      <c r="FY17" t="s">
        <v>429</v>
      </c>
      <c r="FZ17" t="s">
        <v>430</v>
      </c>
      <c r="GA17" t="s">
        <v>286</v>
      </c>
      <c r="GB17" t="s">
        <v>431</v>
      </c>
      <c r="GC17" t="s">
        <v>432</v>
      </c>
      <c r="GD17" t="s">
        <v>223</v>
      </c>
      <c r="GE17" t="s">
        <v>186</v>
      </c>
    </row>
    <row r="18" spans="1:189" x14ac:dyDescent="0.25">
      <c r="A18" t="s">
        <v>433</v>
      </c>
      <c r="B18" t="s">
        <v>434</v>
      </c>
      <c r="C18" t="s">
        <v>435</v>
      </c>
      <c r="D18" t="s">
        <v>181</v>
      </c>
      <c r="E18" t="s">
        <v>436</v>
      </c>
      <c r="F18" s="5" t="s">
        <v>437</v>
      </c>
      <c r="G18" s="6">
        <v>0.3611111111111111</v>
      </c>
      <c r="H18" t="s">
        <v>183</v>
      </c>
      <c r="I18" t="s">
        <v>184</v>
      </c>
      <c r="J18" t="s">
        <v>185</v>
      </c>
      <c r="K18" t="s">
        <v>186</v>
      </c>
      <c r="L18" t="s">
        <v>438</v>
      </c>
      <c r="M18" t="s">
        <v>188</v>
      </c>
      <c r="N18" t="s">
        <v>211</v>
      </c>
      <c r="O18" t="s">
        <v>190</v>
      </c>
      <c r="P18" t="s">
        <v>212</v>
      </c>
      <c r="Q18" s="8" t="s">
        <v>437</v>
      </c>
      <c r="R18" s="6">
        <v>0.40138888888888885</v>
      </c>
      <c r="S18" t="s">
        <v>439</v>
      </c>
      <c r="T18" t="s">
        <v>304</v>
      </c>
      <c r="U18" t="s">
        <v>440</v>
      </c>
      <c r="V18" t="s">
        <v>441</v>
      </c>
      <c r="W18" t="s">
        <v>442</v>
      </c>
      <c r="X18" t="s">
        <v>216</v>
      </c>
      <c r="Y18" t="s">
        <v>217</v>
      </c>
      <c r="Z18" t="s">
        <v>443</v>
      </c>
      <c r="AA18" t="s">
        <v>444</v>
      </c>
      <c r="AB18" t="s">
        <v>286</v>
      </c>
      <c r="AC18" t="s">
        <v>445</v>
      </c>
      <c r="AD18" t="s">
        <v>446</v>
      </c>
      <c r="AE18" t="s">
        <v>223</v>
      </c>
      <c r="AF18" t="s">
        <v>447</v>
      </c>
      <c r="AG18" t="s">
        <v>439</v>
      </c>
      <c r="AH18" t="s">
        <v>225</v>
      </c>
      <c r="AI18" t="s">
        <v>447</v>
      </c>
      <c r="AJ18" t="s">
        <v>448</v>
      </c>
      <c r="AK18" t="s">
        <v>449</v>
      </c>
      <c r="AL18" t="s">
        <v>186</v>
      </c>
      <c r="AM18" t="s">
        <v>186</v>
      </c>
      <c r="AN18" t="s">
        <v>186</v>
      </c>
      <c r="AO18" t="s">
        <v>186</v>
      </c>
      <c r="AP18" t="s">
        <v>186</v>
      </c>
      <c r="AR18" s="4">
        <v>45379</v>
      </c>
      <c r="AS18" t="s">
        <v>450</v>
      </c>
      <c r="AT18" t="s">
        <v>451</v>
      </c>
      <c r="AU18" t="s">
        <v>452</v>
      </c>
      <c r="AV18" t="s">
        <v>181</v>
      </c>
      <c r="AW18" t="s">
        <v>234</v>
      </c>
      <c r="AX18">
        <v>1</v>
      </c>
      <c r="AY18">
        <v>48.577952000000003</v>
      </c>
      <c r="AZ18">
        <v>-124.304087</v>
      </c>
      <c r="BA18">
        <v>12</v>
      </c>
      <c r="BB18">
        <v>5381361</v>
      </c>
      <c r="BC18">
        <v>403813</v>
      </c>
      <c r="BD18" t="s">
        <v>223</v>
      </c>
      <c r="BE18" t="s">
        <v>397</v>
      </c>
      <c r="BH18" t="s">
        <v>217</v>
      </c>
      <c r="BI18" s="10"/>
      <c r="BJ18" s="10"/>
      <c r="BK18" s="10"/>
      <c r="BL18" s="10" t="s">
        <v>220</v>
      </c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 t="s">
        <v>344</v>
      </c>
      <c r="CS18" s="10"/>
      <c r="CT18" s="14" t="s">
        <v>453</v>
      </c>
      <c r="CU18" s="10" t="s">
        <v>213</v>
      </c>
      <c r="CV18" s="10"/>
      <c r="CW18" s="10"/>
      <c r="CX18" s="10"/>
      <c r="CY18" s="10"/>
      <c r="CZ18" s="10"/>
      <c r="DA18" s="10" t="s">
        <v>213</v>
      </c>
      <c r="DB18" s="10"/>
      <c r="DC18" s="10" t="s">
        <v>213</v>
      </c>
      <c r="DD18" s="10"/>
      <c r="DE18" s="10"/>
      <c r="DF18" s="10"/>
      <c r="DG18" s="10"/>
      <c r="DH18" s="10"/>
      <c r="DI18" s="10"/>
      <c r="DJ18" s="10"/>
      <c r="DK18" s="10"/>
      <c r="DL18" s="10"/>
      <c r="DM18" s="10" t="s">
        <v>368</v>
      </c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EI18" t="s">
        <v>237</v>
      </c>
      <c r="ET18" cm="1">
        <f t="array" ref="ET18">SUM(_xlfn.NUMBERVALUE(BI18:BP18), _xlfn.NUMBERVALUE(BR18:DW18))</f>
        <v>363</v>
      </c>
      <c r="EV18" cm="1">
        <f t="array" ref="EV18">SUM(_xlfn.NUMBERVALUE(DH18:DX18), _xlfn.NUMBERVALUE(BZ18:CP18))</f>
        <v>13</v>
      </c>
      <c r="EW18" cm="1">
        <f t="array" ref="EW18">SUM(_xlfn.NUMBERVALUE(FG18:FT18))</f>
        <v>0</v>
      </c>
      <c r="EX18" t="str">
        <f t="shared" si="0"/>
        <v>YES</v>
      </c>
      <c r="EY18" t="str">
        <f t="shared" si="1"/>
        <v>ok</v>
      </c>
      <c r="EZ18" t="str">
        <f t="shared" si="2"/>
        <v>ok</v>
      </c>
      <c r="FA18" t="str">
        <f t="shared" si="3"/>
        <v>ok</v>
      </c>
      <c r="FB18" t="str">
        <f t="shared" si="4"/>
        <v>ok</v>
      </c>
      <c r="FC18" t="str">
        <f t="shared" si="5"/>
        <v>ok</v>
      </c>
      <c r="FD18" s="11" cm="1">
        <f t="array" ref="FD18">SUM(_xlfn.NUMBERVALUE(DW18),_xlfn.NUMBERVALUE(DU18),_xlfn.NUMBERVALUE(DS18),_xlfn.NUMBERVALUE(DQ18),_xlfn.NUMBERVALUE(DN18:DO18),_xlfn.NUMBERVALUE(DJ18:DK18),_xlfn.NUMBERVALUE(CZ18:DG18),_xlfn.NUMBERVALUE(CO18),_xlfn.NUMBERVALUE(CM18),_xlfn.NUMBERVALUE(CK18),_xlfn.NUMBERVALUE(CI18),_xlfn.NUMBERVALUE(CF18:CG18),_xlfn.NUMBERVALUE(CB18:CC18),_xlfn.NUMBERVALUE(BR18:BY18))</f>
        <v>2</v>
      </c>
      <c r="FE18" t="s">
        <v>193</v>
      </c>
      <c r="FV18" t="s">
        <v>186</v>
      </c>
      <c r="FY18" t="s">
        <v>186</v>
      </c>
      <c r="FZ18" t="s">
        <v>186</v>
      </c>
      <c r="GA18" t="s">
        <v>186</v>
      </c>
      <c r="GB18" t="s">
        <v>186</v>
      </c>
      <c r="GC18" t="s">
        <v>186</v>
      </c>
      <c r="GE18" t="s">
        <v>186</v>
      </c>
      <c r="GG18" t="s">
        <v>454</v>
      </c>
    </row>
    <row r="19" spans="1:189" x14ac:dyDescent="0.25">
      <c r="A19" t="s">
        <v>455</v>
      </c>
      <c r="B19" t="s">
        <v>456</v>
      </c>
      <c r="C19" t="s">
        <v>457</v>
      </c>
      <c r="D19" t="s">
        <v>181</v>
      </c>
      <c r="E19" t="s">
        <v>458</v>
      </c>
      <c r="F19" s="5">
        <v>45326</v>
      </c>
      <c r="G19" s="6">
        <v>0.63055555555555554</v>
      </c>
      <c r="H19" t="s">
        <v>183</v>
      </c>
      <c r="I19" t="s">
        <v>184</v>
      </c>
      <c r="J19" t="s">
        <v>185</v>
      </c>
      <c r="K19" t="s">
        <v>186</v>
      </c>
      <c r="L19" t="s">
        <v>459</v>
      </c>
      <c r="M19" t="s">
        <v>188</v>
      </c>
      <c r="N19" t="s">
        <v>189</v>
      </c>
      <c r="O19" t="s">
        <v>190</v>
      </c>
      <c r="P19" t="s">
        <v>212</v>
      </c>
      <c r="Q19" s="7">
        <v>45326</v>
      </c>
      <c r="R19" s="6">
        <v>0.6333333333333333</v>
      </c>
      <c r="S19" t="s">
        <v>186</v>
      </c>
      <c r="T19" t="s">
        <v>192</v>
      </c>
      <c r="U19" t="s">
        <v>186</v>
      </c>
      <c r="V19" t="s">
        <v>220</v>
      </c>
      <c r="W19" t="s">
        <v>460</v>
      </c>
      <c r="X19" t="s">
        <v>216</v>
      </c>
      <c r="Y19" t="s">
        <v>193</v>
      </c>
      <c r="Z19" t="s">
        <v>186</v>
      </c>
      <c r="AA19" t="s">
        <v>186</v>
      </c>
      <c r="AB19" t="s">
        <v>186</v>
      </c>
      <c r="AC19" t="s">
        <v>186</v>
      </c>
      <c r="AD19" t="s">
        <v>186</v>
      </c>
      <c r="AE19" t="s">
        <v>186</v>
      </c>
      <c r="AF19" t="s">
        <v>186</v>
      </c>
      <c r="AG19" t="s">
        <v>186</v>
      </c>
      <c r="AH19" t="s">
        <v>186</v>
      </c>
      <c r="AI19" t="s">
        <v>186</v>
      </c>
      <c r="AJ19" t="s">
        <v>186</v>
      </c>
      <c r="AK19" t="s">
        <v>186</v>
      </c>
      <c r="AL19" t="s">
        <v>186</v>
      </c>
      <c r="AM19" t="s">
        <v>186</v>
      </c>
      <c r="AN19" t="s">
        <v>186</v>
      </c>
      <c r="AO19" t="s">
        <v>186</v>
      </c>
      <c r="AP19" t="s">
        <v>186</v>
      </c>
      <c r="AQ19" t="s">
        <v>186</v>
      </c>
      <c r="AR19" s="4">
        <v>45384</v>
      </c>
      <c r="AS19" t="s">
        <v>461</v>
      </c>
      <c r="AT19" t="s">
        <v>462</v>
      </c>
      <c r="AU19" t="s">
        <v>463</v>
      </c>
      <c r="AV19" t="s">
        <v>181</v>
      </c>
      <c r="AW19" t="s">
        <v>234</v>
      </c>
      <c r="AX19">
        <v>1</v>
      </c>
      <c r="AY19">
        <v>48.578091000000001</v>
      </c>
      <c r="AZ19">
        <v>-124.304181</v>
      </c>
      <c r="BA19">
        <v>4</v>
      </c>
      <c r="BB19">
        <v>5381376</v>
      </c>
      <c r="BC19">
        <v>403806</v>
      </c>
      <c r="BD19" t="s">
        <v>223</v>
      </c>
      <c r="BE19" t="s">
        <v>397</v>
      </c>
      <c r="BF19" t="s">
        <v>186</v>
      </c>
      <c r="BG19" t="s">
        <v>186</v>
      </c>
      <c r="BH19" t="s">
        <v>217</v>
      </c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 t="s">
        <v>464</v>
      </c>
      <c r="DN19" s="10"/>
      <c r="DO19" s="10"/>
      <c r="DP19" s="10" t="s">
        <v>213</v>
      </c>
      <c r="DQ19" s="10"/>
      <c r="DR19" s="10"/>
      <c r="DS19" s="10"/>
      <c r="DT19" s="10"/>
      <c r="DU19" s="10"/>
      <c r="DV19" s="10"/>
      <c r="DW19" s="10"/>
      <c r="DX19" s="10"/>
      <c r="DZ19" t="s">
        <v>312</v>
      </c>
      <c r="EE19" t="s">
        <v>312</v>
      </c>
      <c r="ET19" cm="1">
        <f t="array" ref="ET19">SUM(_xlfn.NUMBERVALUE(BI19:BP19), _xlfn.NUMBERVALUE(BR19:DW19))</f>
        <v>120</v>
      </c>
      <c r="EV19" cm="1">
        <f t="array" ref="EV19">SUM(_xlfn.NUMBERVALUE(DH19:DX19), _xlfn.NUMBERVALUE(BZ19:CP19))</f>
        <v>120</v>
      </c>
      <c r="EW19" cm="1">
        <f t="array" ref="EW19">SUM(_xlfn.NUMBERVALUE(FG19:FT19))</f>
        <v>529</v>
      </c>
      <c r="EX19" t="str">
        <f t="shared" si="0"/>
        <v>YES</v>
      </c>
      <c r="EY19" t="str">
        <f t="shared" si="1"/>
        <v>NO</v>
      </c>
      <c r="EZ19" t="str">
        <f t="shared" si="2"/>
        <v>NO</v>
      </c>
      <c r="FA19" t="str">
        <f t="shared" si="3"/>
        <v>NO</v>
      </c>
      <c r="FB19" t="str">
        <f t="shared" si="4"/>
        <v>NO</v>
      </c>
      <c r="FC19" t="str">
        <f t="shared" si="5"/>
        <v>NO</v>
      </c>
      <c r="FD19" s="11" cm="1">
        <f t="array" ref="FD19">SUM(_xlfn.NUMBERVALUE(DW19),_xlfn.NUMBERVALUE(DU19),_xlfn.NUMBERVALUE(DS19),_xlfn.NUMBERVALUE(DQ19),_xlfn.NUMBERVALUE(DN19:DO19),_xlfn.NUMBERVALUE(DJ19:DK19),_xlfn.NUMBERVALUE(CZ19:DG19),_xlfn.NUMBERVALUE(CO19),_xlfn.NUMBERVALUE(CM19),_xlfn.NUMBERVALUE(CK19),_xlfn.NUMBERVALUE(CI19),_xlfn.NUMBERVALUE(CF19:CG19),_xlfn.NUMBERVALUE(CB19:CC19),_xlfn.NUMBERVALUE(BR19:BY19))</f>
        <v>0</v>
      </c>
      <c r="FE19" t="s">
        <v>217</v>
      </c>
      <c r="FF19" t="s">
        <v>465</v>
      </c>
      <c r="FG19" t="s">
        <v>250</v>
      </c>
      <c r="FH19" t="s">
        <v>466</v>
      </c>
      <c r="FI19" t="s">
        <v>237</v>
      </c>
      <c r="FO19" t="s">
        <v>220</v>
      </c>
      <c r="FU19" t="s">
        <v>238</v>
      </c>
      <c r="FV19" t="s">
        <v>186</v>
      </c>
      <c r="FW19" t="s">
        <v>465</v>
      </c>
      <c r="FX19" s="2">
        <v>0.69513888888832298</v>
      </c>
      <c r="FY19" t="s">
        <v>467</v>
      </c>
      <c r="FZ19" t="s">
        <v>468</v>
      </c>
      <c r="GA19" t="s">
        <v>326</v>
      </c>
      <c r="GB19" t="s">
        <v>469</v>
      </c>
      <c r="GC19" t="s">
        <v>470</v>
      </c>
      <c r="GD19" t="s">
        <v>223</v>
      </c>
      <c r="GE19" t="s">
        <v>186</v>
      </c>
      <c r="GG19" t="s">
        <v>186</v>
      </c>
    </row>
    <row r="20" spans="1:189" x14ac:dyDescent="0.25">
      <c r="A20" t="s">
        <v>471</v>
      </c>
      <c r="B20" t="s">
        <v>472</v>
      </c>
      <c r="C20" t="s">
        <v>473</v>
      </c>
      <c r="D20" t="s">
        <v>181</v>
      </c>
      <c r="E20" t="s">
        <v>474</v>
      </c>
      <c r="F20" s="5">
        <v>45355</v>
      </c>
      <c r="G20" s="6">
        <v>0.69930555555555562</v>
      </c>
      <c r="H20" t="s">
        <v>183</v>
      </c>
      <c r="I20" t="s">
        <v>184</v>
      </c>
      <c r="J20" t="s">
        <v>185</v>
      </c>
      <c r="K20" t="s">
        <v>186</v>
      </c>
      <c r="L20" t="s">
        <v>475</v>
      </c>
      <c r="M20" t="s">
        <v>245</v>
      </c>
      <c r="N20" t="s">
        <v>211</v>
      </c>
      <c r="O20" t="s">
        <v>190</v>
      </c>
      <c r="P20" t="s">
        <v>212</v>
      </c>
      <c r="Q20" s="7">
        <v>45355</v>
      </c>
      <c r="R20" s="6">
        <v>0.7006944444444444</v>
      </c>
      <c r="S20" t="s">
        <v>476</v>
      </c>
      <c r="T20" t="s">
        <v>390</v>
      </c>
      <c r="U20" t="s">
        <v>477</v>
      </c>
      <c r="V20" t="s">
        <v>220</v>
      </c>
      <c r="W20" t="s">
        <v>478</v>
      </c>
      <c r="X20" t="s">
        <v>216</v>
      </c>
      <c r="Y20" t="s">
        <v>193</v>
      </c>
      <c r="Z20" t="s">
        <v>186</v>
      </c>
      <c r="AA20" t="s">
        <v>186</v>
      </c>
      <c r="AB20" t="s">
        <v>186</v>
      </c>
      <c r="AC20" t="s">
        <v>186</v>
      </c>
      <c r="AD20" t="s">
        <v>186</v>
      </c>
      <c r="AE20" t="s">
        <v>186</v>
      </c>
      <c r="AF20" t="s">
        <v>186</v>
      </c>
      <c r="AG20" t="s">
        <v>186</v>
      </c>
      <c r="AH20" t="s">
        <v>186</v>
      </c>
      <c r="AI20" t="s">
        <v>186</v>
      </c>
      <c r="AJ20" t="s">
        <v>186</v>
      </c>
      <c r="AK20" t="s">
        <v>186</v>
      </c>
      <c r="AL20" t="s">
        <v>186</v>
      </c>
      <c r="AM20" t="s">
        <v>186</v>
      </c>
      <c r="AN20" t="s">
        <v>186</v>
      </c>
      <c r="AO20" t="s">
        <v>186</v>
      </c>
      <c r="AP20" t="s">
        <v>186</v>
      </c>
      <c r="AQ20" t="s">
        <v>186</v>
      </c>
      <c r="AR20" s="4">
        <v>45385</v>
      </c>
      <c r="AS20" t="s">
        <v>479</v>
      </c>
      <c r="AT20" t="s">
        <v>480</v>
      </c>
      <c r="AU20" t="s">
        <v>481</v>
      </c>
      <c r="AV20" t="s">
        <v>181</v>
      </c>
      <c r="AW20" t="s">
        <v>234</v>
      </c>
      <c r="AX20">
        <v>1</v>
      </c>
      <c r="AY20">
        <v>48.578055999999997</v>
      </c>
      <c r="AZ20">
        <v>-124.30412200000001</v>
      </c>
      <c r="BA20">
        <v>5</v>
      </c>
      <c r="BB20">
        <v>5381372</v>
      </c>
      <c r="BC20">
        <v>403811</v>
      </c>
      <c r="BD20" t="s">
        <v>223</v>
      </c>
      <c r="BE20" t="s">
        <v>397</v>
      </c>
      <c r="BF20" t="s">
        <v>186</v>
      </c>
      <c r="BG20" t="s">
        <v>186</v>
      </c>
      <c r="BH20" t="s">
        <v>217</v>
      </c>
      <c r="BI20" s="10"/>
      <c r="BJ20" s="10"/>
      <c r="BK20" s="10"/>
      <c r="BL20" s="10" t="s">
        <v>312</v>
      </c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 t="s">
        <v>482</v>
      </c>
      <c r="CS20" s="10"/>
      <c r="CT20" s="10" t="s">
        <v>483</v>
      </c>
      <c r="CU20" s="10" t="s">
        <v>326</v>
      </c>
      <c r="CV20" s="10"/>
      <c r="CW20" s="10"/>
      <c r="CX20" s="10"/>
      <c r="CY20" s="10"/>
      <c r="CZ20" s="10"/>
      <c r="DA20" s="10"/>
      <c r="DB20" s="10"/>
      <c r="DC20" s="10" t="s">
        <v>484</v>
      </c>
      <c r="DD20" s="10"/>
      <c r="DE20" s="10"/>
      <c r="DF20" s="10"/>
      <c r="DG20" s="10"/>
      <c r="DH20" s="10"/>
      <c r="DI20" s="10"/>
      <c r="DJ20" s="10"/>
      <c r="DK20" s="10"/>
      <c r="DL20" s="10"/>
      <c r="DM20" s="10" t="s">
        <v>311</v>
      </c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ET20" cm="1">
        <f t="array" ref="ET20">SUM(_xlfn.NUMBERVALUE(BI20:BP20), _xlfn.NUMBERVALUE(BR20:DW20))</f>
        <v>1042</v>
      </c>
      <c r="EV20" cm="1">
        <f t="array" ref="EV20">SUM(_xlfn.NUMBERVALUE(DH20:DX20), _xlfn.NUMBERVALUE(BZ20:CP20))</f>
        <v>7</v>
      </c>
      <c r="EW20" cm="1">
        <f t="array" ref="EW20">SUM(_xlfn.NUMBERVALUE(FG20:FT20))</f>
        <v>0</v>
      </c>
      <c r="EX20" t="str">
        <f t="shared" si="0"/>
        <v>YES</v>
      </c>
      <c r="EY20" t="str">
        <f t="shared" si="1"/>
        <v>ok</v>
      </c>
      <c r="EZ20" t="str">
        <f t="shared" si="2"/>
        <v>ok</v>
      </c>
      <c r="FA20" t="str">
        <f t="shared" si="3"/>
        <v>ok</v>
      </c>
      <c r="FB20" t="str">
        <f t="shared" si="4"/>
        <v>ok</v>
      </c>
      <c r="FC20" t="str">
        <f t="shared" si="5"/>
        <v>ok</v>
      </c>
      <c r="FD20" s="11" cm="1">
        <f t="array" ref="FD20">SUM(_xlfn.NUMBERVALUE(DW20),_xlfn.NUMBERVALUE(DU20),_xlfn.NUMBERVALUE(DS20),_xlfn.NUMBERVALUE(DQ20),_xlfn.NUMBERVALUE(DN20:DO20),_xlfn.NUMBERVALUE(DJ20:DK20),_xlfn.NUMBERVALUE(CZ20:DG20),_xlfn.NUMBERVALUE(CO20),_xlfn.NUMBERVALUE(CM20),_xlfn.NUMBERVALUE(CK20),_xlfn.NUMBERVALUE(CI20),_xlfn.NUMBERVALUE(CF20:CG20),_xlfn.NUMBERVALUE(CB20:CC20),_xlfn.NUMBERVALUE(BR20:BY20))</f>
        <v>10</v>
      </c>
      <c r="FE20" t="s">
        <v>193</v>
      </c>
      <c r="FV20" t="s">
        <v>186</v>
      </c>
      <c r="FY20" t="s">
        <v>186</v>
      </c>
      <c r="FZ20" t="s">
        <v>186</v>
      </c>
      <c r="GA20" t="s">
        <v>186</v>
      </c>
      <c r="GB20" t="s">
        <v>186</v>
      </c>
      <c r="GC20" t="s">
        <v>186</v>
      </c>
      <c r="GE20" t="s">
        <v>186</v>
      </c>
      <c r="GG20" t="s">
        <v>186</v>
      </c>
    </row>
    <row r="21" spans="1:189" x14ac:dyDescent="0.25">
      <c r="A21" t="s">
        <v>485</v>
      </c>
      <c r="B21" t="s">
        <v>486</v>
      </c>
      <c r="C21" t="s">
        <v>487</v>
      </c>
      <c r="D21" t="s">
        <v>181</v>
      </c>
      <c r="E21" t="s">
        <v>488</v>
      </c>
      <c r="F21" s="5">
        <v>45386</v>
      </c>
      <c r="G21" s="6">
        <v>0.68819444444444444</v>
      </c>
      <c r="H21" t="s">
        <v>183</v>
      </c>
      <c r="I21" t="s">
        <v>184</v>
      </c>
      <c r="J21" t="s">
        <v>185</v>
      </c>
      <c r="K21" t="s">
        <v>186</v>
      </c>
      <c r="L21" t="s">
        <v>350</v>
      </c>
      <c r="M21" t="s">
        <v>210</v>
      </c>
      <c r="N21" t="s">
        <v>261</v>
      </c>
      <c r="O21" t="s">
        <v>190</v>
      </c>
      <c r="P21" t="s">
        <v>191</v>
      </c>
      <c r="Q21" s="7">
        <v>45386</v>
      </c>
      <c r="R21" s="6">
        <v>0.69305555555555554</v>
      </c>
      <c r="S21" t="s">
        <v>441</v>
      </c>
      <c r="T21" t="s">
        <v>192</v>
      </c>
      <c r="U21" t="s">
        <v>186</v>
      </c>
      <c r="V21" t="s">
        <v>220</v>
      </c>
      <c r="W21" t="s">
        <v>489</v>
      </c>
      <c r="X21" t="s">
        <v>216</v>
      </c>
      <c r="Y21" t="s">
        <v>193</v>
      </c>
      <c r="Z21" t="s">
        <v>186</v>
      </c>
      <c r="AA21" t="s">
        <v>186</v>
      </c>
      <c r="AB21" t="s">
        <v>186</v>
      </c>
      <c r="AC21" t="s">
        <v>186</v>
      </c>
      <c r="AD21" t="s">
        <v>186</v>
      </c>
      <c r="AE21" t="s">
        <v>186</v>
      </c>
      <c r="AF21" t="s">
        <v>186</v>
      </c>
      <c r="AG21" t="s">
        <v>186</v>
      </c>
      <c r="AH21" t="s">
        <v>186</v>
      </c>
      <c r="AI21" t="s">
        <v>186</v>
      </c>
      <c r="AJ21" t="s">
        <v>186</v>
      </c>
      <c r="AK21" t="s">
        <v>186</v>
      </c>
      <c r="AL21" t="s">
        <v>186</v>
      </c>
      <c r="AM21" t="s">
        <v>186</v>
      </c>
      <c r="AN21" t="s">
        <v>186</v>
      </c>
      <c r="AO21" t="s">
        <v>186</v>
      </c>
      <c r="AP21" t="s">
        <v>186</v>
      </c>
      <c r="AQ21" t="s">
        <v>186</v>
      </c>
      <c r="AR21" s="4">
        <v>45386</v>
      </c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ET21" cm="1">
        <f t="array" ref="ET21">SUM(_xlfn.NUMBERVALUE(BI21:BP21), _xlfn.NUMBERVALUE(BR21:DW21))</f>
        <v>0</v>
      </c>
      <c r="EV21" cm="1">
        <f t="array" ref="EV21">SUM(_xlfn.NUMBERVALUE(DH21:DX21), _xlfn.NUMBERVALUE(BZ21:CP21))</f>
        <v>0</v>
      </c>
      <c r="EW21" cm="1">
        <f t="array" ref="EW21">SUM(_xlfn.NUMBERVALUE(FG21:FT21))</f>
        <v>0</v>
      </c>
      <c r="EX21" t="str">
        <f t="shared" si="0"/>
        <v>ok</v>
      </c>
      <c r="EY21" t="str">
        <f t="shared" si="1"/>
        <v>ok</v>
      </c>
      <c r="EZ21" t="str">
        <f t="shared" si="2"/>
        <v>ok</v>
      </c>
      <c r="FA21" t="str">
        <f t="shared" si="3"/>
        <v>ok</v>
      </c>
      <c r="FB21" t="str">
        <f t="shared" si="4"/>
        <v>ok</v>
      </c>
      <c r="FC21" t="str">
        <f t="shared" si="5"/>
        <v>ok</v>
      </c>
      <c r="FD21" s="11" cm="1">
        <f t="array" ref="FD21">SUM(_xlfn.NUMBERVALUE(DW21),_xlfn.NUMBERVALUE(DU21),_xlfn.NUMBERVALUE(DS21),_xlfn.NUMBERVALUE(DQ21),_xlfn.NUMBERVALUE(DN21:DO21),_xlfn.NUMBERVALUE(DJ21:DK21),_xlfn.NUMBERVALUE(CZ21:DG21),_xlfn.NUMBERVALUE(CO21),_xlfn.NUMBERVALUE(CM21),_xlfn.NUMBERVALUE(CK21),_xlfn.NUMBERVALUE(CI21),_xlfn.NUMBERVALUE(CF21:CG21),_xlfn.NUMBERVALUE(CB21:CC21),_xlfn.NUMBERVALUE(BR21:BY21))</f>
        <v>0</v>
      </c>
    </row>
    <row r="22" spans="1:189" x14ac:dyDescent="0.25">
      <c r="A22" t="s">
        <v>490</v>
      </c>
      <c r="B22" t="s">
        <v>491</v>
      </c>
      <c r="C22" t="s">
        <v>492</v>
      </c>
      <c r="D22" t="s">
        <v>181</v>
      </c>
      <c r="E22" t="s">
        <v>493</v>
      </c>
      <c r="F22" s="5">
        <v>45508</v>
      </c>
      <c r="G22" s="6">
        <v>0.74652777777777779</v>
      </c>
      <c r="H22" t="s">
        <v>183</v>
      </c>
      <c r="I22" t="s">
        <v>184</v>
      </c>
      <c r="J22" t="s">
        <v>185</v>
      </c>
      <c r="K22" t="s">
        <v>186</v>
      </c>
      <c r="L22" t="s">
        <v>494</v>
      </c>
      <c r="M22" t="s">
        <v>411</v>
      </c>
      <c r="N22" t="s">
        <v>189</v>
      </c>
      <c r="O22" t="s">
        <v>190</v>
      </c>
      <c r="P22" t="s">
        <v>212</v>
      </c>
      <c r="Q22" s="7">
        <v>45508</v>
      </c>
      <c r="R22" s="6">
        <v>0.74861111111111101</v>
      </c>
      <c r="S22" t="s">
        <v>495</v>
      </c>
      <c r="T22" t="s">
        <v>390</v>
      </c>
      <c r="U22" t="s">
        <v>496</v>
      </c>
      <c r="V22" t="s">
        <v>376</v>
      </c>
      <c r="W22" t="s">
        <v>497</v>
      </c>
      <c r="X22" t="s">
        <v>216</v>
      </c>
      <c r="Y22" t="s">
        <v>193</v>
      </c>
      <c r="Z22" t="s">
        <v>186</v>
      </c>
      <c r="AA22" t="s">
        <v>186</v>
      </c>
      <c r="AB22" t="s">
        <v>186</v>
      </c>
      <c r="AC22" t="s">
        <v>186</v>
      </c>
      <c r="AD22" t="s">
        <v>186</v>
      </c>
      <c r="AE22" t="s">
        <v>186</v>
      </c>
      <c r="AF22" t="s">
        <v>186</v>
      </c>
      <c r="AG22" t="s">
        <v>186</v>
      </c>
      <c r="AH22" t="s">
        <v>186</v>
      </c>
      <c r="AI22" t="s">
        <v>186</v>
      </c>
      <c r="AJ22" t="s">
        <v>186</v>
      </c>
      <c r="AK22" t="s">
        <v>186</v>
      </c>
      <c r="AL22" t="s">
        <v>186</v>
      </c>
      <c r="AM22" t="s">
        <v>186</v>
      </c>
      <c r="AN22" t="s">
        <v>186</v>
      </c>
      <c r="AO22" t="s">
        <v>186</v>
      </c>
      <c r="AP22" t="s">
        <v>186</v>
      </c>
      <c r="AR22" s="4">
        <v>45390</v>
      </c>
      <c r="AS22" t="s">
        <v>498</v>
      </c>
      <c r="AT22" t="s">
        <v>499</v>
      </c>
      <c r="AU22" t="s">
        <v>500</v>
      </c>
      <c r="AV22" t="s">
        <v>181</v>
      </c>
      <c r="AW22" t="s">
        <v>234</v>
      </c>
      <c r="AX22">
        <v>1</v>
      </c>
      <c r="AY22">
        <v>48.578046000000001</v>
      </c>
      <c r="AZ22">
        <v>-124.304141</v>
      </c>
      <c r="BA22">
        <v>6</v>
      </c>
      <c r="BB22">
        <v>5381371</v>
      </c>
      <c r="BC22">
        <v>403809</v>
      </c>
      <c r="BD22" t="s">
        <v>223</v>
      </c>
      <c r="BE22" t="s">
        <v>397</v>
      </c>
      <c r="BH22" t="s">
        <v>217</v>
      </c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 t="s">
        <v>501</v>
      </c>
      <c r="CS22" s="10"/>
      <c r="CT22" s="10" t="s">
        <v>502</v>
      </c>
      <c r="CU22" s="10" t="s">
        <v>237</v>
      </c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ET22" cm="1">
        <f t="array" ref="ET22">SUM(_xlfn.NUMBERVALUE(BI22:BP22), _xlfn.NUMBERVALUE(BR22:DW22))</f>
        <v>51</v>
      </c>
      <c r="EV22" cm="1">
        <f t="array" ref="EV22">SUM(_xlfn.NUMBERVALUE(DH22:DX22), _xlfn.NUMBERVALUE(BZ22:CP22))</f>
        <v>0</v>
      </c>
      <c r="EW22" cm="1">
        <f t="array" ref="EW22">SUM(_xlfn.NUMBERVALUE(FG22:FT22))</f>
        <v>0</v>
      </c>
      <c r="EX22" t="str">
        <f t="shared" si="0"/>
        <v>YES</v>
      </c>
      <c r="EY22" t="str">
        <f t="shared" si="1"/>
        <v>NO</v>
      </c>
      <c r="EZ22" t="str">
        <f t="shared" si="2"/>
        <v>NO</v>
      </c>
      <c r="FA22" t="str">
        <f t="shared" si="3"/>
        <v>NO</v>
      </c>
      <c r="FB22" t="str">
        <f t="shared" si="4"/>
        <v>NO</v>
      </c>
      <c r="FC22" t="str">
        <f t="shared" si="5"/>
        <v>NO</v>
      </c>
      <c r="FD22" s="11" cm="1">
        <f t="array" ref="FD22">SUM(_xlfn.NUMBERVALUE(DW22),_xlfn.NUMBERVALUE(DU22),_xlfn.NUMBERVALUE(DS22),_xlfn.NUMBERVALUE(DQ22),_xlfn.NUMBERVALUE(DN22:DO22),_xlfn.NUMBERVALUE(DJ22:DK22),_xlfn.NUMBERVALUE(CZ22:DG22),_xlfn.NUMBERVALUE(CO22),_xlfn.NUMBERVALUE(CM22),_xlfn.NUMBERVALUE(CK22),_xlfn.NUMBERVALUE(CI22),_xlfn.NUMBERVALUE(CF22:CG22),_xlfn.NUMBERVALUE(CB22:CC22),_xlfn.NUMBERVALUE(BR22:BY22))</f>
        <v>0</v>
      </c>
      <c r="FE22" t="s">
        <v>217</v>
      </c>
      <c r="FF22" t="s">
        <v>503</v>
      </c>
      <c r="FU22" t="s">
        <v>238</v>
      </c>
      <c r="FV22" t="s">
        <v>186</v>
      </c>
      <c r="FW22" t="s">
        <v>503</v>
      </c>
      <c r="FX22" s="2">
        <v>0.72916666666787933</v>
      </c>
      <c r="FY22" t="s">
        <v>504</v>
      </c>
      <c r="FZ22" t="s">
        <v>505</v>
      </c>
      <c r="GA22" t="s">
        <v>286</v>
      </c>
      <c r="GB22" t="s">
        <v>445</v>
      </c>
      <c r="GC22" t="s">
        <v>506</v>
      </c>
      <c r="GD22" t="s">
        <v>223</v>
      </c>
      <c r="GE22" t="s">
        <v>186</v>
      </c>
    </row>
    <row r="23" spans="1:189" x14ac:dyDescent="0.25">
      <c r="A23" t="s">
        <v>507</v>
      </c>
      <c r="B23" t="s">
        <v>508</v>
      </c>
      <c r="C23" t="s">
        <v>509</v>
      </c>
      <c r="D23" t="s">
        <v>181</v>
      </c>
      <c r="E23" t="s">
        <v>510</v>
      </c>
      <c r="F23" s="5">
        <v>45539</v>
      </c>
      <c r="G23" s="6">
        <v>0.62777777777777777</v>
      </c>
      <c r="H23" t="s">
        <v>183</v>
      </c>
      <c r="I23" t="s">
        <v>184</v>
      </c>
      <c r="J23" t="s">
        <v>185</v>
      </c>
      <c r="K23" t="s">
        <v>186</v>
      </c>
      <c r="L23" t="s">
        <v>511</v>
      </c>
      <c r="M23" t="s">
        <v>210</v>
      </c>
      <c r="N23" t="s">
        <v>512</v>
      </c>
      <c r="O23" t="s">
        <v>190</v>
      </c>
      <c r="P23" t="s">
        <v>212</v>
      </c>
      <c r="Q23" s="7">
        <v>45539</v>
      </c>
      <c r="R23" s="6">
        <v>0.62847222222222221</v>
      </c>
      <c r="S23" t="s">
        <v>513</v>
      </c>
      <c r="T23" t="s">
        <v>304</v>
      </c>
      <c r="U23" t="s">
        <v>338</v>
      </c>
      <c r="V23" t="s">
        <v>326</v>
      </c>
      <c r="W23" t="s">
        <v>514</v>
      </c>
      <c r="X23" t="s">
        <v>216</v>
      </c>
      <c r="Y23" t="s">
        <v>193</v>
      </c>
      <c r="Z23" t="s">
        <v>186</v>
      </c>
      <c r="AA23" t="s">
        <v>186</v>
      </c>
      <c r="AB23" t="s">
        <v>186</v>
      </c>
      <c r="AC23" t="s">
        <v>186</v>
      </c>
      <c r="AD23" t="s">
        <v>186</v>
      </c>
      <c r="AE23" t="s">
        <v>186</v>
      </c>
      <c r="AF23" t="s">
        <v>186</v>
      </c>
      <c r="AG23" t="s">
        <v>186</v>
      </c>
      <c r="AH23" t="s">
        <v>186</v>
      </c>
      <c r="AI23" t="s">
        <v>186</v>
      </c>
      <c r="AJ23" t="s">
        <v>186</v>
      </c>
      <c r="AK23" t="s">
        <v>186</v>
      </c>
      <c r="AL23" t="s">
        <v>186</v>
      </c>
      <c r="AM23" t="s">
        <v>186</v>
      </c>
      <c r="AN23" t="s">
        <v>186</v>
      </c>
      <c r="AO23" t="s">
        <v>186</v>
      </c>
      <c r="AP23" t="s">
        <v>186</v>
      </c>
      <c r="AR23" s="4">
        <v>45391</v>
      </c>
      <c r="AS23" t="s">
        <v>515</v>
      </c>
      <c r="AT23" t="s">
        <v>516</v>
      </c>
      <c r="AU23" t="s">
        <v>517</v>
      </c>
      <c r="AV23" t="s">
        <v>181</v>
      </c>
      <c r="AW23" t="s">
        <v>234</v>
      </c>
      <c r="AX23">
        <v>1</v>
      </c>
      <c r="AY23">
        <v>48.578006999999999</v>
      </c>
      <c r="AZ23">
        <v>-124.304023</v>
      </c>
      <c r="BA23">
        <v>6</v>
      </c>
      <c r="BB23">
        <v>5381367</v>
      </c>
      <c r="BC23">
        <v>403818</v>
      </c>
      <c r="BD23" t="s">
        <v>223</v>
      </c>
      <c r="BE23" t="s">
        <v>397</v>
      </c>
      <c r="BH23" t="s">
        <v>217</v>
      </c>
      <c r="BI23" s="10"/>
      <c r="BJ23" s="10"/>
      <c r="BK23" s="10"/>
      <c r="BL23" s="10" t="s">
        <v>484</v>
      </c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 t="s">
        <v>213</v>
      </c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 t="s">
        <v>518</v>
      </c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Z23" t="s">
        <v>220</v>
      </c>
      <c r="EI23" t="s">
        <v>237</v>
      </c>
      <c r="ET23" cm="1">
        <f t="array" ref="ET23">SUM(_xlfn.NUMBERVALUE(BI23:BP23), _xlfn.NUMBERVALUE(BR23:DW23))</f>
        <v>81</v>
      </c>
      <c r="EV23" cm="1">
        <f t="array" ref="EV23">SUM(_xlfn.NUMBERVALUE(DH23:DX23), _xlfn.NUMBERVALUE(BZ23:CP23))</f>
        <v>1</v>
      </c>
      <c r="EW23" cm="1">
        <f t="array" ref="EW23">SUM(_xlfn.NUMBERVALUE(FG23:FT23))</f>
        <v>80</v>
      </c>
      <c r="EX23" t="str">
        <f t="shared" si="0"/>
        <v>YES</v>
      </c>
      <c r="EY23" t="str">
        <f t="shared" si="1"/>
        <v>NO</v>
      </c>
      <c r="EZ23" t="str">
        <f t="shared" si="2"/>
        <v>NO</v>
      </c>
      <c r="FA23" t="str">
        <f t="shared" si="3"/>
        <v>ok</v>
      </c>
      <c r="FB23" t="str">
        <f t="shared" si="4"/>
        <v>ok</v>
      </c>
      <c r="FC23" t="str">
        <f t="shared" si="5"/>
        <v>ok</v>
      </c>
      <c r="FD23" s="11" cm="1">
        <f t="array" ref="FD23">SUM(_xlfn.NUMBERVALUE(DW23),_xlfn.NUMBERVALUE(DU23),_xlfn.NUMBERVALUE(DS23),_xlfn.NUMBERVALUE(DQ23),_xlfn.NUMBERVALUE(DN23:DO23),_xlfn.NUMBERVALUE(DJ23:DK23),_xlfn.NUMBERVALUE(CZ23:DG23),_xlfn.NUMBERVALUE(CO23),_xlfn.NUMBERVALUE(CM23),_xlfn.NUMBERVALUE(CK23),_xlfn.NUMBERVALUE(CI23),_xlfn.NUMBERVALUE(CF23:CG23),_xlfn.NUMBERVALUE(CB23:CC23),_xlfn.NUMBERVALUE(BR23:BY23))</f>
        <v>1</v>
      </c>
      <c r="FE23" t="s">
        <v>217</v>
      </c>
      <c r="FF23" t="s">
        <v>519</v>
      </c>
      <c r="FH23" t="s">
        <v>518</v>
      </c>
      <c r="FO23" t="s">
        <v>484</v>
      </c>
      <c r="FU23" t="s">
        <v>238</v>
      </c>
      <c r="FV23" t="s">
        <v>186</v>
      </c>
      <c r="FW23" t="s">
        <v>519</v>
      </c>
      <c r="FX23" s="2">
        <v>0.73194444444379769</v>
      </c>
      <c r="FY23" t="s">
        <v>520</v>
      </c>
      <c r="FZ23" t="s">
        <v>521</v>
      </c>
      <c r="GA23" t="s">
        <v>220</v>
      </c>
      <c r="GB23" t="s">
        <v>522</v>
      </c>
      <c r="GC23" t="s">
        <v>523</v>
      </c>
      <c r="GD23" t="s">
        <v>223</v>
      </c>
      <c r="GE23" t="s">
        <v>186</v>
      </c>
      <c r="GF23">
        <v>1</v>
      </c>
      <c r="GG23" t="s">
        <v>524</v>
      </c>
    </row>
    <row r="24" spans="1:189" x14ac:dyDescent="0.25">
      <c r="A24" t="s">
        <v>525</v>
      </c>
      <c r="B24" t="s">
        <v>526</v>
      </c>
      <c r="C24" t="s">
        <v>527</v>
      </c>
      <c r="D24" t="s">
        <v>181</v>
      </c>
      <c r="E24" t="s">
        <v>528</v>
      </c>
      <c r="F24" s="5">
        <v>45569</v>
      </c>
      <c r="G24" s="6">
        <v>0.73888888888888893</v>
      </c>
      <c r="H24" t="s">
        <v>183</v>
      </c>
      <c r="I24" t="s">
        <v>184</v>
      </c>
      <c r="J24" t="s">
        <v>185</v>
      </c>
      <c r="K24" t="s">
        <v>186</v>
      </c>
      <c r="L24" t="s">
        <v>529</v>
      </c>
      <c r="M24" t="s">
        <v>210</v>
      </c>
      <c r="N24" t="s">
        <v>211</v>
      </c>
      <c r="O24" t="s">
        <v>190</v>
      </c>
      <c r="P24" t="s">
        <v>212</v>
      </c>
      <c r="Q24" s="7">
        <v>45569</v>
      </c>
      <c r="R24" s="6">
        <v>0.70833333333333337</v>
      </c>
      <c r="S24" t="s">
        <v>441</v>
      </c>
      <c r="T24" t="s">
        <v>390</v>
      </c>
      <c r="U24" t="s">
        <v>530</v>
      </c>
      <c r="V24" t="s">
        <v>220</v>
      </c>
      <c r="W24" t="s">
        <v>531</v>
      </c>
      <c r="X24" t="s">
        <v>216</v>
      </c>
      <c r="Y24" t="s">
        <v>193</v>
      </c>
      <c r="Z24" t="s">
        <v>186</v>
      </c>
      <c r="AA24" t="s">
        <v>186</v>
      </c>
      <c r="AB24" t="s">
        <v>186</v>
      </c>
      <c r="AC24" t="s">
        <v>186</v>
      </c>
      <c r="AD24" t="s">
        <v>186</v>
      </c>
      <c r="AE24" t="s">
        <v>186</v>
      </c>
      <c r="AF24" t="s">
        <v>186</v>
      </c>
      <c r="AG24" t="s">
        <v>186</v>
      </c>
      <c r="AH24" t="s">
        <v>186</v>
      </c>
      <c r="AI24" t="s">
        <v>186</v>
      </c>
      <c r="AJ24" t="s">
        <v>186</v>
      </c>
      <c r="AK24" t="s">
        <v>186</v>
      </c>
      <c r="AL24" t="s">
        <v>186</v>
      </c>
      <c r="AM24" t="s">
        <v>186</v>
      </c>
      <c r="AN24" t="s">
        <v>186</v>
      </c>
      <c r="AO24" t="s">
        <v>186</v>
      </c>
      <c r="AP24" t="s">
        <v>186</v>
      </c>
      <c r="AQ24" t="s">
        <v>532</v>
      </c>
      <c r="AR24" s="4">
        <v>45392</v>
      </c>
      <c r="AS24" t="s">
        <v>533</v>
      </c>
      <c r="AT24" t="s">
        <v>534</v>
      </c>
      <c r="AU24" t="s">
        <v>535</v>
      </c>
      <c r="AV24" t="s">
        <v>181</v>
      </c>
      <c r="AW24" t="s">
        <v>234</v>
      </c>
      <c r="AX24">
        <v>1</v>
      </c>
      <c r="AY24">
        <v>48.578150000000001</v>
      </c>
      <c r="AZ24">
        <v>-124.303921</v>
      </c>
      <c r="BA24">
        <v>9</v>
      </c>
      <c r="BB24">
        <v>5381383</v>
      </c>
      <c r="BC24">
        <v>403826</v>
      </c>
      <c r="BD24" t="s">
        <v>223</v>
      </c>
      <c r="BE24" t="s">
        <v>397</v>
      </c>
      <c r="BH24" t="s">
        <v>217</v>
      </c>
      <c r="BI24" s="10"/>
      <c r="BJ24" s="10"/>
      <c r="BK24" s="10"/>
      <c r="BL24" s="10" t="s">
        <v>326</v>
      </c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 t="s">
        <v>325</v>
      </c>
      <c r="CS24" s="10"/>
      <c r="CT24" s="10" t="s">
        <v>536</v>
      </c>
      <c r="CU24" s="10" t="s">
        <v>344</v>
      </c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 t="s">
        <v>351</v>
      </c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Z24" t="s">
        <v>237</v>
      </c>
      <c r="EI24" t="s">
        <v>312</v>
      </c>
      <c r="ET24" cm="1">
        <f t="array" ref="ET24">SUM(_xlfn.NUMBERVALUE(BI24:BP24), _xlfn.NUMBERVALUE(BR24:DW24))</f>
        <v>863</v>
      </c>
      <c r="EV24" cm="1">
        <f t="array" ref="EV24">SUM(_xlfn.NUMBERVALUE(DH24:DX24), _xlfn.NUMBERVALUE(BZ24:CP24))</f>
        <v>8</v>
      </c>
      <c r="EW24" cm="1">
        <f t="array" ref="EW24">SUM(_xlfn.NUMBERVALUE(FG24:FT24))</f>
        <v>0</v>
      </c>
      <c r="EX24" t="str">
        <f t="shared" si="0"/>
        <v>YES</v>
      </c>
      <c r="EY24" t="str">
        <f t="shared" si="1"/>
        <v>ok</v>
      </c>
      <c r="EZ24" t="str">
        <f t="shared" si="2"/>
        <v>ok</v>
      </c>
      <c r="FA24" t="str">
        <f t="shared" si="3"/>
        <v>ok</v>
      </c>
      <c r="FB24" t="str">
        <f t="shared" si="4"/>
        <v>ok</v>
      </c>
      <c r="FC24" t="str">
        <f t="shared" si="5"/>
        <v>ok</v>
      </c>
      <c r="FD24" s="11" cm="1">
        <f t="array" ref="FD24">SUM(_xlfn.NUMBERVALUE(DW24),_xlfn.NUMBERVALUE(DU24),_xlfn.NUMBERVALUE(DS24),_xlfn.NUMBERVALUE(DQ24),_xlfn.NUMBERVALUE(DN24:DO24),_xlfn.NUMBERVALUE(DJ24:DK24),_xlfn.NUMBERVALUE(CZ24:DG24),_xlfn.NUMBERVALUE(CO24),_xlfn.NUMBERVALUE(CM24),_xlfn.NUMBERVALUE(CK24),_xlfn.NUMBERVALUE(CI24),_xlfn.NUMBERVALUE(CF24:CG24),_xlfn.NUMBERVALUE(CB24:CC24),_xlfn.NUMBERVALUE(BR24:BY24))</f>
        <v>0</v>
      </c>
      <c r="FE24" t="s">
        <v>193</v>
      </c>
      <c r="FV24" t="s">
        <v>186</v>
      </c>
      <c r="FY24" t="s">
        <v>186</v>
      </c>
      <c r="FZ24" t="s">
        <v>186</v>
      </c>
      <c r="GA24" t="s">
        <v>186</v>
      </c>
      <c r="GB24" t="s">
        <v>186</v>
      </c>
      <c r="GC24" t="s">
        <v>186</v>
      </c>
      <c r="GE24" t="s">
        <v>186</v>
      </c>
      <c r="GG24" t="s">
        <v>537</v>
      </c>
    </row>
    <row r="25" spans="1:189" x14ac:dyDescent="0.25">
      <c r="A25" t="s">
        <v>538</v>
      </c>
      <c r="B25" t="s">
        <v>539</v>
      </c>
      <c r="C25" t="s">
        <v>540</v>
      </c>
      <c r="D25" t="s">
        <v>181</v>
      </c>
      <c r="E25" t="s">
        <v>541</v>
      </c>
      <c r="F25" s="5">
        <v>45600</v>
      </c>
      <c r="G25" s="6">
        <v>0.70624999999999993</v>
      </c>
      <c r="H25" t="s">
        <v>183</v>
      </c>
      <c r="I25" t="s">
        <v>184</v>
      </c>
      <c r="J25" t="s">
        <v>185</v>
      </c>
      <c r="K25" t="s">
        <v>186</v>
      </c>
      <c r="L25" t="s">
        <v>529</v>
      </c>
      <c r="M25" t="s">
        <v>411</v>
      </c>
      <c r="N25" t="s">
        <v>211</v>
      </c>
      <c r="O25" t="s">
        <v>190</v>
      </c>
      <c r="P25" t="s">
        <v>212</v>
      </c>
      <c r="Q25" s="7">
        <v>45600</v>
      </c>
      <c r="R25" s="6">
        <v>0.70833333333333337</v>
      </c>
      <c r="S25" t="s">
        <v>542</v>
      </c>
      <c r="T25" t="s">
        <v>192</v>
      </c>
      <c r="U25" t="s">
        <v>543</v>
      </c>
      <c r="V25" t="s">
        <v>220</v>
      </c>
      <c r="W25" t="s">
        <v>544</v>
      </c>
      <c r="X25" t="s">
        <v>216</v>
      </c>
      <c r="Y25" t="s">
        <v>193</v>
      </c>
      <c r="Z25" t="s">
        <v>186</v>
      </c>
      <c r="AA25" t="s">
        <v>186</v>
      </c>
      <c r="AB25" t="s">
        <v>186</v>
      </c>
      <c r="AC25" t="s">
        <v>186</v>
      </c>
      <c r="AD25" t="s">
        <v>186</v>
      </c>
      <c r="AG25" t="s">
        <v>186</v>
      </c>
      <c r="AJ25" t="s">
        <v>186</v>
      </c>
      <c r="AK25" t="s">
        <v>186</v>
      </c>
      <c r="AL25" t="s">
        <v>186</v>
      </c>
      <c r="AM25" t="s">
        <v>186</v>
      </c>
      <c r="AN25" t="s">
        <v>186</v>
      </c>
      <c r="AO25" t="s">
        <v>186</v>
      </c>
      <c r="AP25" t="s">
        <v>186</v>
      </c>
      <c r="AQ25" t="s">
        <v>545</v>
      </c>
      <c r="AR25" s="4">
        <v>45393</v>
      </c>
      <c r="AS25" t="s">
        <v>546</v>
      </c>
      <c r="AT25" t="s">
        <v>547</v>
      </c>
      <c r="AU25" t="s">
        <v>548</v>
      </c>
      <c r="AV25" t="s">
        <v>181</v>
      </c>
      <c r="AW25" t="s">
        <v>234</v>
      </c>
      <c r="AX25">
        <v>1</v>
      </c>
      <c r="AY25">
        <v>48.578063</v>
      </c>
      <c r="AZ25">
        <v>-124.30422900000001</v>
      </c>
      <c r="BA25">
        <v>8</v>
      </c>
      <c r="BB25">
        <v>5381373</v>
      </c>
      <c r="BC25">
        <v>403803</v>
      </c>
      <c r="BD25" t="s">
        <v>223</v>
      </c>
      <c r="BE25" t="s">
        <v>397</v>
      </c>
      <c r="BH25" t="s">
        <v>217</v>
      </c>
      <c r="BI25" s="10"/>
      <c r="BJ25" s="10"/>
      <c r="BK25" s="10"/>
      <c r="BL25" s="10"/>
      <c r="BM25" s="10"/>
      <c r="BN25" s="10"/>
      <c r="BO25" s="10"/>
      <c r="BP25" s="10" t="s">
        <v>213</v>
      </c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 t="s">
        <v>549</v>
      </c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 t="s">
        <v>283</v>
      </c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ET25" cm="1">
        <f t="array" ref="ET25">SUM(_xlfn.NUMBERVALUE(BI25:BP25), _xlfn.NUMBERVALUE(BR25:DW25))</f>
        <v>80</v>
      </c>
      <c r="EV25" cm="1">
        <f t="array" ref="EV25">SUM(_xlfn.NUMBERVALUE(DH25:DX25), _xlfn.NUMBERVALUE(BZ25:CP25))</f>
        <v>14</v>
      </c>
      <c r="EW25" cm="1">
        <f t="array" ref="EW25">SUM(_xlfn.NUMBERVALUE(FG25:FT25))</f>
        <v>0</v>
      </c>
      <c r="EX25" t="str">
        <f t="shared" si="0"/>
        <v>YES</v>
      </c>
      <c r="EY25" t="str">
        <f t="shared" si="1"/>
        <v>ok</v>
      </c>
      <c r="EZ25" t="str">
        <f t="shared" si="2"/>
        <v>ok</v>
      </c>
      <c r="FA25" t="str">
        <f t="shared" si="3"/>
        <v>ok</v>
      </c>
      <c r="FB25" t="str">
        <f t="shared" si="4"/>
        <v>ok</v>
      </c>
      <c r="FC25" t="str">
        <f t="shared" si="5"/>
        <v>ok</v>
      </c>
      <c r="FD25" s="11" cm="1">
        <f t="array" ref="FD25">SUM(_xlfn.NUMBERVALUE(DW25),_xlfn.NUMBERVALUE(DU25),_xlfn.NUMBERVALUE(DS25),_xlfn.NUMBERVALUE(DQ25),_xlfn.NUMBERVALUE(DN25:DO25),_xlfn.NUMBERVALUE(DJ25:DK25),_xlfn.NUMBERVALUE(CZ25:DG25),_xlfn.NUMBERVALUE(CO25),_xlfn.NUMBERVALUE(CM25),_xlfn.NUMBERVALUE(CK25),_xlfn.NUMBERVALUE(CI25),_xlfn.NUMBERVALUE(CF25:CG25),_xlfn.NUMBERVALUE(CB25:CC25),_xlfn.NUMBERVALUE(BR25:BY25))</f>
        <v>0</v>
      </c>
      <c r="FE25" t="s">
        <v>193</v>
      </c>
      <c r="FV25" t="s">
        <v>186</v>
      </c>
      <c r="FY25" t="s">
        <v>186</v>
      </c>
      <c r="FZ25" t="s">
        <v>186</v>
      </c>
      <c r="GA25" t="s">
        <v>186</v>
      </c>
      <c r="GB25" t="s">
        <v>186</v>
      </c>
      <c r="GC25" t="s">
        <v>186</v>
      </c>
      <c r="GE25" t="s">
        <v>186</v>
      </c>
    </row>
    <row r="26" spans="1:189" x14ac:dyDescent="0.25">
      <c r="A26" t="s">
        <v>550</v>
      </c>
      <c r="B26" t="s">
        <v>551</v>
      </c>
      <c r="C26" t="s">
        <v>552</v>
      </c>
      <c r="D26" t="s">
        <v>181</v>
      </c>
      <c r="E26" t="s">
        <v>553</v>
      </c>
      <c r="F26" s="5" t="s">
        <v>554</v>
      </c>
      <c r="G26" s="6">
        <v>0.7104166666666667</v>
      </c>
      <c r="H26" t="s">
        <v>183</v>
      </c>
      <c r="I26" t="s">
        <v>184</v>
      </c>
      <c r="J26" t="s">
        <v>185</v>
      </c>
      <c r="K26" t="s">
        <v>186</v>
      </c>
      <c r="L26" t="s">
        <v>555</v>
      </c>
      <c r="M26" t="s">
        <v>245</v>
      </c>
      <c r="N26" t="s">
        <v>512</v>
      </c>
      <c r="O26" t="s">
        <v>190</v>
      </c>
      <c r="P26" t="s">
        <v>212</v>
      </c>
      <c r="Q26" s="8" t="s">
        <v>554</v>
      </c>
      <c r="R26" s="6">
        <v>0.71111111111111114</v>
      </c>
      <c r="S26" t="s">
        <v>186</v>
      </c>
      <c r="T26" t="s">
        <v>192</v>
      </c>
      <c r="U26" t="s">
        <v>186</v>
      </c>
      <c r="V26" t="s">
        <v>556</v>
      </c>
      <c r="W26" t="s">
        <v>460</v>
      </c>
      <c r="X26" t="s">
        <v>216</v>
      </c>
      <c r="Y26" t="s">
        <v>217</v>
      </c>
      <c r="Z26" t="s">
        <v>557</v>
      </c>
      <c r="AA26" t="s">
        <v>558</v>
      </c>
      <c r="AB26" t="s">
        <v>326</v>
      </c>
      <c r="AC26" t="s">
        <v>330</v>
      </c>
      <c r="AD26" t="s">
        <v>559</v>
      </c>
      <c r="AE26" t="s">
        <v>223</v>
      </c>
      <c r="AF26" t="s">
        <v>560</v>
      </c>
      <c r="AG26" t="s">
        <v>495</v>
      </c>
      <c r="AH26" t="s">
        <v>561</v>
      </c>
      <c r="AJ26" t="s">
        <v>562</v>
      </c>
      <c r="AK26" t="s">
        <v>563</v>
      </c>
      <c r="AL26" t="s">
        <v>564</v>
      </c>
      <c r="AM26" t="s">
        <v>186</v>
      </c>
      <c r="AN26" t="s">
        <v>186</v>
      </c>
      <c r="AO26" t="s">
        <v>186</v>
      </c>
      <c r="AP26" t="s">
        <v>186</v>
      </c>
      <c r="AQ26" t="s">
        <v>565</v>
      </c>
      <c r="AR26" s="4">
        <v>45397</v>
      </c>
      <c r="AS26" t="s">
        <v>566</v>
      </c>
      <c r="AT26" t="s">
        <v>567</v>
      </c>
      <c r="AU26" t="s">
        <v>568</v>
      </c>
      <c r="AV26" t="s">
        <v>181</v>
      </c>
      <c r="AW26" t="s">
        <v>234</v>
      </c>
      <c r="AX26">
        <v>1</v>
      </c>
      <c r="AY26">
        <v>48.578266999999997</v>
      </c>
      <c r="AZ26">
        <v>-124.304289</v>
      </c>
      <c r="BA26">
        <v>10</v>
      </c>
      <c r="BB26">
        <v>5381396</v>
      </c>
      <c r="BC26">
        <v>403799</v>
      </c>
      <c r="BD26" t="s">
        <v>223</v>
      </c>
      <c r="BE26" t="s">
        <v>397</v>
      </c>
      <c r="BH26" t="s">
        <v>217</v>
      </c>
      <c r="BI26" s="10"/>
      <c r="BJ26" s="10"/>
      <c r="BK26" s="10"/>
      <c r="BL26" s="10" t="s">
        <v>237</v>
      </c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 t="s">
        <v>368</v>
      </c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Z26" t="s">
        <v>213</v>
      </c>
      <c r="EH26" t="s">
        <v>213</v>
      </c>
      <c r="ET26" cm="1">
        <f t="array" ref="ET26">SUM(_xlfn.NUMBERVALUE(BI26:BP26), _xlfn.NUMBERVALUE(BR26:DW26))</f>
        <v>15</v>
      </c>
      <c r="EV26" cm="1">
        <f t="array" ref="EV26">SUM(_xlfn.NUMBERVALUE(DH26:DX26), _xlfn.NUMBERVALUE(BZ26:CP26))</f>
        <v>0</v>
      </c>
      <c r="EW26" cm="1">
        <f t="array" ref="EW26">SUM(_xlfn.NUMBERVALUE(FG26:FT26))</f>
        <v>15</v>
      </c>
      <c r="EX26" t="str">
        <f t="shared" si="0"/>
        <v>ok</v>
      </c>
      <c r="EY26" t="str">
        <f t="shared" si="1"/>
        <v>ok</v>
      </c>
      <c r="EZ26" t="str">
        <f t="shared" si="2"/>
        <v>ok</v>
      </c>
      <c r="FA26" t="str">
        <f t="shared" si="3"/>
        <v>ok</v>
      </c>
      <c r="FB26" t="str">
        <f t="shared" si="4"/>
        <v>ok</v>
      </c>
      <c r="FC26" t="str">
        <f t="shared" si="5"/>
        <v>ok</v>
      </c>
      <c r="FD26" s="11" cm="1">
        <f t="array" ref="FD26">SUM(_xlfn.NUMBERVALUE(DW26),_xlfn.NUMBERVALUE(DU26),_xlfn.NUMBERVALUE(DS26),_xlfn.NUMBERVALUE(DQ26),_xlfn.NUMBERVALUE(DN26:DO26),_xlfn.NUMBERVALUE(DJ26:DK26),_xlfn.NUMBERVALUE(CZ26:DG26),_xlfn.NUMBERVALUE(CO26),_xlfn.NUMBERVALUE(CM26),_xlfn.NUMBERVALUE(CK26),_xlfn.NUMBERVALUE(CI26),_xlfn.NUMBERVALUE(CF26:CG26),_xlfn.NUMBERVALUE(CB26:CC26),_xlfn.NUMBERVALUE(BR26:BY26))</f>
        <v>0</v>
      </c>
      <c r="FE26" t="s">
        <v>217</v>
      </c>
      <c r="FF26" t="s">
        <v>569</v>
      </c>
      <c r="FH26" t="s">
        <v>368</v>
      </c>
      <c r="FO26" t="s">
        <v>237</v>
      </c>
      <c r="FU26" t="s">
        <v>238</v>
      </c>
      <c r="FV26" t="s">
        <v>186</v>
      </c>
      <c r="FW26" t="s">
        <v>569</v>
      </c>
      <c r="FX26" s="2">
        <v>0.55208333333212067</v>
      </c>
      <c r="FY26" t="s">
        <v>570</v>
      </c>
      <c r="FZ26" t="s">
        <v>571</v>
      </c>
      <c r="GA26" t="s">
        <v>311</v>
      </c>
      <c r="GB26" t="s">
        <v>221</v>
      </c>
      <c r="GC26" t="s">
        <v>432</v>
      </c>
      <c r="GD26" t="s">
        <v>223</v>
      </c>
      <c r="GE26" t="s">
        <v>186</v>
      </c>
    </row>
    <row r="27" spans="1:189" x14ac:dyDescent="0.25">
      <c r="A27" t="s">
        <v>572</v>
      </c>
      <c r="B27" t="s">
        <v>573</v>
      </c>
      <c r="C27" t="s">
        <v>574</v>
      </c>
      <c r="D27" t="s">
        <v>181</v>
      </c>
      <c r="E27" t="s">
        <v>575</v>
      </c>
      <c r="F27" s="5" t="s">
        <v>569</v>
      </c>
      <c r="G27" s="6">
        <v>0.56111111111111112</v>
      </c>
      <c r="H27" t="s">
        <v>183</v>
      </c>
      <c r="I27" t="s">
        <v>184</v>
      </c>
      <c r="J27" t="s">
        <v>185</v>
      </c>
      <c r="K27" t="s">
        <v>186</v>
      </c>
      <c r="L27" t="s">
        <v>576</v>
      </c>
      <c r="M27" t="s">
        <v>201</v>
      </c>
      <c r="N27" t="s">
        <v>261</v>
      </c>
      <c r="O27" t="s">
        <v>190</v>
      </c>
      <c r="P27" t="s">
        <v>212</v>
      </c>
      <c r="Q27" s="8" t="s">
        <v>569</v>
      </c>
      <c r="R27" s="6">
        <v>0.56180555555555556</v>
      </c>
      <c r="S27" t="s">
        <v>186</v>
      </c>
      <c r="T27" t="s">
        <v>192</v>
      </c>
      <c r="U27" t="s">
        <v>186</v>
      </c>
      <c r="V27" t="s">
        <v>376</v>
      </c>
      <c r="W27" t="s">
        <v>577</v>
      </c>
      <c r="X27" t="s">
        <v>216</v>
      </c>
      <c r="Y27" t="s">
        <v>217</v>
      </c>
      <c r="Z27" t="s">
        <v>578</v>
      </c>
      <c r="AA27" t="s">
        <v>579</v>
      </c>
      <c r="AB27" t="s">
        <v>326</v>
      </c>
      <c r="AC27" t="s">
        <v>431</v>
      </c>
      <c r="AD27" t="s">
        <v>580</v>
      </c>
      <c r="AE27" t="s">
        <v>223</v>
      </c>
      <c r="AF27" t="s">
        <v>581</v>
      </c>
      <c r="AG27" t="s">
        <v>186</v>
      </c>
      <c r="AH27" t="s">
        <v>561</v>
      </c>
      <c r="AJ27" t="s">
        <v>582</v>
      </c>
      <c r="AK27" t="s">
        <v>583</v>
      </c>
      <c r="AL27" t="s">
        <v>584</v>
      </c>
      <c r="AM27" t="s">
        <v>186</v>
      </c>
      <c r="AN27" t="s">
        <v>186</v>
      </c>
      <c r="AO27" t="s">
        <v>186</v>
      </c>
      <c r="AP27" t="s">
        <v>186</v>
      </c>
      <c r="AQ27" t="s">
        <v>585</v>
      </c>
      <c r="AR27" s="4">
        <v>45398</v>
      </c>
      <c r="AS27" t="s">
        <v>586</v>
      </c>
      <c r="AT27" t="s">
        <v>587</v>
      </c>
      <c r="AU27" t="s">
        <v>588</v>
      </c>
      <c r="AV27" t="s">
        <v>181</v>
      </c>
      <c r="AW27" t="s">
        <v>234</v>
      </c>
      <c r="AX27">
        <v>1</v>
      </c>
      <c r="AY27">
        <v>48.578026000000001</v>
      </c>
      <c r="AZ27">
        <v>-124.304213</v>
      </c>
      <c r="BA27">
        <v>5</v>
      </c>
      <c r="BB27">
        <v>5381369</v>
      </c>
      <c r="BC27">
        <v>403804</v>
      </c>
      <c r="BD27" t="s">
        <v>223</v>
      </c>
      <c r="BE27" t="s">
        <v>397</v>
      </c>
      <c r="BH27" t="s">
        <v>217</v>
      </c>
      <c r="BI27" s="10"/>
      <c r="BJ27" s="10"/>
      <c r="BK27" s="10"/>
      <c r="BL27" s="10" t="s">
        <v>326</v>
      </c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 t="s">
        <v>312</v>
      </c>
      <c r="CS27" s="10"/>
      <c r="CT27" s="10" t="s">
        <v>589</v>
      </c>
      <c r="CU27" s="10" t="s">
        <v>237</v>
      </c>
      <c r="CV27" s="10"/>
      <c r="CW27" s="10"/>
      <c r="CX27" s="10"/>
      <c r="CY27" s="10"/>
      <c r="CZ27" s="10"/>
      <c r="DA27" s="10" t="s">
        <v>236</v>
      </c>
      <c r="DB27" s="10"/>
      <c r="DC27" s="10" t="s">
        <v>236</v>
      </c>
      <c r="DD27" s="10" t="s">
        <v>236</v>
      </c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Z27" t="s">
        <v>237</v>
      </c>
      <c r="ET27" cm="1">
        <f t="array" ref="ET27">SUM(_xlfn.NUMBERVALUE(BI27:BP27), _xlfn.NUMBERVALUE(BR27:DW27))</f>
        <v>53</v>
      </c>
      <c r="EV27" cm="1">
        <f t="array" ref="EV27">SUM(_xlfn.NUMBERVALUE(DH27:DX27), _xlfn.NUMBERVALUE(BZ27:CP27))</f>
        <v>0</v>
      </c>
      <c r="EW27" cm="1">
        <f t="array" ref="EW27">SUM(_xlfn.NUMBERVALUE(FG27:FT27))</f>
        <v>53</v>
      </c>
      <c r="EX27" t="str">
        <f t="shared" si="0"/>
        <v>ok</v>
      </c>
      <c r="EY27" t="str">
        <f t="shared" si="1"/>
        <v>ok</v>
      </c>
      <c r="EZ27" t="str">
        <f t="shared" si="2"/>
        <v>ok</v>
      </c>
      <c r="FA27" t="str">
        <f t="shared" si="3"/>
        <v>ok</v>
      </c>
      <c r="FB27" t="str">
        <f t="shared" si="4"/>
        <v>ok</v>
      </c>
      <c r="FC27" t="str">
        <f t="shared" si="5"/>
        <v>ok</v>
      </c>
      <c r="FD27" s="11" cm="1">
        <f t="array" ref="FD27">SUM(_xlfn.NUMBERVALUE(DW27),_xlfn.NUMBERVALUE(DU27),_xlfn.NUMBERVALUE(DS27),_xlfn.NUMBERVALUE(DQ27),_xlfn.NUMBERVALUE(DN27:DO27),_xlfn.NUMBERVALUE(DJ27:DK27),_xlfn.NUMBERVALUE(CZ27:DG27),_xlfn.NUMBERVALUE(CO27),_xlfn.NUMBERVALUE(CM27),_xlfn.NUMBERVALUE(CK27),_xlfn.NUMBERVALUE(CI27),_xlfn.NUMBERVALUE(CF27:CG27),_xlfn.NUMBERVALUE(CB27:CC27),_xlfn.NUMBERVALUE(BR27:BY27))</f>
        <v>0</v>
      </c>
      <c r="FE27" t="s">
        <v>217</v>
      </c>
      <c r="FF27" t="s">
        <v>590</v>
      </c>
      <c r="FG27" t="s">
        <v>312</v>
      </c>
      <c r="FH27" t="s">
        <v>589</v>
      </c>
      <c r="FI27" t="s">
        <v>237</v>
      </c>
      <c r="FO27" t="s">
        <v>326</v>
      </c>
      <c r="FU27" t="s">
        <v>238</v>
      </c>
      <c r="FV27" t="s">
        <v>186</v>
      </c>
      <c r="FW27" t="s">
        <v>590</v>
      </c>
      <c r="FX27" s="2">
        <v>0.56597222222262644</v>
      </c>
      <c r="FY27" t="s">
        <v>591</v>
      </c>
      <c r="FZ27" t="s">
        <v>592</v>
      </c>
      <c r="GA27" t="s">
        <v>351</v>
      </c>
      <c r="GB27" t="s">
        <v>593</v>
      </c>
      <c r="GC27" t="s">
        <v>594</v>
      </c>
      <c r="GD27" t="s">
        <v>223</v>
      </c>
      <c r="GE27" t="s">
        <v>186</v>
      </c>
    </row>
    <row r="28" spans="1:189" x14ac:dyDescent="0.25">
      <c r="A28" t="s">
        <v>595</v>
      </c>
      <c r="B28" t="s">
        <v>596</v>
      </c>
      <c r="C28" t="s">
        <v>597</v>
      </c>
      <c r="D28" t="s">
        <v>181</v>
      </c>
      <c r="E28" t="s">
        <v>598</v>
      </c>
      <c r="F28" s="5" t="s">
        <v>590</v>
      </c>
      <c r="G28" s="6">
        <v>0.56597222222222221</v>
      </c>
      <c r="H28" t="s">
        <v>183</v>
      </c>
      <c r="I28" t="s">
        <v>184</v>
      </c>
      <c r="J28" t="s">
        <v>185</v>
      </c>
      <c r="K28" t="s">
        <v>186</v>
      </c>
      <c r="L28" t="s">
        <v>599</v>
      </c>
      <c r="M28" t="s">
        <v>201</v>
      </c>
      <c r="N28" t="s">
        <v>261</v>
      </c>
      <c r="O28" t="s">
        <v>190</v>
      </c>
      <c r="P28" t="s">
        <v>212</v>
      </c>
      <c r="Q28" s="8" t="s">
        <v>590</v>
      </c>
      <c r="R28" s="6">
        <v>0.4861111111111111</v>
      </c>
      <c r="S28" t="s">
        <v>495</v>
      </c>
      <c r="T28" t="s">
        <v>192</v>
      </c>
      <c r="U28" t="s">
        <v>186</v>
      </c>
      <c r="V28" t="s">
        <v>326</v>
      </c>
      <c r="W28" t="s">
        <v>600</v>
      </c>
      <c r="X28" t="s">
        <v>216</v>
      </c>
      <c r="Y28" t="s">
        <v>217</v>
      </c>
      <c r="Z28" t="s">
        <v>601</v>
      </c>
      <c r="AA28" t="s">
        <v>602</v>
      </c>
      <c r="AB28" t="s">
        <v>220</v>
      </c>
      <c r="AC28" t="s">
        <v>603</v>
      </c>
      <c r="AD28" t="s">
        <v>604</v>
      </c>
      <c r="AE28" t="s">
        <v>223</v>
      </c>
      <c r="AF28" t="s">
        <v>605</v>
      </c>
      <c r="AG28" t="s">
        <v>186</v>
      </c>
      <c r="AH28" t="s">
        <v>186</v>
      </c>
      <c r="AJ28" t="s">
        <v>186</v>
      </c>
      <c r="AK28" t="s">
        <v>186</v>
      </c>
      <c r="AL28" t="s">
        <v>186</v>
      </c>
      <c r="AM28" t="s">
        <v>186</v>
      </c>
      <c r="AN28" t="s">
        <v>186</v>
      </c>
      <c r="AO28" t="s">
        <v>186</v>
      </c>
      <c r="AP28" t="s">
        <v>186</v>
      </c>
      <c r="AR28" s="4">
        <v>45399</v>
      </c>
      <c r="AS28" t="s">
        <v>606</v>
      </c>
      <c r="AT28" t="s">
        <v>607</v>
      </c>
      <c r="AU28" t="s">
        <v>608</v>
      </c>
      <c r="AV28" t="s">
        <v>181</v>
      </c>
      <c r="AW28" t="s">
        <v>234</v>
      </c>
      <c r="AX28">
        <v>1</v>
      </c>
      <c r="AY28">
        <v>48.578113000000002</v>
      </c>
      <c r="AZ28">
        <v>-124.30418899999999</v>
      </c>
      <c r="BA28">
        <v>5</v>
      </c>
      <c r="BB28">
        <v>5381379</v>
      </c>
      <c r="BC28">
        <v>403806</v>
      </c>
      <c r="BD28" t="s">
        <v>223</v>
      </c>
      <c r="BE28" t="s">
        <v>397</v>
      </c>
      <c r="BH28" t="s">
        <v>217</v>
      </c>
      <c r="BI28" s="10"/>
      <c r="BJ28" s="10"/>
      <c r="BK28" s="10"/>
      <c r="BL28" s="10" t="s">
        <v>312</v>
      </c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 t="s">
        <v>237</v>
      </c>
      <c r="CS28" s="10"/>
      <c r="CT28" s="10" t="s">
        <v>216</v>
      </c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 t="s">
        <v>213</v>
      </c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Z28" t="s">
        <v>237</v>
      </c>
      <c r="ET28" cm="1">
        <f t="array" ref="ET28">SUM(_xlfn.NUMBERVALUE(BI28:BP28), _xlfn.NUMBERVALUE(BR28:DW28))</f>
        <v>21</v>
      </c>
      <c r="EV28" cm="1">
        <f t="array" ref="EV28">SUM(_xlfn.NUMBERVALUE(DH28:DX28), _xlfn.NUMBERVALUE(BZ28:CP28))</f>
        <v>1</v>
      </c>
      <c r="EW28" cm="1">
        <f t="array" ref="EW28">SUM(_xlfn.NUMBERVALUE(FG28:FT28))</f>
        <v>0</v>
      </c>
      <c r="EX28" t="str">
        <f t="shared" si="0"/>
        <v>YES</v>
      </c>
      <c r="EY28" t="str">
        <f t="shared" si="1"/>
        <v>ok</v>
      </c>
      <c r="EZ28" t="str">
        <f t="shared" si="2"/>
        <v>ok</v>
      </c>
      <c r="FA28" t="str">
        <f t="shared" si="3"/>
        <v>ok</v>
      </c>
      <c r="FB28" t="str">
        <f t="shared" si="4"/>
        <v>ok</v>
      </c>
      <c r="FC28" t="str">
        <f t="shared" si="5"/>
        <v>ok</v>
      </c>
      <c r="FD28" s="11" cm="1">
        <f t="array" ref="FD28">SUM(_xlfn.NUMBERVALUE(DW28),_xlfn.NUMBERVALUE(DU28),_xlfn.NUMBERVALUE(DS28),_xlfn.NUMBERVALUE(DQ28),_xlfn.NUMBERVALUE(DN28:DO28),_xlfn.NUMBERVALUE(DJ28:DK28),_xlfn.NUMBERVALUE(CZ28:DG28),_xlfn.NUMBERVALUE(CO28),_xlfn.NUMBERVALUE(CM28),_xlfn.NUMBERVALUE(CK28),_xlfn.NUMBERVALUE(CI28),_xlfn.NUMBERVALUE(CF28:CG28),_xlfn.NUMBERVALUE(CB28:CC28),_xlfn.NUMBERVALUE(BR28:BY28))</f>
        <v>0</v>
      </c>
      <c r="FE28" t="s">
        <v>193</v>
      </c>
      <c r="FV28" t="s">
        <v>186</v>
      </c>
      <c r="FY28" t="s">
        <v>186</v>
      </c>
      <c r="FZ28" t="s">
        <v>186</v>
      </c>
      <c r="GA28" t="s">
        <v>186</v>
      </c>
      <c r="GB28" t="s">
        <v>186</v>
      </c>
      <c r="GC28" t="s">
        <v>186</v>
      </c>
      <c r="GE28" t="s">
        <v>186</v>
      </c>
    </row>
    <row r="29" spans="1:189" x14ac:dyDescent="0.25">
      <c r="A29" t="s">
        <v>609</v>
      </c>
      <c r="B29" t="s">
        <v>610</v>
      </c>
      <c r="C29" t="s">
        <v>611</v>
      </c>
      <c r="D29" t="s">
        <v>181</v>
      </c>
      <c r="E29" t="s">
        <v>612</v>
      </c>
      <c r="F29" s="5" t="s">
        <v>590</v>
      </c>
      <c r="G29" s="6">
        <v>0.57986111111111105</v>
      </c>
      <c r="H29" t="s">
        <v>183</v>
      </c>
      <c r="I29" t="s">
        <v>184</v>
      </c>
      <c r="J29" t="s">
        <v>185</v>
      </c>
      <c r="K29" t="s">
        <v>186</v>
      </c>
      <c r="L29" t="s">
        <v>613</v>
      </c>
      <c r="M29" t="s">
        <v>201</v>
      </c>
      <c r="N29" t="s">
        <v>261</v>
      </c>
      <c r="O29" t="s">
        <v>190</v>
      </c>
      <c r="P29" t="s">
        <v>191</v>
      </c>
      <c r="Q29" s="8" t="s">
        <v>590</v>
      </c>
      <c r="R29" s="6">
        <v>0.57986111111111105</v>
      </c>
      <c r="S29" t="s">
        <v>186</v>
      </c>
      <c r="T29" t="s">
        <v>192</v>
      </c>
      <c r="U29" t="s">
        <v>186</v>
      </c>
      <c r="V29" t="s">
        <v>326</v>
      </c>
      <c r="W29" t="s">
        <v>600</v>
      </c>
      <c r="X29" t="s">
        <v>216</v>
      </c>
      <c r="Y29" t="s">
        <v>217</v>
      </c>
      <c r="Z29" t="s">
        <v>614</v>
      </c>
      <c r="AA29" t="s">
        <v>615</v>
      </c>
      <c r="AB29" t="s">
        <v>326</v>
      </c>
      <c r="AC29" t="s">
        <v>265</v>
      </c>
      <c r="AD29" t="s">
        <v>616</v>
      </c>
      <c r="AE29" t="s">
        <v>223</v>
      </c>
      <c r="AF29" t="s">
        <v>617</v>
      </c>
      <c r="AG29" t="s">
        <v>495</v>
      </c>
      <c r="AH29" t="s">
        <v>186</v>
      </c>
      <c r="AJ29" t="s">
        <v>186</v>
      </c>
      <c r="AK29" t="s">
        <v>186</v>
      </c>
      <c r="AL29" t="s">
        <v>186</v>
      </c>
      <c r="AM29" t="s">
        <v>186</v>
      </c>
      <c r="AN29" t="s">
        <v>186</v>
      </c>
      <c r="AO29" t="s">
        <v>186</v>
      </c>
      <c r="AP29" t="s">
        <v>186</v>
      </c>
      <c r="AR29" s="4">
        <v>45399</v>
      </c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ET29" cm="1">
        <f t="array" ref="ET29">SUM(_xlfn.NUMBERVALUE(BI29:BP29), _xlfn.NUMBERVALUE(BR29:DW29))</f>
        <v>0</v>
      </c>
      <c r="EV29" cm="1">
        <f t="array" ref="EV29">SUM(_xlfn.NUMBERVALUE(DH29:DX29), _xlfn.NUMBERVALUE(BZ29:CP29))</f>
        <v>0</v>
      </c>
      <c r="EW29" cm="1">
        <f t="array" ref="EW29">SUM(_xlfn.NUMBERVALUE(FG29:FT29))</f>
        <v>0</v>
      </c>
      <c r="EX29" t="str">
        <f t="shared" si="0"/>
        <v>ok</v>
      </c>
      <c r="EY29" t="str">
        <f t="shared" si="1"/>
        <v>ok</v>
      </c>
      <c r="EZ29" t="str">
        <f t="shared" si="2"/>
        <v>ok</v>
      </c>
      <c r="FA29" t="str">
        <f t="shared" si="3"/>
        <v>ok</v>
      </c>
      <c r="FB29" t="str">
        <f t="shared" si="4"/>
        <v>ok</v>
      </c>
      <c r="FC29" t="str">
        <f t="shared" si="5"/>
        <v>ok</v>
      </c>
      <c r="FD29" s="11" cm="1">
        <f t="array" ref="FD29">SUM(_xlfn.NUMBERVALUE(DW29),_xlfn.NUMBERVALUE(DU29),_xlfn.NUMBERVALUE(DS29),_xlfn.NUMBERVALUE(DQ29),_xlfn.NUMBERVALUE(DN29:DO29),_xlfn.NUMBERVALUE(DJ29:DK29),_xlfn.NUMBERVALUE(CZ29:DG29),_xlfn.NUMBERVALUE(CO29),_xlfn.NUMBERVALUE(CM29),_xlfn.NUMBERVALUE(CK29),_xlfn.NUMBERVALUE(CI29),_xlfn.NUMBERVALUE(CF29:CG29),_xlfn.NUMBERVALUE(CB29:CC29),_xlfn.NUMBERVALUE(BR29:BY29))</f>
        <v>0</v>
      </c>
    </row>
    <row r="30" spans="1:189" x14ac:dyDescent="0.25">
      <c r="A30" t="s">
        <v>618</v>
      </c>
      <c r="B30" t="s">
        <v>619</v>
      </c>
      <c r="C30" t="s">
        <v>620</v>
      </c>
      <c r="D30" t="s">
        <v>181</v>
      </c>
      <c r="E30" t="s">
        <v>621</v>
      </c>
      <c r="F30" s="5" t="s">
        <v>622</v>
      </c>
      <c r="G30" s="6">
        <v>0.53263888888888888</v>
      </c>
      <c r="H30" t="s">
        <v>183</v>
      </c>
      <c r="I30" t="s">
        <v>184</v>
      </c>
      <c r="J30" t="s">
        <v>185</v>
      </c>
      <c r="K30" t="s">
        <v>186</v>
      </c>
      <c r="L30" t="s">
        <v>623</v>
      </c>
      <c r="M30" t="s">
        <v>201</v>
      </c>
      <c r="N30" t="s">
        <v>261</v>
      </c>
      <c r="O30" t="s">
        <v>190</v>
      </c>
      <c r="P30" t="s">
        <v>212</v>
      </c>
      <c r="Q30" s="8" t="s">
        <v>622</v>
      </c>
      <c r="R30" s="6">
        <v>0.53333333333333333</v>
      </c>
      <c r="S30" t="s">
        <v>542</v>
      </c>
      <c r="T30" t="s">
        <v>192</v>
      </c>
      <c r="U30" t="s">
        <v>186</v>
      </c>
      <c r="V30" t="s">
        <v>220</v>
      </c>
      <c r="W30" t="s">
        <v>624</v>
      </c>
      <c r="X30" t="s">
        <v>216</v>
      </c>
      <c r="Y30" t="s">
        <v>193</v>
      </c>
      <c r="Z30" t="s">
        <v>186</v>
      </c>
      <c r="AA30" t="s">
        <v>186</v>
      </c>
      <c r="AB30" t="s">
        <v>186</v>
      </c>
      <c r="AC30" t="s">
        <v>186</v>
      </c>
      <c r="AD30" t="s">
        <v>186</v>
      </c>
      <c r="AG30" t="s">
        <v>186</v>
      </c>
      <c r="AJ30" t="s">
        <v>186</v>
      </c>
      <c r="AK30" t="s">
        <v>186</v>
      </c>
      <c r="AL30" t="s">
        <v>186</v>
      </c>
      <c r="AM30" t="s">
        <v>186</v>
      </c>
      <c r="AN30" t="s">
        <v>186</v>
      </c>
      <c r="AO30" t="s">
        <v>186</v>
      </c>
      <c r="AP30" t="s">
        <v>186</v>
      </c>
      <c r="AR30" s="4">
        <v>45400</v>
      </c>
      <c r="AS30" t="s">
        <v>625</v>
      </c>
      <c r="AT30" t="s">
        <v>626</v>
      </c>
      <c r="AU30" t="s">
        <v>627</v>
      </c>
      <c r="AV30" t="s">
        <v>181</v>
      </c>
      <c r="AW30" t="s">
        <v>234</v>
      </c>
      <c r="AX30">
        <v>1</v>
      </c>
      <c r="AY30">
        <v>48.578232999999997</v>
      </c>
      <c r="AZ30">
        <v>-124.304165</v>
      </c>
      <c r="BA30">
        <v>12</v>
      </c>
      <c r="BB30">
        <v>5381392</v>
      </c>
      <c r="BC30">
        <v>403808</v>
      </c>
      <c r="BD30" t="s">
        <v>223</v>
      </c>
      <c r="BE30" t="s">
        <v>397</v>
      </c>
      <c r="BH30" t="s">
        <v>217</v>
      </c>
      <c r="BI30" s="10"/>
      <c r="BJ30" s="10"/>
      <c r="BK30" s="10"/>
      <c r="BL30" s="10" t="s">
        <v>213</v>
      </c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 t="s">
        <v>213</v>
      </c>
      <c r="CS30" s="10"/>
      <c r="CT30" s="10" t="s">
        <v>325</v>
      </c>
      <c r="CU30" s="10" t="s">
        <v>237</v>
      </c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Z30" t="s">
        <v>312</v>
      </c>
      <c r="ET30" cm="1">
        <f t="array" ref="ET30">SUM(_xlfn.NUMBERVALUE(BI30:BP30), _xlfn.NUMBERVALUE(BR30:DW30))</f>
        <v>28</v>
      </c>
      <c r="EV30" cm="1">
        <f t="array" ref="EV30">SUM(_xlfn.NUMBERVALUE(DH30:DX30), _xlfn.NUMBERVALUE(BZ30:CP30))</f>
        <v>0</v>
      </c>
      <c r="EW30" cm="1">
        <f t="array" ref="EW30">SUM(_xlfn.NUMBERVALUE(FG30:FT30))</f>
        <v>0</v>
      </c>
      <c r="EX30" t="str">
        <f t="shared" si="0"/>
        <v>YES</v>
      </c>
      <c r="EY30" t="str">
        <f t="shared" si="1"/>
        <v>ok</v>
      </c>
      <c r="EZ30" t="str">
        <f t="shared" si="2"/>
        <v>ok</v>
      </c>
      <c r="FA30" t="str">
        <f t="shared" si="3"/>
        <v>ok</v>
      </c>
      <c r="FB30" t="str">
        <f t="shared" si="4"/>
        <v>ok</v>
      </c>
      <c r="FC30" t="str">
        <f t="shared" si="5"/>
        <v>ok</v>
      </c>
      <c r="FD30" s="11" cm="1">
        <f t="array" ref="FD30">SUM(_xlfn.NUMBERVALUE(DW30),_xlfn.NUMBERVALUE(DU30),_xlfn.NUMBERVALUE(DS30),_xlfn.NUMBERVALUE(DQ30),_xlfn.NUMBERVALUE(DN30:DO30),_xlfn.NUMBERVALUE(DJ30:DK30),_xlfn.NUMBERVALUE(CZ30:DG30),_xlfn.NUMBERVALUE(CO30),_xlfn.NUMBERVALUE(CM30),_xlfn.NUMBERVALUE(CK30),_xlfn.NUMBERVALUE(CI30),_xlfn.NUMBERVALUE(CF30:CG30),_xlfn.NUMBERVALUE(CB30:CC30),_xlfn.NUMBERVALUE(BR30:BY30))</f>
        <v>0</v>
      </c>
      <c r="FE30" t="s">
        <v>193</v>
      </c>
      <c r="FV30" t="s">
        <v>186</v>
      </c>
      <c r="FY30" t="s">
        <v>186</v>
      </c>
      <c r="FZ30" t="s">
        <v>186</v>
      </c>
      <c r="GA30" t="s">
        <v>186</v>
      </c>
      <c r="GB30" t="s">
        <v>186</v>
      </c>
      <c r="GC30" t="s">
        <v>186</v>
      </c>
      <c r="GE30" t="s">
        <v>186</v>
      </c>
    </row>
    <row r="31" spans="1:189" x14ac:dyDescent="0.25">
      <c r="A31" t="s">
        <v>628</v>
      </c>
      <c r="B31" t="s">
        <v>629</v>
      </c>
      <c r="C31" t="s">
        <v>630</v>
      </c>
      <c r="D31" t="s">
        <v>181</v>
      </c>
      <c r="E31" t="s">
        <v>631</v>
      </c>
      <c r="F31" s="5" t="s">
        <v>632</v>
      </c>
      <c r="G31" s="6">
        <v>0.62569444444444444</v>
      </c>
      <c r="H31" t="s">
        <v>183</v>
      </c>
      <c r="I31" t="s">
        <v>184</v>
      </c>
      <c r="J31" t="s">
        <v>185</v>
      </c>
      <c r="K31" t="s">
        <v>186</v>
      </c>
      <c r="L31" t="s">
        <v>633</v>
      </c>
      <c r="M31" t="s">
        <v>201</v>
      </c>
      <c r="N31" t="s">
        <v>261</v>
      </c>
      <c r="O31" t="s">
        <v>190</v>
      </c>
      <c r="P31" t="s">
        <v>212</v>
      </c>
      <c r="Q31" s="8" t="s">
        <v>632</v>
      </c>
      <c r="R31" s="6">
        <v>0.62708333333333333</v>
      </c>
      <c r="S31" t="s">
        <v>213</v>
      </c>
      <c r="T31" t="s">
        <v>192</v>
      </c>
      <c r="U31" t="s">
        <v>186</v>
      </c>
      <c r="V31" t="s">
        <v>376</v>
      </c>
      <c r="W31" t="s">
        <v>634</v>
      </c>
      <c r="X31" t="s">
        <v>216</v>
      </c>
      <c r="Y31" t="s">
        <v>217</v>
      </c>
      <c r="Z31" t="s">
        <v>635</v>
      </c>
      <c r="AA31" t="s">
        <v>636</v>
      </c>
      <c r="AB31" t="s">
        <v>220</v>
      </c>
      <c r="AC31" t="s">
        <v>637</v>
      </c>
      <c r="AD31" t="s">
        <v>616</v>
      </c>
      <c r="AE31" t="s">
        <v>223</v>
      </c>
      <c r="AF31" t="s">
        <v>638</v>
      </c>
      <c r="AG31" t="s">
        <v>639</v>
      </c>
      <c r="AH31" t="s">
        <v>225</v>
      </c>
      <c r="AI31" t="s">
        <v>640</v>
      </c>
      <c r="AJ31" t="s">
        <v>641</v>
      </c>
      <c r="AK31" t="s">
        <v>642</v>
      </c>
      <c r="AL31" t="s">
        <v>186</v>
      </c>
      <c r="AM31" t="s">
        <v>186</v>
      </c>
      <c r="AN31" t="s">
        <v>643</v>
      </c>
      <c r="AO31" t="s">
        <v>186</v>
      </c>
      <c r="AP31" t="s">
        <v>186</v>
      </c>
      <c r="AR31" s="4">
        <v>45404</v>
      </c>
      <c r="AS31" t="s">
        <v>644</v>
      </c>
      <c r="AT31" t="s">
        <v>645</v>
      </c>
      <c r="AU31" t="s">
        <v>646</v>
      </c>
      <c r="AV31" t="s">
        <v>181</v>
      </c>
      <c r="AW31" t="s">
        <v>234</v>
      </c>
      <c r="AX31">
        <v>1</v>
      </c>
      <c r="AY31">
        <v>48.578147999999999</v>
      </c>
      <c r="AZ31">
        <v>-124.304096</v>
      </c>
      <c r="BA31">
        <v>21</v>
      </c>
      <c r="BB31">
        <v>5381383</v>
      </c>
      <c r="BC31">
        <v>403813</v>
      </c>
      <c r="BD31" t="s">
        <v>223</v>
      </c>
      <c r="BE31" t="s">
        <v>397</v>
      </c>
      <c r="BH31" t="s">
        <v>217</v>
      </c>
      <c r="BI31" s="10"/>
      <c r="BJ31" s="10"/>
      <c r="BK31" s="10" t="s">
        <v>236</v>
      </c>
      <c r="BL31" s="10"/>
      <c r="BM31" s="10"/>
      <c r="BN31" s="10"/>
      <c r="BO31" s="10"/>
      <c r="BP31" s="10"/>
      <c r="BQ31" s="10"/>
      <c r="BR31" s="10"/>
      <c r="BS31" s="10"/>
      <c r="BT31" s="10"/>
      <c r="BU31" s="10" t="s">
        <v>312</v>
      </c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4" t="s">
        <v>213</v>
      </c>
      <c r="CS31" s="10"/>
      <c r="CT31" s="14" t="s">
        <v>647</v>
      </c>
      <c r="CU31" s="14" t="s">
        <v>312</v>
      </c>
      <c r="CV31" s="10"/>
      <c r="CW31" s="10"/>
      <c r="CX31" s="10"/>
      <c r="CY31" s="10"/>
      <c r="CZ31" s="10"/>
      <c r="DA31" s="14" t="s">
        <v>213</v>
      </c>
      <c r="DB31" s="10"/>
      <c r="DC31" s="14" t="s">
        <v>647</v>
      </c>
      <c r="DD31" s="14" t="s">
        <v>312</v>
      </c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Z31" t="s">
        <v>213</v>
      </c>
      <c r="ET31" cm="1">
        <f t="array" ref="ET31">SUM(_xlfn.NUMBERVALUE(BI31:BP31), _xlfn.NUMBERVALUE(BR31:DW31))</f>
        <v>73</v>
      </c>
      <c r="EV31" cm="1">
        <f t="array" ref="EV31">SUM(_xlfn.NUMBERVALUE(DH31:DX31), _xlfn.NUMBERVALUE(BZ31:CP31))</f>
        <v>0</v>
      </c>
      <c r="EW31" cm="1">
        <f t="array" ref="EW31">SUM(_xlfn.NUMBERVALUE(FG31:FT31))</f>
        <v>38</v>
      </c>
      <c r="EX31" t="str">
        <f t="shared" si="0"/>
        <v>YES</v>
      </c>
      <c r="EY31" t="str">
        <f t="shared" si="1"/>
        <v>NO</v>
      </c>
      <c r="EZ31" t="str">
        <f t="shared" si="2"/>
        <v>NO</v>
      </c>
      <c r="FA31" t="str">
        <f t="shared" si="3"/>
        <v>NO</v>
      </c>
      <c r="FB31" t="str">
        <f t="shared" si="4"/>
        <v>NO</v>
      </c>
      <c r="FC31" t="str">
        <f t="shared" si="5"/>
        <v>NO</v>
      </c>
      <c r="FD31" s="11" cm="1">
        <f t="array" ref="FD31">SUM(_xlfn.NUMBERVALUE(DW31),_xlfn.NUMBERVALUE(DU31),_xlfn.NUMBERVALUE(DS31),_xlfn.NUMBERVALUE(DQ31),_xlfn.NUMBERVALUE(DN31:DO31),_xlfn.NUMBERVALUE(DJ31:DK31),_xlfn.NUMBERVALUE(CZ31:DG31),_xlfn.NUMBERVALUE(CO31),_xlfn.NUMBERVALUE(CM31),_xlfn.NUMBERVALUE(CK31),_xlfn.NUMBERVALUE(CI31),_xlfn.NUMBERVALUE(CF31:CG31),_xlfn.NUMBERVALUE(CB31:CC31),_xlfn.NUMBERVALUE(BR31:BY31))</f>
        <v>38</v>
      </c>
      <c r="FE31" t="s">
        <v>217</v>
      </c>
      <c r="FF31" t="s">
        <v>648</v>
      </c>
      <c r="FG31" t="s">
        <v>213</v>
      </c>
      <c r="FH31" t="s">
        <v>647</v>
      </c>
      <c r="FI31" t="s">
        <v>312</v>
      </c>
      <c r="FO31" t="s">
        <v>312</v>
      </c>
      <c r="FU31" t="s">
        <v>238</v>
      </c>
      <c r="FV31" t="s">
        <v>186</v>
      </c>
      <c r="FW31" t="s">
        <v>648</v>
      </c>
      <c r="FX31" s="2">
        <v>0.63541666666787933</v>
      </c>
      <c r="FY31" t="s">
        <v>649</v>
      </c>
      <c r="FZ31" t="s">
        <v>650</v>
      </c>
      <c r="GA31" t="s">
        <v>220</v>
      </c>
      <c r="GB31" t="s">
        <v>330</v>
      </c>
      <c r="GC31" t="s">
        <v>580</v>
      </c>
      <c r="GD31" t="s">
        <v>223</v>
      </c>
      <c r="GE31" t="s">
        <v>186</v>
      </c>
    </row>
    <row r="32" spans="1:189" x14ac:dyDescent="0.25">
      <c r="A32" t="s">
        <v>651</v>
      </c>
      <c r="B32" t="s">
        <v>652</v>
      </c>
      <c r="C32" t="s">
        <v>653</v>
      </c>
      <c r="D32" t="s">
        <v>181</v>
      </c>
      <c r="E32" t="s">
        <v>654</v>
      </c>
      <c r="F32" s="5" t="s">
        <v>648</v>
      </c>
      <c r="G32" s="6">
        <v>0.64374999999999993</v>
      </c>
      <c r="H32" t="s">
        <v>183</v>
      </c>
      <c r="I32" t="s">
        <v>184</v>
      </c>
      <c r="J32" t="s">
        <v>185</v>
      </c>
      <c r="K32" t="s">
        <v>186</v>
      </c>
      <c r="L32" t="s">
        <v>511</v>
      </c>
      <c r="M32" t="s">
        <v>201</v>
      </c>
      <c r="N32" t="s">
        <v>211</v>
      </c>
      <c r="O32" t="s">
        <v>190</v>
      </c>
      <c r="P32" t="s">
        <v>191</v>
      </c>
      <c r="Q32" s="8" t="s">
        <v>648</v>
      </c>
      <c r="R32" s="6">
        <v>0.64444444444444449</v>
      </c>
      <c r="S32" t="s">
        <v>655</v>
      </c>
      <c r="T32" t="s">
        <v>192</v>
      </c>
      <c r="U32" t="s">
        <v>186</v>
      </c>
      <c r="V32" t="s">
        <v>376</v>
      </c>
      <c r="W32" t="s">
        <v>656</v>
      </c>
      <c r="X32" t="s">
        <v>216</v>
      </c>
      <c r="Y32" t="s">
        <v>217</v>
      </c>
      <c r="Z32" t="s">
        <v>657</v>
      </c>
      <c r="AA32" t="s">
        <v>658</v>
      </c>
      <c r="AB32" t="s">
        <v>220</v>
      </c>
      <c r="AC32" t="s">
        <v>445</v>
      </c>
      <c r="AD32" t="s">
        <v>659</v>
      </c>
      <c r="AE32" t="s">
        <v>223</v>
      </c>
      <c r="AF32" t="s">
        <v>660</v>
      </c>
      <c r="AG32" t="s">
        <v>661</v>
      </c>
      <c r="AH32" t="s">
        <v>225</v>
      </c>
      <c r="AI32" t="s">
        <v>662</v>
      </c>
      <c r="AJ32" t="s">
        <v>663</v>
      </c>
      <c r="AK32" t="s">
        <v>664</v>
      </c>
      <c r="AL32" t="s">
        <v>186</v>
      </c>
      <c r="AM32" t="s">
        <v>186</v>
      </c>
      <c r="AN32" t="s">
        <v>186</v>
      </c>
      <c r="AO32" t="s">
        <v>186</v>
      </c>
      <c r="AP32" t="s">
        <v>186</v>
      </c>
      <c r="AR32" s="4">
        <v>45405</v>
      </c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ET32" cm="1">
        <f t="array" ref="ET32">SUM(_xlfn.NUMBERVALUE(BI32:BP32), _xlfn.NUMBERVALUE(BR32:DW32))</f>
        <v>0</v>
      </c>
      <c r="EV32" cm="1">
        <f t="array" ref="EV32">SUM(_xlfn.NUMBERVALUE(DH32:DX32), _xlfn.NUMBERVALUE(BZ32:CP32))</f>
        <v>0</v>
      </c>
      <c r="EW32" cm="1">
        <f t="array" ref="EW32">SUM(_xlfn.NUMBERVALUE(FG32:FT32))</f>
        <v>0</v>
      </c>
      <c r="EX32" t="str">
        <f t="shared" si="0"/>
        <v>ok</v>
      </c>
      <c r="EY32" t="str">
        <f t="shared" si="1"/>
        <v>ok</v>
      </c>
      <c r="EZ32" t="str">
        <f t="shared" si="2"/>
        <v>ok</v>
      </c>
      <c r="FA32" t="str">
        <f t="shared" si="3"/>
        <v>ok</v>
      </c>
      <c r="FB32" t="str">
        <f t="shared" si="4"/>
        <v>ok</v>
      </c>
      <c r="FC32" t="str">
        <f t="shared" si="5"/>
        <v>ok</v>
      </c>
      <c r="FD32" s="11" cm="1">
        <f t="array" ref="FD32">SUM(_xlfn.NUMBERVALUE(DW32),_xlfn.NUMBERVALUE(DU32),_xlfn.NUMBERVALUE(DS32),_xlfn.NUMBERVALUE(DQ32),_xlfn.NUMBERVALUE(DN32:DO32),_xlfn.NUMBERVALUE(DJ32:DK32),_xlfn.NUMBERVALUE(CZ32:DG32),_xlfn.NUMBERVALUE(CO32),_xlfn.NUMBERVALUE(CM32),_xlfn.NUMBERVALUE(CK32),_xlfn.NUMBERVALUE(CI32),_xlfn.NUMBERVALUE(CF32:CG32),_xlfn.NUMBERVALUE(CB32:CC32),_xlfn.NUMBERVALUE(BR32:BY32))</f>
        <v>0</v>
      </c>
    </row>
    <row r="33" spans="1:189" x14ac:dyDescent="0.25">
      <c r="A33" t="s">
        <v>665</v>
      </c>
      <c r="B33" t="s">
        <v>666</v>
      </c>
      <c r="C33" t="s">
        <v>667</v>
      </c>
      <c r="D33" t="s">
        <v>181</v>
      </c>
      <c r="E33" t="s">
        <v>668</v>
      </c>
      <c r="F33" s="5" t="s">
        <v>669</v>
      </c>
      <c r="G33" s="6">
        <v>0.45833333333333331</v>
      </c>
      <c r="H33" t="s">
        <v>183</v>
      </c>
      <c r="I33" t="s">
        <v>184</v>
      </c>
      <c r="J33" t="s">
        <v>185</v>
      </c>
      <c r="K33" t="s">
        <v>186</v>
      </c>
      <c r="L33" t="s">
        <v>511</v>
      </c>
      <c r="M33" t="s">
        <v>210</v>
      </c>
      <c r="N33" t="s">
        <v>261</v>
      </c>
      <c r="O33" t="s">
        <v>190</v>
      </c>
      <c r="P33" t="s">
        <v>212</v>
      </c>
      <c r="Q33" s="8" t="s">
        <v>669</v>
      </c>
      <c r="R33" s="6">
        <v>0.65625</v>
      </c>
      <c r="S33" t="s">
        <v>412</v>
      </c>
      <c r="T33" t="s">
        <v>192</v>
      </c>
      <c r="U33" t="s">
        <v>670</v>
      </c>
      <c r="V33" t="s">
        <v>671</v>
      </c>
      <c r="W33" t="s">
        <v>672</v>
      </c>
      <c r="X33" t="s">
        <v>216</v>
      </c>
      <c r="Y33" t="s">
        <v>193</v>
      </c>
      <c r="Z33" t="s">
        <v>186</v>
      </c>
      <c r="AA33" t="s">
        <v>186</v>
      </c>
      <c r="AB33" t="s">
        <v>186</v>
      </c>
      <c r="AC33" t="s">
        <v>186</v>
      </c>
      <c r="AD33" t="s">
        <v>186</v>
      </c>
      <c r="AG33" t="s">
        <v>186</v>
      </c>
      <c r="AJ33" t="s">
        <v>351</v>
      </c>
      <c r="AK33" t="s">
        <v>186</v>
      </c>
      <c r="AL33" t="s">
        <v>186</v>
      </c>
      <c r="AM33" t="s">
        <v>186</v>
      </c>
      <c r="AN33" t="s">
        <v>186</v>
      </c>
      <c r="AO33" t="s">
        <v>186</v>
      </c>
      <c r="AP33" t="s">
        <v>186</v>
      </c>
      <c r="AQ33" t="s">
        <v>673</v>
      </c>
      <c r="AR33" s="4">
        <v>45406</v>
      </c>
      <c r="AS33" t="s">
        <v>674</v>
      </c>
      <c r="AT33" t="s">
        <v>675</v>
      </c>
      <c r="AU33" t="s">
        <v>676</v>
      </c>
      <c r="AV33" t="s">
        <v>181</v>
      </c>
      <c r="AW33" t="s">
        <v>234</v>
      </c>
      <c r="AX33">
        <v>1</v>
      </c>
      <c r="AY33">
        <v>48.578037000000002</v>
      </c>
      <c r="AZ33">
        <v>-124.304153</v>
      </c>
      <c r="BA33">
        <v>4</v>
      </c>
      <c r="BB33">
        <v>5381370</v>
      </c>
      <c r="BC33">
        <v>403808</v>
      </c>
      <c r="BD33" t="s">
        <v>223</v>
      </c>
      <c r="BE33" t="s">
        <v>397</v>
      </c>
      <c r="BH33" t="s">
        <v>217</v>
      </c>
      <c r="BI33" s="10"/>
      <c r="BJ33" s="10" t="s">
        <v>213</v>
      </c>
      <c r="BK33" s="10"/>
      <c r="BL33" s="10"/>
      <c r="BM33" s="10"/>
      <c r="BN33" s="10"/>
      <c r="BO33" s="10"/>
      <c r="BP33" s="10"/>
      <c r="BQ33" s="10"/>
      <c r="BR33" s="10"/>
      <c r="BS33" s="10" t="s">
        <v>213</v>
      </c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4" t="s">
        <v>236</v>
      </c>
      <c r="CR33" s="14" t="s">
        <v>213</v>
      </c>
      <c r="CS33" s="10"/>
      <c r="CT33" s="14" t="s">
        <v>677</v>
      </c>
      <c r="CU33" s="14" t="s">
        <v>213</v>
      </c>
      <c r="CV33" s="10"/>
      <c r="CW33" s="10"/>
      <c r="CX33" s="10"/>
      <c r="CY33" s="10"/>
      <c r="CZ33" s="14" t="s">
        <v>236</v>
      </c>
      <c r="DA33" s="14" t="s">
        <v>213</v>
      </c>
      <c r="DB33" s="10"/>
      <c r="DC33" s="14" t="s">
        <v>677</v>
      </c>
      <c r="DD33" s="14" t="s">
        <v>213</v>
      </c>
      <c r="DE33" s="10"/>
      <c r="DF33" s="10"/>
      <c r="DG33" s="10"/>
      <c r="DH33" s="10"/>
      <c r="DI33" s="10"/>
      <c r="DJ33" s="10"/>
      <c r="DK33" s="10"/>
      <c r="DL33" s="10"/>
      <c r="DM33" s="10" t="s">
        <v>213</v>
      </c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EG33" t="s">
        <v>213</v>
      </c>
      <c r="ET33" cm="1">
        <f t="array" ref="ET33">SUM(_xlfn.NUMBERVALUE(BI33:BP33), _xlfn.NUMBERVALUE(BR33:DW33))</f>
        <v>279</v>
      </c>
      <c r="EV33" cm="1">
        <f t="array" ref="EV33">SUM(_xlfn.NUMBERVALUE(DH33:DX33), _xlfn.NUMBERVALUE(BZ33:CP33))</f>
        <v>1</v>
      </c>
      <c r="EW33" cm="1">
        <f t="array" ref="EW33">SUM(_xlfn.NUMBERVALUE(FG33:FT33))</f>
        <v>139</v>
      </c>
      <c r="EX33" t="str">
        <f t="shared" si="0"/>
        <v>YES</v>
      </c>
      <c r="EY33" t="str">
        <f t="shared" si="1"/>
        <v>NO</v>
      </c>
      <c r="EZ33" t="str">
        <f t="shared" si="2"/>
        <v>NO</v>
      </c>
      <c r="FA33" t="str">
        <f t="shared" si="3"/>
        <v>NO</v>
      </c>
      <c r="FB33" t="str">
        <f t="shared" si="4"/>
        <v>NO</v>
      </c>
      <c r="FC33" t="str">
        <f t="shared" si="5"/>
        <v>NO</v>
      </c>
      <c r="FD33" s="11" cm="1">
        <f t="array" ref="FD33">SUM(_xlfn.NUMBERVALUE(DW33),_xlfn.NUMBERVALUE(DU33),_xlfn.NUMBERVALUE(DS33),_xlfn.NUMBERVALUE(DQ33),_xlfn.NUMBERVALUE(DN33:DO33),_xlfn.NUMBERVALUE(DJ33:DK33),_xlfn.NUMBERVALUE(CZ33:DG33),_xlfn.NUMBERVALUE(CO33),_xlfn.NUMBERVALUE(CM33),_xlfn.NUMBERVALUE(CK33),_xlfn.NUMBERVALUE(CI33),_xlfn.NUMBERVALUE(CF33:CG33),_xlfn.NUMBERVALUE(CB33:CC33),_xlfn.NUMBERVALUE(BR33:BY33))</f>
        <v>139</v>
      </c>
      <c r="FE33" t="s">
        <v>217</v>
      </c>
      <c r="FF33" t="s">
        <v>678</v>
      </c>
      <c r="FG33" t="s">
        <v>213</v>
      </c>
      <c r="FH33" t="s">
        <v>677</v>
      </c>
      <c r="FI33" t="s">
        <v>213</v>
      </c>
      <c r="FN33" t="s">
        <v>213</v>
      </c>
      <c r="FO33" t="s">
        <v>236</v>
      </c>
      <c r="FU33" t="s">
        <v>238</v>
      </c>
      <c r="FV33" t="s">
        <v>186</v>
      </c>
      <c r="FW33" t="s">
        <v>678</v>
      </c>
      <c r="FX33" s="2">
        <v>0.625</v>
      </c>
      <c r="FY33" t="s">
        <v>679</v>
      </c>
      <c r="FZ33" t="s">
        <v>680</v>
      </c>
      <c r="GA33" t="s">
        <v>351</v>
      </c>
      <c r="GB33" t="s">
        <v>681</v>
      </c>
      <c r="GC33" t="s">
        <v>682</v>
      </c>
      <c r="GD33" t="s">
        <v>223</v>
      </c>
      <c r="GE33" t="s">
        <v>683</v>
      </c>
      <c r="GG33" t="s">
        <v>684</v>
      </c>
    </row>
    <row r="34" spans="1:189" x14ac:dyDescent="0.25">
      <c r="A34" t="s">
        <v>685</v>
      </c>
      <c r="B34" t="s">
        <v>686</v>
      </c>
      <c r="C34" t="s">
        <v>687</v>
      </c>
      <c r="D34" t="s">
        <v>181</v>
      </c>
      <c r="E34" t="s">
        <v>688</v>
      </c>
      <c r="F34" s="5" t="s">
        <v>678</v>
      </c>
      <c r="G34" s="6">
        <v>0.63263888888888886</v>
      </c>
      <c r="H34" t="s">
        <v>183</v>
      </c>
      <c r="I34" t="s">
        <v>184</v>
      </c>
      <c r="J34" t="s">
        <v>185</v>
      </c>
      <c r="K34" t="s">
        <v>186</v>
      </c>
      <c r="L34" t="s">
        <v>511</v>
      </c>
      <c r="M34" t="s">
        <v>188</v>
      </c>
      <c r="N34" t="s">
        <v>261</v>
      </c>
      <c r="O34" t="s">
        <v>190</v>
      </c>
      <c r="P34" t="s">
        <v>212</v>
      </c>
      <c r="Q34" s="8" t="s">
        <v>678</v>
      </c>
      <c r="R34" s="6">
        <v>0.63888888888888895</v>
      </c>
      <c r="S34" t="s">
        <v>542</v>
      </c>
      <c r="T34" t="s">
        <v>192</v>
      </c>
      <c r="U34" t="s">
        <v>186</v>
      </c>
      <c r="V34" t="s">
        <v>326</v>
      </c>
      <c r="W34" t="s">
        <v>689</v>
      </c>
      <c r="X34" t="s">
        <v>216</v>
      </c>
      <c r="Y34" t="s">
        <v>193</v>
      </c>
      <c r="Z34" t="s">
        <v>186</v>
      </c>
      <c r="AA34" t="s">
        <v>186</v>
      </c>
      <c r="AB34" t="s">
        <v>186</v>
      </c>
      <c r="AC34" t="s">
        <v>186</v>
      </c>
      <c r="AD34" t="s">
        <v>186</v>
      </c>
      <c r="AG34" t="s">
        <v>186</v>
      </c>
      <c r="AJ34" t="s">
        <v>186</v>
      </c>
      <c r="AK34" t="s">
        <v>186</v>
      </c>
      <c r="AL34" t="s">
        <v>186</v>
      </c>
      <c r="AM34" t="s">
        <v>186</v>
      </c>
      <c r="AN34" t="s">
        <v>186</v>
      </c>
      <c r="AO34" t="s">
        <v>186</v>
      </c>
      <c r="AP34" t="s">
        <v>186</v>
      </c>
      <c r="AQ34" t="s">
        <v>690</v>
      </c>
      <c r="AR34" s="4">
        <v>45407</v>
      </c>
      <c r="AS34" t="s">
        <v>691</v>
      </c>
      <c r="AT34" t="s">
        <v>692</v>
      </c>
      <c r="AU34" t="s">
        <v>693</v>
      </c>
      <c r="AV34" t="s">
        <v>181</v>
      </c>
      <c r="AW34" t="s">
        <v>234</v>
      </c>
      <c r="AX34">
        <v>1</v>
      </c>
      <c r="AY34">
        <v>48.578059000000003</v>
      </c>
      <c r="AZ34">
        <v>-124.304136</v>
      </c>
      <c r="BA34">
        <v>9</v>
      </c>
      <c r="BB34">
        <v>5381373</v>
      </c>
      <c r="BC34">
        <v>403810</v>
      </c>
      <c r="BD34" t="s">
        <v>223</v>
      </c>
      <c r="BE34" t="s">
        <v>397</v>
      </c>
      <c r="BH34" t="s">
        <v>217</v>
      </c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4" t="s">
        <v>213</v>
      </c>
      <c r="CS34" s="10"/>
      <c r="CT34" s="14" t="s">
        <v>694</v>
      </c>
      <c r="CU34" s="10"/>
      <c r="CV34" s="10"/>
      <c r="CW34" s="10"/>
      <c r="CX34" s="10"/>
      <c r="CY34" s="10"/>
      <c r="CZ34" s="10"/>
      <c r="DA34" s="14" t="s">
        <v>213</v>
      </c>
      <c r="DB34" s="10"/>
      <c r="DC34" s="14" t="s">
        <v>694</v>
      </c>
      <c r="DD34" s="10"/>
      <c r="DE34" s="10"/>
      <c r="DF34" s="10"/>
      <c r="DG34" s="10"/>
      <c r="DH34" s="10"/>
      <c r="DI34" s="10"/>
      <c r="DJ34" s="10"/>
      <c r="DK34" s="10"/>
      <c r="DL34" s="10"/>
      <c r="DM34" s="10" t="s">
        <v>695</v>
      </c>
      <c r="DN34" s="10"/>
      <c r="DO34" s="10" t="s">
        <v>326</v>
      </c>
      <c r="DP34" s="10"/>
      <c r="DQ34" s="10"/>
      <c r="DR34" s="10"/>
      <c r="DS34" s="10"/>
      <c r="DT34" s="10"/>
      <c r="DU34" s="10"/>
      <c r="DV34" s="10"/>
      <c r="DW34" s="10"/>
      <c r="DX34" s="10"/>
      <c r="ED34" t="s">
        <v>213</v>
      </c>
      <c r="EF34" t="s">
        <v>236</v>
      </c>
      <c r="ET34" cm="1">
        <f t="array" ref="ET34">SUM(_xlfn.NUMBERVALUE(BI34:BP34), _xlfn.NUMBERVALUE(BR34:DW34))</f>
        <v>290</v>
      </c>
      <c r="EV34" cm="1">
        <f t="array" ref="EV34">SUM(_xlfn.NUMBERVALUE(DH34:DX34), _xlfn.NUMBERVALUE(BZ34:CP34))</f>
        <v>26</v>
      </c>
      <c r="EW34" cm="1">
        <f t="array" ref="EW34">SUM(_xlfn.NUMBERVALUE(FG34:FT34))</f>
        <v>133</v>
      </c>
      <c r="EX34" t="str">
        <f t="shared" si="0"/>
        <v>YES</v>
      </c>
      <c r="EY34" t="str">
        <f t="shared" si="1"/>
        <v>NO</v>
      </c>
      <c r="EZ34" t="str">
        <f t="shared" si="2"/>
        <v>NO</v>
      </c>
      <c r="FA34" t="str">
        <f t="shared" si="3"/>
        <v>NO</v>
      </c>
      <c r="FB34" t="str">
        <f t="shared" si="4"/>
        <v>NO</v>
      </c>
      <c r="FC34" t="str">
        <f t="shared" si="5"/>
        <v>NO</v>
      </c>
      <c r="FD34" s="11" cm="1">
        <f t="array" ref="FD34">SUM(_xlfn.NUMBERVALUE(DW34),_xlfn.NUMBERVALUE(DU34),_xlfn.NUMBERVALUE(DS34),_xlfn.NUMBERVALUE(DQ34),_xlfn.NUMBERVALUE(DN34:DO34),_xlfn.NUMBERVALUE(DJ34:DK34),_xlfn.NUMBERVALUE(CZ34:DG34),_xlfn.NUMBERVALUE(CO34),_xlfn.NUMBERVALUE(CM34),_xlfn.NUMBERVALUE(CK34),_xlfn.NUMBERVALUE(CI34),_xlfn.NUMBERVALUE(CF34:CG34),_xlfn.NUMBERVALUE(CB34:CC34),_xlfn.NUMBERVALUE(BR34:BY34))</f>
        <v>136</v>
      </c>
      <c r="FE34" t="s">
        <v>217</v>
      </c>
      <c r="FF34" t="s">
        <v>696</v>
      </c>
      <c r="FG34" t="s">
        <v>213</v>
      </c>
      <c r="FH34" t="s">
        <v>694</v>
      </c>
      <c r="FO34" t="s">
        <v>213</v>
      </c>
      <c r="FU34" t="s">
        <v>238</v>
      </c>
      <c r="FV34" t="s">
        <v>186</v>
      </c>
      <c r="FW34" t="s">
        <v>696</v>
      </c>
      <c r="FX34" s="2">
        <v>0.52361111111167702</v>
      </c>
      <c r="FY34" t="s">
        <v>697</v>
      </c>
      <c r="FZ34" t="s">
        <v>698</v>
      </c>
      <c r="GA34" t="s">
        <v>326</v>
      </c>
      <c r="GB34" t="s">
        <v>699</v>
      </c>
      <c r="GC34" t="s">
        <v>700</v>
      </c>
      <c r="GD34" t="s">
        <v>223</v>
      </c>
      <c r="GE34" t="s">
        <v>701</v>
      </c>
      <c r="GG34" t="s">
        <v>702</v>
      </c>
    </row>
    <row r="35" spans="1:189" x14ac:dyDescent="0.25">
      <c r="A35" t="s">
        <v>703</v>
      </c>
      <c r="B35" t="s">
        <v>704</v>
      </c>
      <c r="C35" t="s">
        <v>705</v>
      </c>
      <c r="D35" t="s">
        <v>335</v>
      </c>
      <c r="E35" t="s">
        <v>706</v>
      </c>
      <c r="F35" s="5" t="s">
        <v>707</v>
      </c>
      <c r="G35" s="6">
        <v>0.61736111111111114</v>
      </c>
      <c r="H35" t="s">
        <v>183</v>
      </c>
      <c r="I35" t="s">
        <v>184</v>
      </c>
      <c r="J35" t="s">
        <v>185</v>
      </c>
      <c r="K35" t="s">
        <v>186</v>
      </c>
      <c r="L35" t="s">
        <v>404</v>
      </c>
      <c r="M35" t="s">
        <v>201</v>
      </c>
      <c r="N35" t="s">
        <v>261</v>
      </c>
      <c r="O35" t="s">
        <v>190</v>
      </c>
      <c r="P35" t="s">
        <v>212</v>
      </c>
      <c r="Q35" s="8" t="s">
        <v>707</v>
      </c>
      <c r="R35" s="6">
        <v>0.61805555555555558</v>
      </c>
      <c r="S35" t="s">
        <v>186</v>
      </c>
      <c r="T35" t="s">
        <v>192</v>
      </c>
      <c r="U35" t="s">
        <v>186</v>
      </c>
      <c r="V35" t="s">
        <v>708</v>
      </c>
      <c r="W35" t="s">
        <v>709</v>
      </c>
      <c r="X35" t="s">
        <v>216</v>
      </c>
      <c r="Y35" t="s">
        <v>193</v>
      </c>
      <c r="Z35" t="s">
        <v>186</v>
      </c>
      <c r="AA35" t="s">
        <v>186</v>
      </c>
      <c r="AB35" t="s">
        <v>186</v>
      </c>
      <c r="AC35" t="s">
        <v>186</v>
      </c>
      <c r="AD35" t="s">
        <v>186</v>
      </c>
      <c r="AG35" t="s">
        <v>186</v>
      </c>
      <c r="AJ35" t="s">
        <v>186</v>
      </c>
      <c r="AK35" t="s">
        <v>186</v>
      </c>
      <c r="AL35" t="s">
        <v>186</v>
      </c>
      <c r="AM35" t="s">
        <v>186</v>
      </c>
      <c r="AN35" t="s">
        <v>186</v>
      </c>
      <c r="AO35" t="s">
        <v>186</v>
      </c>
      <c r="AP35" t="s">
        <v>186</v>
      </c>
      <c r="AQ35" t="s">
        <v>193</v>
      </c>
      <c r="AR35" s="4">
        <v>45411</v>
      </c>
      <c r="AS35" t="s">
        <v>710</v>
      </c>
      <c r="AT35" t="s">
        <v>711</v>
      </c>
      <c r="AU35" t="s">
        <v>712</v>
      </c>
      <c r="AV35" t="s">
        <v>335</v>
      </c>
      <c r="AW35" t="s">
        <v>234</v>
      </c>
      <c r="AX35">
        <v>1</v>
      </c>
      <c r="AY35">
        <v>48.578066</v>
      </c>
      <c r="AZ35">
        <v>-124.304171</v>
      </c>
      <c r="BA35">
        <v>5</v>
      </c>
      <c r="BB35">
        <v>5381374</v>
      </c>
      <c r="BC35">
        <v>403807</v>
      </c>
      <c r="BD35" t="s">
        <v>223</v>
      </c>
      <c r="BE35" t="s">
        <v>397</v>
      </c>
      <c r="BH35" t="s">
        <v>217</v>
      </c>
      <c r="BI35" s="10"/>
      <c r="BJ35" s="10"/>
      <c r="BK35" s="10"/>
      <c r="BL35" s="10" t="s">
        <v>326</v>
      </c>
      <c r="BM35" s="10"/>
      <c r="BN35" s="10"/>
      <c r="BO35" s="10"/>
      <c r="BP35" s="10"/>
      <c r="BQ35" s="10"/>
      <c r="BR35" s="10"/>
      <c r="BS35" s="10"/>
      <c r="BT35" s="10"/>
      <c r="BU35" s="10" t="s">
        <v>326</v>
      </c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4" t="s">
        <v>713</v>
      </c>
      <c r="CU35" s="10"/>
      <c r="CV35" s="10"/>
      <c r="CW35" s="10"/>
      <c r="CX35" s="10"/>
      <c r="CY35" s="10"/>
      <c r="CZ35" s="10"/>
      <c r="DA35" s="10"/>
      <c r="DB35" s="10"/>
      <c r="DC35" s="14" t="s">
        <v>713</v>
      </c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ET35" cm="1">
        <f t="array" ref="ET35">SUM(_xlfn.NUMBERVALUE(BI35:BP35), _xlfn.NUMBERVALUE(BR35:DW35))</f>
        <v>490</v>
      </c>
      <c r="EV35" cm="1">
        <f t="array" ref="EV35">SUM(_xlfn.NUMBERVALUE(DH35:DX35), _xlfn.NUMBERVALUE(BZ35:CP35))</f>
        <v>0</v>
      </c>
      <c r="EW35" cm="1">
        <f t="array" ref="EW35">SUM(_xlfn.NUMBERVALUE(FG35:FT35))</f>
        <v>247</v>
      </c>
      <c r="EX35" t="str">
        <f t="shared" si="0"/>
        <v>YES</v>
      </c>
      <c r="EY35" t="str">
        <f t="shared" si="1"/>
        <v>NO</v>
      </c>
      <c r="EZ35" t="str">
        <f t="shared" si="2"/>
        <v>NO</v>
      </c>
      <c r="FA35" t="str">
        <f t="shared" si="3"/>
        <v>NO</v>
      </c>
      <c r="FB35" t="str">
        <f t="shared" si="4"/>
        <v>NO</v>
      </c>
      <c r="FC35" t="str">
        <f t="shared" si="5"/>
        <v>NO</v>
      </c>
      <c r="FD35" s="11" cm="1">
        <f t="array" ref="FD35">SUM(_xlfn.NUMBERVALUE(DW35),_xlfn.NUMBERVALUE(DU35),_xlfn.NUMBERVALUE(DS35),_xlfn.NUMBERVALUE(DQ35),_xlfn.NUMBERVALUE(DN35:DO35),_xlfn.NUMBERVALUE(DJ35:DK35),_xlfn.NUMBERVALUE(CZ35:DG35),_xlfn.NUMBERVALUE(CO35),_xlfn.NUMBERVALUE(CM35),_xlfn.NUMBERVALUE(CK35),_xlfn.NUMBERVALUE(CI35),_xlfn.NUMBERVALUE(CF35:CG35),_xlfn.NUMBERVALUE(CB35:CC35),_xlfn.NUMBERVALUE(BR35:BY35))</f>
        <v>245</v>
      </c>
      <c r="FE35" t="s">
        <v>217</v>
      </c>
      <c r="FF35" t="s">
        <v>714</v>
      </c>
      <c r="FH35" t="s">
        <v>713</v>
      </c>
      <c r="FL35" t="s">
        <v>237</v>
      </c>
      <c r="FO35" t="s">
        <v>326</v>
      </c>
      <c r="FU35" t="s">
        <v>238</v>
      </c>
      <c r="FV35" t="s">
        <v>186</v>
      </c>
      <c r="FW35" t="s">
        <v>714</v>
      </c>
      <c r="FX35" s="2">
        <v>0.66041666666569654</v>
      </c>
      <c r="FY35" t="s">
        <v>715</v>
      </c>
      <c r="FZ35" t="s">
        <v>716</v>
      </c>
      <c r="GA35" t="s">
        <v>220</v>
      </c>
      <c r="GB35" t="s">
        <v>717</v>
      </c>
      <c r="GC35" t="s">
        <v>718</v>
      </c>
      <c r="GD35" t="s">
        <v>223</v>
      </c>
      <c r="GF35">
        <v>4</v>
      </c>
      <c r="GG35" t="s">
        <v>719</v>
      </c>
    </row>
    <row r="36" spans="1:189" x14ac:dyDescent="0.25">
      <c r="A36" t="s">
        <v>720</v>
      </c>
      <c r="B36" t="s">
        <v>721</v>
      </c>
      <c r="C36" t="s">
        <v>722</v>
      </c>
      <c r="D36" t="s">
        <v>335</v>
      </c>
      <c r="E36" t="s">
        <v>723</v>
      </c>
      <c r="F36" s="5" t="s">
        <v>714</v>
      </c>
      <c r="G36" s="6">
        <v>0.62013888888888891</v>
      </c>
      <c r="H36" t="s">
        <v>183</v>
      </c>
      <c r="I36" t="s">
        <v>184</v>
      </c>
      <c r="J36" t="s">
        <v>185</v>
      </c>
      <c r="K36" t="s">
        <v>186</v>
      </c>
      <c r="L36" t="s">
        <v>724</v>
      </c>
      <c r="M36" t="s">
        <v>210</v>
      </c>
      <c r="N36" t="s">
        <v>211</v>
      </c>
      <c r="O36" t="s">
        <v>190</v>
      </c>
      <c r="P36" t="s">
        <v>212</v>
      </c>
      <c r="Q36" s="8" t="s">
        <v>714</v>
      </c>
      <c r="R36" s="6">
        <v>0.62083333333333335</v>
      </c>
      <c r="S36" t="s">
        <v>186</v>
      </c>
      <c r="T36" t="s">
        <v>192</v>
      </c>
      <c r="U36" t="s">
        <v>725</v>
      </c>
      <c r="V36" t="s">
        <v>726</v>
      </c>
      <c r="W36" t="s">
        <v>727</v>
      </c>
      <c r="X36" t="s">
        <v>216</v>
      </c>
      <c r="Y36" t="s">
        <v>193</v>
      </c>
      <c r="Z36" t="s">
        <v>186</v>
      </c>
      <c r="AA36" t="s">
        <v>186</v>
      </c>
      <c r="AB36" t="s">
        <v>186</v>
      </c>
      <c r="AC36" t="s">
        <v>186</v>
      </c>
      <c r="AD36" t="s">
        <v>186</v>
      </c>
      <c r="AG36" t="s">
        <v>186</v>
      </c>
      <c r="AJ36" t="s">
        <v>351</v>
      </c>
      <c r="AK36" t="s">
        <v>186</v>
      </c>
      <c r="AL36" t="s">
        <v>186</v>
      </c>
      <c r="AM36" t="s">
        <v>186</v>
      </c>
      <c r="AN36" t="s">
        <v>186</v>
      </c>
      <c r="AO36" t="s">
        <v>186</v>
      </c>
      <c r="AP36" t="s">
        <v>186</v>
      </c>
      <c r="AQ36" t="s">
        <v>728</v>
      </c>
      <c r="AR36" s="4">
        <v>45412</v>
      </c>
      <c r="AS36" t="s">
        <v>729</v>
      </c>
      <c r="AT36" t="s">
        <v>730</v>
      </c>
      <c r="AU36" t="s">
        <v>731</v>
      </c>
      <c r="AV36" t="s">
        <v>335</v>
      </c>
      <c r="AW36" t="s">
        <v>234</v>
      </c>
      <c r="AX36">
        <v>1</v>
      </c>
      <c r="AY36">
        <v>48.578100999999997</v>
      </c>
      <c r="AZ36">
        <v>-124.30414399999999</v>
      </c>
      <c r="BA36">
        <v>5</v>
      </c>
      <c r="BB36">
        <v>5381377</v>
      </c>
      <c r="BC36">
        <v>403809</v>
      </c>
      <c r="BD36" t="s">
        <v>223</v>
      </c>
      <c r="BE36" t="s">
        <v>397</v>
      </c>
      <c r="BH36" t="s">
        <v>217</v>
      </c>
      <c r="BI36" s="13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4" t="s">
        <v>312</v>
      </c>
      <c r="CR36" s="14" t="s">
        <v>237</v>
      </c>
      <c r="CS36" s="10"/>
      <c r="CT36" s="14" t="s">
        <v>732</v>
      </c>
      <c r="CU36" s="10"/>
      <c r="CV36" s="10"/>
      <c r="CW36" s="10"/>
      <c r="CX36" s="10"/>
      <c r="CY36" s="10"/>
      <c r="CZ36" s="14" t="s">
        <v>237</v>
      </c>
      <c r="DA36" s="14" t="s">
        <v>237</v>
      </c>
      <c r="DB36" s="10"/>
      <c r="DC36" s="14" t="s">
        <v>732</v>
      </c>
      <c r="DD36" s="10"/>
      <c r="DE36" s="10"/>
      <c r="DF36" s="10"/>
      <c r="DG36" s="10" t="s">
        <v>236</v>
      </c>
      <c r="DH36" s="10"/>
      <c r="DI36" s="10"/>
      <c r="DJ36" s="10"/>
      <c r="DK36" s="10"/>
      <c r="DL36" s="10"/>
      <c r="DM36" s="10" t="s">
        <v>326</v>
      </c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ET36" s="12" cm="1">
        <f t="array" ref="ET36">SUM(_xlfn.NUMBERVALUE(BI36:BP36), _xlfn.NUMBERVALUE(BR36:DW36))</f>
        <v>431</v>
      </c>
      <c r="EV36" cm="1">
        <f t="array" ref="EV36">SUM(_xlfn.NUMBERVALUE(DH36:DX36), _xlfn.NUMBERVALUE(BZ36:CP36))</f>
        <v>4</v>
      </c>
      <c r="EW36" cm="1">
        <f t="array" ref="EW36">SUM(_xlfn.NUMBERVALUE(FG36:FT36))</f>
        <v>0</v>
      </c>
      <c r="EX36" t="str">
        <f t="shared" si="0"/>
        <v>YES</v>
      </c>
      <c r="EY36" t="str">
        <f t="shared" si="1"/>
        <v>NO</v>
      </c>
      <c r="EZ36" t="str">
        <f t="shared" si="2"/>
        <v>NO</v>
      </c>
      <c r="FA36" t="str">
        <f t="shared" si="3"/>
        <v>NO</v>
      </c>
      <c r="FB36" t="str">
        <f t="shared" si="4"/>
        <v>NO</v>
      </c>
      <c r="FC36" t="str">
        <f t="shared" si="5"/>
        <v>NO</v>
      </c>
      <c r="FD36" s="11" cm="1">
        <f t="array" ref="FD36">SUM(_xlfn.NUMBERVALUE(DW36),_xlfn.NUMBERVALUE(DU36),_xlfn.NUMBERVALUE(DS36),_xlfn.NUMBERVALUE(DQ36),_xlfn.NUMBERVALUE(DN36:DO36),_xlfn.NUMBERVALUE(DJ36:DK36),_xlfn.NUMBERVALUE(CZ36:DG36),_xlfn.NUMBERVALUE(CO36),_xlfn.NUMBERVALUE(CM36),_xlfn.NUMBERVALUE(CK36),_xlfn.NUMBERVALUE(CI36),_xlfn.NUMBERVALUE(CF36:CG36),_xlfn.NUMBERVALUE(CB36:CC36),_xlfn.NUMBERVALUE(BR36:BY36))</f>
        <v>213</v>
      </c>
      <c r="FE36" t="s">
        <v>217</v>
      </c>
      <c r="FF36" t="s">
        <v>733</v>
      </c>
      <c r="FU36" t="s">
        <v>238</v>
      </c>
      <c r="FV36" t="s">
        <v>186</v>
      </c>
      <c r="FW36" t="s">
        <v>733</v>
      </c>
      <c r="FX36" s="2">
        <v>0.51666666666642413</v>
      </c>
      <c r="FY36" t="s">
        <v>734</v>
      </c>
      <c r="FZ36" t="s">
        <v>735</v>
      </c>
      <c r="GA36" t="s">
        <v>220</v>
      </c>
      <c r="GB36" t="s">
        <v>431</v>
      </c>
      <c r="GC36" t="s">
        <v>736</v>
      </c>
      <c r="GD36" t="s">
        <v>223</v>
      </c>
    </row>
    <row r="37" spans="1:189" x14ac:dyDescent="0.25">
      <c r="A37" t="s">
        <v>737</v>
      </c>
      <c r="B37" t="s">
        <v>738</v>
      </c>
      <c r="C37" t="s">
        <v>739</v>
      </c>
      <c r="D37" t="s">
        <v>335</v>
      </c>
      <c r="E37" t="s">
        <v>740</v>
      </c>
      <c r="F37" s="5">
        <v>45296</v>
      </c>
      <c r="G37" s="6">
        <v>0.52361111111111114</v>
      </c>
      <c r="H37" t="s">
        <v>183</v>
      </c>
      <c r="I37" t="s">
        <v>184</v>
      </c>
      <c r="J37" t="s">
        <v>185</v>
      </c>
      <c r="K37" t="s">
        <v>186</v>
      </c>
      <c r="L37" t="s">
        <v>741</v>
      </c>
      <c r="M37" t="s">
        <v>245</v>
      </c>
      <c r="N37" t="s">
        <v>261</v>
      </c>
      <c r="O37" t="s">
        <v>190</v>
      </c>
      <c r="P37" t="s">
        <v>212</v>
      </c>
      <c r="Q37" s="7">
        <v>45296</v>
      </c>
      <c r="R37" s="6">
        <v>0.52430555555555558</v>
      </c>
      <c r="S37" t="s">
        <v>742</v>
      </c>
      <c r="T37" t="s">
        <v>192</v>
      </c>
      <c r="U37" t="s">
        <v>743</v>
      </c>
      <c r="V37" t="s">
        <v>286</v>
      </c>
      <c r="W37" t="s">
        <v>744</v>
      </c>
      <c r="X37" t="s">
        <v>216</v>
      </c>
      <c r="Y37" t="s">
        <v>217</v>
      </c>
      <c r="Z37" t="s">
        <v>745</v>
      </c>
      <c r="AA37" t="s">
        <v>746</v>
      </c>
      <c r="AB37" t="s">
        <v>220</v>
      </c>
      <c r="AC37" t="s">
        <v>637</v>
      </c>
      <c r="AD37" t="s">
        <v>736</v>
      </c>
      <c r="AE37" t="s">
        <v>223</v>
      </c>
      <c r="AF37" t="s">
        <v>747</v>
      </c>
      <c r="AG37" t="s">
        <v>742</v>
      </c>
      <c r="AH37" t="s">
        <v>225</v>
      </c>
      <c r="AI37" t="s">
        <v>747</v>
      </c>
      <c r="AJ37" t="s">
        <v>351</v>
      </c>
      <c r="AK37" t="s">
        <v>748</v>
      </c>
      <c r="AL37" t="s">
        <v>186</v>
      </c>
      <c r="AM37" t="s">
        <v>186</v>
      </c>
      <c r="AN37" t="s">
        <v>186</v>
      </c>
      <c r="AO37" t="s">
        <v>186</v>
      </c>
      <c r="AP37" t="s">
        <v>186</v>
      </c>
      <c r="AR37" s="4">
        <v>45413</v>
      </c>
      <c r="AS37" t="s">
        <v>749</v>
      </c>
      <c r="AT37" t="s">
        <v>750</v>
      </c>
      <c r="AU37" t="s">
        <v>751</v>
      </c>
      <c r="AV37" t="s">
        <v>335</v>
      </c>
      <c r="AW37" t="s">
        <v>234</v>
      </c>
      <c r="AX37">
        <v>1</v>
      </c>
      <c r="AY37">
        <v>48.578052</v>
      </c>
      <c r="AZ37">
        <v>-124.30413799999999</v>
      </c>
      <c r="BA37">
        <v>5</v>
      </c>
      <c r="BB37">
        <v>5381372</v>
      </c>
      <c r="BC37">
        <v>403809</v>
      </c>
      <c r="BD37" t="s">
        <v>223</v>
      </c>
      <c r="BE37" t="s">
        <v>397</v>
      </c>
      <c r="BH37" t="s">
        <v>217</v>
      </c>
      <c r="BI37" s="10"/>
      <c r="BJ37" s="10"/>
      <c r="BK37" s="10"/>
      <c r="BL37" s="10" t="s">
        <v>368</v>
      </c>
      <c r="BM37" s="10"/>
      <c r="BN37" s="10"/>
      <c r="BO37" s="10"/>
      <c r="BP37" s="10"/>
      <c r="BQ37" s="10"/>
      <c r="BR37" s="10"/>
      <c r="BS37" s="10"/>
      <c r="BT37" s="10"/>
      <c r="BU37" s="10" t="s">
        <v>368</v>
      </c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 t="s">
        <v>213</v>
      </c>
      <c r="CR37" s="10"/>
      <c r="CS37" s="10"/>
      <c r="CT37" s="14" t="s">
        <v>752</v>
      </c>
      <c r="CU37" s="10"/>
      <c r="CV37" s="10"/>
      <c r="CW37" s="10"/>
      <c r="CX37" s="10"/>
      <c r="CY37" s="10"/>
      <c r="CZ37" s="10"/>
      <c r="DA37" s="10"/>
      <c r="DB37" s="10"/>
      <c r="DC37" s="14" t="s">
        <v>752</v>
      </c>
      <c r="DD37" s="10"/>
      <c r="DE37" s="10"/>
      <c r="DF37" s="10"/>
      <c r="DG37" s="10"/>
      <c r="DH37" s="10" t="s">
        <v>237</v>
      </c>
      <c r="DI37" s="10"/>
      <c r="DJ37" s="10"/>
      <c r="DK37" s="10"/>
      <c r="DL37" s="10"/>
      <c r="DM37" s="10" t="s">
        <v>326</v>
      </c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Z37" t="s">
        <v>753</v>
      </c>
      <c r="EI37" t="s">
        <v>213</v>
      </c>
      <c r="ET37" cm="1">
        <f t="array" ref="ET37">SUM(_xlfn.NUMBERVALUE(BI37:BP37), _xlfn.NUMBERVALUE(BR37:DW37))</f>
        <v>317</v>
      </c>
      <c r="EV37" cm="1">
        <f t="array" ref="EV37">SUM(_xlfn.NUMBERVALUE(DH37:DX37), _xlfn.NUMBERVALUE(BZ37:CP37))</f>
        <v>6</v>
      </c>
      <c r="EW37" cm="1">
        <f t="array" ref="EW37">SUM(_xlfn.NUMBERVALUE(FG37:FT37))</f>
        <v>155</v>
      </c>
      <c r="EX37" t="str">
        <f t="shared" si="0"/>
        <v>YES</v>
      </c>
      <c r="EY37" t="str">
        <f t="shared" si="1"/>
        <v>NO</v>
      </c>
      <c r="EZ37" t="str">
        <f t="shared" si="2"/>
        <v>NO</v>
      </c>
      <c r="FA37" t="str">
        <f t="shared" si="3"/>
        <v>NO</v>
      </c>
      <c r="FB37" t="str">
        <f t="shared" si="4"/>
        <v>NO</v>
      </c>
      <c r="FC37" t="str">
        <f t="shared" si="5"/>
        <v>NO</v>
      </c>
      <c r="FD37" s="11" cm="1">
        <f t="array" ref="FD37">SUM(_xlfn.NUMBERVALUE(DW37),_xlfn.NUMBERVALUE(DU37),_xlfn.NUMBERVALUE(DS37),_xlfn.NUMBERVALUE(DQ37),_xlfn.NUMBERVALUE(DN37:DO37),_xlfn.NUMBERVALUE(DJ37:DK37),_xlfn.NUMBERVALUE(CZ37:DG37),_xlfn.NUMBERVALUE(CO37),_xlfn.NUMBERVALUE(CM37),_xlfn.NUMBERVALUE(CK37),_xlfn.NUMBERVALUE(CI37),_xlfn.NUMBERVALUE(CF37:CG37),_xlfn.NUMBERVALUE(CB37:CC37),_xlfn.NUMBERVALUE(BR37:BY37))</f>
        <v>155</v>
      </c>
      <c r="FE37" t="s">
        <v>217</v>
      </c>
      <c r="FF37" t="s">
        <v>754</v>
      </c>
      <c r="FH37" t="s">
        <v>752</v>
      </c>
      <c r="FO37" t="s">
        <v>368</v>
      </c>
      <c r="FU37" t="s">
        <v>238</v>
      </c>
      <c r="FV37" t="s">
        <v>186</v>
      </c>
      <c r="FW37" t="s">
        <v>754</v>
      </c>
      <c r="FX37" s="2">
        <v>0.48611111110949418</v>
      </c>
      <c r="FY37" t="s">
        <v>755</v>
      </c>
      <c r="FZ37" t="s">
        <v>756</v>
      </c>
      <c r="GA37" t="s">
        <v>326</v>
      </c>
      <c r="GB37" t="s">
        <v>757</v>
      </c>
      <c r="GC37" t="s">
        <v>758</v>
      </c>
      <c r="GD37" t="s">
        <v>223</v>
      </c>
      <c r="GF37">
        <v>1</v>
      </c>
      <c r="GG37" t="s">
        <v>759</v>
      </c>
    </row>
    <row r="38" spans="1:189" x14ac:dyDescent="0.25">
      <c r="A38" t="s">
        <v>760</v>
      </c>
      <c r="B38" t="s">
        <v>761</v>
      </c>
      <c r="C38" t="s">
        <v>762</v>
      </c>
      <c r="D38" t="s">
        <v>335</v>
      </c>
      <c r="E38" t="s">
        <v>763</v>
      </c>
      <c r="F38" s="5">
        <v>45327</v>
      </c>
      <c r="G38" s="6">
        <v>0.49513888888888885</v>
      </c>
      <c r="H38" t="s">
        <v>183</v>
      </c>
      <c r="I38" t="s">
        <v>184</v>
      </c>
      <c r="J38" t="s">
        <v>185</v>
      </c>
      <c r="K38" t="s">
        <v>186</v>
      </c>
      <c r="L38" t="s">
        <v>404</v>
      </c>
      <c r="M38" t="s">
        <v>201</v>
      </c>
      <c r="N38" t="s">
        <v>261</v>
      </c>
      <c r="O38" t="s">
        <v>190</v>
      </c>
      <c r="P38" t="s">
        <v>191</v>
      </c>
      <c r="Q38" s="7">
        <v>45327</v>
      </c>
      <c r="R38" s="6">
        <v>0.50069444444444444</v>
      </c>
      <c r="S38" t="s">
        <v>412</v>
      </c>
      <c r="T38" t="s">
        <v>192</v>
      </c>
      <c r="U38" t="s">
        <v>186</v>
      </c>
      <c r="V38" t="s">
        <v>726</v>
      </c>
      <c r="W38" t="s">
        <v>764</v>
      </c>
      <c r="X38" t="s">
        <v>216</v>
      </c>
      <c r="Y38" t="s">
        <v>193</v>
      </c>
      <c r="Z38" t="s">
        <v>186</v>
      </c>
      <c r="AA38" t="s">
        <v>186</v>
      </c>
      <c r="AB38" t="s">
        <v>186</v>
      </c>
      <c r="AC38" t="s">
        <v>186</v>
      </c>
      <c r="AD38" t="s">
        <v>186</v>
      </c>
      <c r="AG38" t="s">
        <v>186</v>
      </c>
      <c r="AJ38" t="s">
        <v>186</v>
      </c>
      <c r="AK38" t="s">
        <v>186</v>
      </c>
      <c r="AL38" t="s">
        <v>186</v>
      </c>
      <c r="AM38" t="s">
        <v>186</v>
      </c>
      <c r="AN38" t="s">
        <v>186</v>
      </c>
      <c r="AO38" t="s">
        <v>186</v>
      </c>
      <c r="AP38" t="s">
        <v>186</v>
      </c>
      <c r="AQ38" t="s">
        <v>765</v>
      </c>
      <c r="AR38" s="4">
        <v>45414</v>
      </c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4"/>
      <c r="CU38" s="10"/>
      <c r="CV38" s="10"/>
      <c r="CW38" s="10"/>
      <c r="CX38" s="10"/>
      <c r="CY38" s="10"/>
      <c r="CZ38" s="10"/>
      <c r="DA38" s="10"/>
      <c r="DB38" s="10"/>
      <c r="DC38" s="14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ET38" cm="1">
        <f t="array" ref="ET38">SUM(_xlfn.NUMBERVALUE(BI38:BP38), _xlfn.NUMBERVALUE(BR38:DW38))</f>
        <v>0</v>
      </c>
      <c r="EV38" cm="1">
        <f t="array" ref="EV38">SUM(_xlfn.NUMBERVALUE(DH38:DX38), _xlfn.NUMBERVALUE(BZ38:CP38))</f>
        <v>0</v>
      </c>
      <c r="EW38" cm="1">
        <f t="array" ref="EW38">SUM(_xlfn.NUMBERVALUE(FG38:FT38))</f>
        <v>0</v>
      </c>
      <c r="EX38" t="str">
        <f t="shared" si="0"/>
        <v>ok</v>
      </c>
      <c r="EY38" t="str">
        <f t="shared" si="1"/>
        <v>ok</v>
      </c>
      <c r="EZ38" t="str">
        <f t="shared" si="2"/>
        <v>ok</v>
      </c>
      <c r="FA38" t="str">
        <f t="shared" si="3"/>
        <v>ok</v>
      </c>
      <c r="FB38" t="str">
        <f t="shared" si="4"/>
        <v>ok</v>
      </c>
      <c r="FC38" t="str">
        <f t="shared" si="5"/>
        <v>ok</v>
      </c>
      <c r="FD38" s="11" cm="1">
        <f t="array" ref="FD38">SUM(_xlfn.NUMBERVALUE(DW38),_xlfn.NUMBERVALUE(DU38),_xlfn.NUMBERVALUE(DS38),_xlfn.NUMBERVALUE(DQ38),_xlfn.NUMBERVALUE(DN38:DO38),_xlfn.NUMBERVALUE(DJ38:DK38),_xlfn.NUMBERVALUE(CZ38:DG38),_xlfn.NUMBERVALUE(CO38),_xlfn.NUMBERVALUE(CM38),_xlfn.NUMBERVALUE(CK38),_xlfn.NUMBERVALUE(CI38),_xlfn.NUMBERVALUE(CF38:CG38),_xlfn.NUMBERVALUE(CB38:CC38),_xlfn.NUMBERVALUE(BR38:BY38))</f>
        <v>0</v>
      </c>
    </row>
    <row r="39" spans="1:189" x14ac:dyDescent="0.25">
      <c r="A39" t="s">
        <v>766</v>
      </c>
      <c r="B39" t="s">
        <v>767</v>
      </c>
      <c r="C39" t="s">
        <v>768</v>
      </c>
      <c r="D39" t="s">
        <v>335</v>
      </c>
      <c r="E39" t="s">
        <v>769</v>
      </c>
      <c r="F39" s="5">
        <v>45356</v>
      </c>
      <c r="G39" s="6">
        <v>0.35902777777777778</v>
      </c>
      <c r="H39" t="s">
        <v>183</v>
      </c>
      <c r="I39" t="s">
        <v>184</v>
      </c>
      <c r="J39" t="s">
        <v>185</v>
      </c>
      <c r="K39" t="s">
        <v>186</v>
      </c>
      <c r="L39" t="s">
        <v>475</v>
      </c>
      <c r="M39" t="s">
        <v>210</v>
      </c>
      <c r="N39" t="s">
        <v>202</v>
      </c>
      <c r="O39" t="s">
        <v>190</v>
      </c>
      <c r="P39" t="s">
        <v>212</v>
      </c>
      <c r="Q39" s="7">
        <v>45356</v>
      </c>
      <c r="R39" s="6">
        <v>0.35972222222222222</v>
      </c>
      <c r="S39" t="s">
        <v>771</v>
      </c>
      <c r="T39" t="s">
        <v>192</v>
      </c>
      <c r="U39" t="s">
        <v>186</v>
      </c>
      <c r="V39" t="s">
        <v>376</v>
      </c>
      <c r="W39" t="s">
        <v>772</v>
      </c>
      <c r="X39" t="s">
        <v>216</v>
      </c>
      <c r="Y39" t="s">
        <v>217</v>
      </c>
      <c r="Z39" t="s">
        <v>773</v>
      </c>
      <c r="AA39" t="s">
        <v>774</v>
      </c>
      <c r="AB39" t="s">
        <v>326</v>
      </c>
      <c r="AC39" t="s">
        <v>445</v>
      </c>
      <c r="AD39" t="s">
        <v>432</v>
      </c>
      <c r="AE39" t="s">
        <v>223</v>
      </c>
      <c r="AF39" t="s">
        <v>775</v>
      </c>
      <c r="AG39" t="s">
        <v>776</v>
      </c>
      <c r="AH39" t="s">
        <v>225</v>
      </c>
      <c r="AI39" t="s">
        <v>777</v>
      </c>
      <c r="AJ39" t="s">
        <v>582</v>
      </c>
      <c r="AK39" t="s">
        <v>778</v>
      </c>
      <c r="AL39" t="s">
        <v>186</v>
      </c>
      <c r="AM39" t="s">
        <v>186</v>
      </c>
      <c r="AN39" t="s">
        <v>186</v>
      </c>
      <c r="AO39" t="s">
        <v>186</v>
      </c>
      <c r="AP39" t="s">
        <v>186</v>
      </c>
      <c r="AR39" s="4">
        <v>45415</v>
      </c>
      <c r="AS39" t="s">
        <v>779</v>
      </c>
      <c r="AT39" t="s">
        <v>780</v>
      </c>
      <c r="AU39" t="s">
        <v>781</v>
      </c>
      <c r="AV39" t="s">
        <v>335</v>
      </c>
      <c r="AW39" t="s">
        <v>234</v>
      </c>
      <c r="AX39">
        <v>1</v>
      </c>
      <c r="AY39">
        <v>48.577908999999998</v>
      </c>
      <c r="AZ39">
        <v>-124.304231</v>
      </c>
      <c r="BA39">
        <v>7</v>
      </c>
      <c r="BB39">
        <v>5381356</v>
      </c>
      <c r="BC39">
        <v>403802</v>
      </c>
      <c r="BD39" t="s">
        <v>223</v>
      </c>
      <c r="BE39" t="s">
        <v>397</v>
      </c>
      <c r="BH39" t="s">
        <v>217</v>
      </c>
      <c r="BI39" s="10"/>
      <c r="BJ39" s="10"/>
      <c r="BK39" s="10"/>
      <c r="BL39" s="10" t="s">
        <v>312</v>
      </c>
      <c r="BM39" s="10"/>
      <c r="BN39" s="10"/>
      <c r="BO39" s="10"/>
      <c r="BP39" s="10"/>
      <c r="BQ39" s="10"/>
      <c r="BR39" s="10"/>
      <c r="BS39" s="10"/>
      <c r="BT39" s="10"/>
      <c r="BU39" s="10" t="s">
        <v>312</v>
      </c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4" t="s">
        <v>782</v>
      </c>
      <c r="CU39" s="10"/>
      <c r="CV39" s="10"/>
      <c r="CW39" s="10"/>
      <c r="CX39" s="10"/>
      <c r="CY39" s="10"/>
      <c r="CZ39" s="10"/>
      <c r="DA39" s="10"/>
      <c r="DB39" s="10"/>
      <c r="DC39" s="14" t="s">
        <v>782</v>
      </c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Z39" t="s">
        <v>220</v>
      </c>
      <c r="ED39" t="s">
        <v>213</v>
      </c>
      <c r="ET39" cm="1">
        <f t="array" ref="ET39">SUM(_xlfn.NUMBERVALUE(BI39:BP39), _xlfn.NUMBERVALUE(BR39:DW39))</f>
        <v>124</v>
      </c>
      <c r="EV39" cm="1">
        <f t="array" ref="EV39">SUM(_xlfn.NUMBERVALUE(DH39:DX39), _xlfn.NUMBERVALUE(BZ39:CP39))</f>
        <v>0</v>
      </c>
      <c r="EW39" cm="1">
        <f t="array" ref="EW39">SUM(_xlfn.NUMBERVALUE(FG39:FT39))</f>
        <v>63</v>
      </c>
      <c r="EX39" t="str">
        <f t="shared" si="0"/>
        <v>YES</v>
      </c>
      <c r="EY39" t="str">
        <f t="shared" si="1"/>
        <v>NO</v>
      </c>
      <c r="EZ39" t="str">
        <f t="shared" si="2"/>
        <v>NO</v>
      </c>
      <c r="FA39" t="str">
        <f t="shared" si="3"/>
        <v>NO</v>
      </c>
      <c r="FB39" t="str">
        <f t="shared" si="4"/>
        <v>NO</v>
      </c>
      <c r="FC39" t="str">
        <f t="shared" si="5"/>
        <v>NO</v>
      </c>
      <c r="FD39" s="11" cm="1">
        <f t="array" ref="FD39">SUM(_xlfn.NUMBERVALUE(DW39),_xlfn.NUMBERVALUE(DU39),_xlfn.NUMBERVALUE(DS39),_xlfn.NUMBERVALUE(DQ39),_xlfn.NUMBERVALUE(DN39:DO39),_xlfn.NUMBERVALUE(DJ39:DK39),_xlfn.NUMBERVALUE(CZ39:DG39),_xlfn.NUMBERVALUE(CO39),_xlfn.NUMBERVALUE(CM39),_xlfn.NUMBERVALUE(CK39),_xlfn.NUMBERVALUE(CI39),_xlfn.NUMBERVALUE(CF39:CG39),_xlfn.NUMBERVALUE(CB39:CC39),_xlfn.NUMBERVALUE(BR39:BY39))</f>
        <v>62</v>
      </c>
      <c r="FE39" t="s">
        <v>217</v>
      </c>
      <c r="FF39" t="s">
        <v>770</v>
      </c>
      <c r="FH39" t="s">
        <v>782</v>
      </c>
      <c r="FL39" t="s">
        <v>213</v>
      </c>
      <c r="FO39" t="s">
        <v>312</v>
      </c>
      <c r="FU39" t="s">
        <v>238</v>
      </c>
      <c r="FV39" t="s">
        <v>186</v>
      </c>
      <c r="FW39" t="s">
        <v>770</v>
      </c>
      <c r="FX39" s="2">
        <v>0.47638888888832298</v>
      </c>
      <c r="FY39" t="s">
        <v>773</v>
      </c>
      <c r="FZ39" t="s">
        <v>783</v>
      </c>
      <c r="GA39" t="s">
        <v>220</v>
      </c>
      <c r="GB39" t="s">
        <v>431</v>
      </c>
      <c r="GC39" t="s">
        <v>616</v>
      </c>
      <c r="GD39" t="s">
        <v>223</v>
      </c>
      <c r="GE39" t="s">
        <v>784</v>
      </c>
    </row>
    <row r="40" spans="1:189" x14ac:dyDescent="0.25">
      <c r="A40" t="s">
        <v>785</v>
      </c>
      <c r="B40" t="s">
        <v>786</v>
      </c>
      <c r="C40" t="s">
        <v>787</v>
      </c>
      <c r="D40" t="s">
        <v>335</v>
      </c>
      <c r="E40" t="s">
        <v>788</v>
      </c>
      <c r="F40" s="5">
        <v>45448</v>
      </c>
      <c r="G40" s="6">
        <v>0.62916666666666665</v>
      </c>
      <c r="H40" t="s">
        <v>183</v>
      </c>
      <c r="I40" t="s">
        <v>184</v>
      </c>
      <c r="J40" t="s">
        <v>185</v>
      </c>
      <c r="K40" t="s">
        <v>186</v>
      </c>
      <c r="L40" t="s">
        <v>789</v>
      </c>
      <c r="M40" t="s">
        <v>210</v>
      </c>
      <c r="N40" t="s">
        <v>261</v>
      </c>
      <c r="O40" t="s">
        <v>190</v>
      </c>
      <c r="P40" t="s">
        <v>191</v>
      </c>
      <c r="Q40" s="7">
        <v>45448</v>
      </c>
      <c r="R40" s="6">
        <v>0.63194444444444442</v>
      </c>
      <c r="S40" t="s">
        <v>790</v>
      </c>
      <c r="T40" t="s">
        <v>192</v>
      </c>
      <c r="U40" t="s">
        <v>186</v>
      </c>
      <c r="V40" t="s">
        <v>220</v>
      </c>
      <c r="W40" t="s">
        <v>791</v>
      </c>
      <c r="X40" t="s">
        <v>216</v>
      </c>
      <c r="Y40" t="s">
        <v>217</v>
      </c>
      <c r="Z40" t="s">
        <v>792</v>
      </c>
      <c r="AA40" t="s">
        <v>793</v>
      </c>
      <c r="AB40" t="s">
        <v>220</v>
      </c>
      <c r="AC40" t="s">
        <v>794</v>
      </c>
      <c r="AD40" t="s">
        <v>604</v>
      </c>
      <c r="AE40" t="s">
        <v>223</v>
      </c>
      <c r="AF40" t="s">
        <v>795</v>
      </c>
      <c r="AG40" t="s">
        <v>796</v>
      </c>
      <c r="AH40" t="s">
        <v>225</v>
      </c>
      <c r="AI40" t="s">
        <v>797</v>
      </c>
      <c r="AJ40" t="s">
        <v>709</v>
      </c>
      <c r="AK40" t="s">
        <v>798</v>
      </c>
      <c r="AL40" t="s">
        <v>186</v>
      </c>
      <c r="AM40" t="s">
        <v>186</v>
      </c>
      <c r="AN40" t="s">
        <v>186</v>
      </c>
      <c r="AO40" t="s">
        <v>186</v>
      </c>
      <c r="AP40" t="s">
        <v>186</v>
      </c>
      <c r="AR40" s="4">
        <v>45418</v>
      </c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4"/>
      <c r="CU40" s="10"/>
      <c r="CV40" s="10"/>
      <c r="CW40" s="10"/>
      <c r="CX40" s="10"/>
      <c r="CY40" s="10"/>
      <c r="CZ40" s="10"/>
      <c r="DA40" s="10"/>
      <c r="DB40" s="10"/>
      <c r="DC40" s="14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ET40" cm="1">
        <f t="array" ref="ET40">SUM(_xlfn.NUMBERVALUE(BI40:BP40), _xlfn.NUMBERVALUE(BR40:DW40))</f>
        <v>0</v>
      </c>
      <c r="EV40" cm="1">
        <f t="array" ref="EV40">SUM(_xlfn.NUMBERVALUE(DH40:DX40), _xlfn.NUMBERVALUE(BZ40:CP40))</f>
        <v>0</v>
      </c>
      <c r="EW40" cm="1">
        <f t="array" ref="EW40">SUM(_xlfn.NUMBERVALUE(FG40:FT40))</f>
        <v>0</v>
      </c>
      <c r="EX40" t="str">
        <f t="shared" si="0"/>
        <v>ok</v>
      </c>
      <c r="EY40" t="str">
        <f t="shared" si="1"/>
        <v>ok</v>
      </c>
      <c r="EZ40" t="str">
        <f t="shared" si="2"/>
        <v>ok</v>
      </c>
      <c r="FA40" t="str">
        <f t="shared" si="3"/>
        <v>ok</v>
      </c>
      <c r="FB40" t="str">
        <f t="shared" si="4"/>
        <v>ok</v>
      </c>
      <c r="FC40" t="str">
        <f t="shared" si="5"/>
        <v>ok</v>
      </c>
      <c r="FD40" s="11" cm="1">
        <f t="array" ref="FD40">SUM(_xlfn.NUMBERVALUE(DW40),_xlfn.NUMBERVALUE(DU40),_xlfn.NUMBERVALUE(DS40),_xlfn.NUMBERVALUE(DQ40),_xlfn.NUMBERVALUE(DN40:DO40),_xlfn.NUMBERVALUE(DJ40:DK40),_xlfn.NUMBERVALUE(CZ40:DG40),_xlfn.NUMBERVALUE(CO40),_xlfn.NUMBERVALUE(CM40),_xlfn.NUMBERVALUE(CK40),_xlfn.NUMBERVALUE(CI40),_xlfn.NUMBERVALUE(CF40:CG40),_xlfn.NUMBERVALUE(CB40:CC40),_xlfn.NUMBERVALUE(BR40:BY40))</f>
        <v>0</v>
      </c>
    </row>
    <row r="41" spans="1:189" x14ac:dyDescent="0.25">
      <c r="A41" t="s">
        <v>799</v>
      </c>
      <c r="B41" t="s">
        <v>800</v>
      </c>
      <c r="C41" t="s">
        <v>801</v>
      </c>
      <c r="D41" t="s">
        <v>335</v>
      </c>
      <c r="E41" t="s">
        <v>802</v>
      </c>
      <c r="F41" s="5">
        <v>45478</v>
      </c>
      <c r="G41" s="6">
        <v>0.58402777777777781</v>
      </c>
      <c r="H41" t="s">
        <v>183</v>
      </c>
      <c r="I41" t="s">
        <v>184</v>
      </c>
      <c r="J41" t="s">
        <v>185</v>
      </c>
      <c r="K41" t="s">
        <v>186</v>
      </c>
      <c r="L41" t="s">
        <v>511</v>
      </c>
      <c r="M41" t="s">
        <v>245</v>
      </c>
      <c r="N41" t="s">
        <v>189</v>
      </c>
      <c r="O41" t="s">
        <v>190</v>
      </c>
      <c r="P41" t="s">
        <v>191</v>
      </c>
      <c r="Q41" s="7">
        <v>45478</v>
      </c>
      <c r="R41" s="6">
        <v>0.58472222222222225</v>
      </c>
      <c r="S41" t="s">
        <v>804</v>
      </c>
      <c r="T41" t="s">
        <v>192</v>
      </c>
      <c r="U41" t="s">
        <v>186</v>
      </c>
      <c r="V41" t="s">
        <v>726</v>
      </c>
      <c r="W41" t="s">
        <v>805</v>
      </c>
      <c r="X41" t="s">
        <v>216</v>
      </c>
      <c r="Y41" t="s">
        <v>217</v>
      </c>
      <c r="Z41" t="s">
        <v>806</v>
      </c>
      <c r="AA41" t="s">
        <v>807</v>
      </c>
      <c r="AB41" t="s">
        <v>326</v>
      </c>
      <c r="AC41" t="s">
        <v>808</v>
      </c>
      <c r="AD41" t="s">
        <v>809</v>
      </c>
      <c r="AE41" t="s">
        <v>223</v>
      </c>
      <c r="AF41" t="s">
        <v>810</v>
      </c>
      <c r="AG41" t="s">
        <v>227</v>
      </c>
      <c r="AH41" t="s">
        <v>225</v>
      </c>
      <c r="AI41" t="s">
        <v>810</v>
      </c>
      <c r="AJ41" t="s">
        <v>811</v>
      </c>
      <c r="AK41" t="s">
        <v>812</v>
      </c>
      <c r="AL41" t="s">
        <v>186</v>
      </c>
      <c r="AM41" t="s">
        <v>186</v>
      </c>
      <c r="AN41" t="s">
        <v>186</v>
      </c>
      <c r="AO41" t="s">
        <v>186</v>
      </c>
      <c r="AP41" t="s">
        <v>186</v>
      </c>
      <c r="AR41" s="4">
        <v>45419</v>
      </c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4"/>
      <c r="CU41" s="10"/>
      <c r="CV41" s="10"/>
      <c r="CW41" s="10"/>
      <c r="CX41" s="10"/>
      <c r="CY41" s="10"/>
      <c r="CZ41" s="10"/>
      <c r="DA41" s="10"/>
      <c r="DB41" s="10"/>
      <c r="DC41" s="14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ET41" cm="1">
        <f t="array" ref="ET41">SUM(_xlfn.NUMBERVALUE(BI41:BP41), _xlfn.NUMBERVALUE(BR41:DW41))</f>
        <v>0</v>
      </c>
      <c r="EV41" cm="1">
        <f t="array" ref="EV41">SUM(_xlfn.NUMBERVALUE(DH41:DX41), _xlfn.NUMBERVALUE(BZ41:CP41))</f>
        <v>0</v>
      </c>
      <c r="EW41" cm="1">
        <f t="array" ref="EW41">SUM(_xlfn.NUMBERVALUE(FG41:FT41))</f>
        <v>0</v>
      </c>
      <c r="EX41" t="str">
        <f t="shared" si="0"/>
        <v>ok</v>
      </c>
      <c r="EY41" t="str">
        <f t="shared" si="1"/>
        <v>ok</v>
      </c>
      <c r="EZ41" t="str">
        <f t="shared" si="2"/>
        <v>ok</v>
      </c>
      <c r="FA41" t="str">
        <f t="shared" si="3"/>
        <v>ok</v>
      </c>
      <c r="FB41" t="str">
        <f t="shared" si="4"/>
        <v>ok</v>
      </c>
      <c r="FC41" t="str">
        <f t="shared" si="5"/>
        <v>ok</v>
      </c>
      <c r="FD41" s="11" cm="1">
        <f t="array" ref="FD41">SUM(_xlfn.NUMBERVALUE(DW41),_xlfn.NUMBERVALUE(DU41),_xlfn.NUMBERVALUE(DS41),_xlfn.NUMBERVALUE(DQ41),_xlfn.NUMBERVALUE(DN41:DO41),_xlfn.NUMBERVALUE(DJ41:DK41),_xlfn.NUMBERVALUE(CZ41:DG41),_xlfn.NUMBERVALUE(CO41),_xlfn.NUMBERVALUE(CM41),_xlfn.NUMBERVALUE(CK41),_xlfn.NUMBERVALUE(CI41),_xlfn.NUMBERVALUE(CF41:CG41),_xlfn.NUMBERVALUE(CB41:CC41),_xlfn.NUMBERVALUE(BR41:BY41))</f>
        <v>0</v>
      </c>
    </row>
    <row r="42" spans="1:189" x14ac:dyDescent="0.25">
      <c r="A42" t="s">
        <v>813</v>
      </c>
      <c r="B42" t="s">
        <v>814</v>
      </c>
      <c r="C42" t="s">
        <v>815</v>
      </c>
      <c r="D42" t="s">
        <v>335</v>
      </c>
      <c r="E42" t="s">
        <v>816</v>
      </c>
      <c r="F42" s="5">
        <v>45478</v>
      </c>
      <c r="G42" s="6">
        <v>0.39583333333333331</v>
      </c>
      <c r="H42" t="s">
        <v>183</v>
      </c>
      <c r="I42" t="s">
        <v>184</v>
      </c>
      <c r="J42" t="s">
        <v>185</v>
      </c>
      <c r="K42" t="s">
        <v>186</v>
      </c>
      <c r="L42" t="s">
        <v>511</v>
      </c>
      <c r="M42" t="s">
        <v>201</v>
      </c>
      <c r="N42" t="s">
        <v>261</v>
      </c>
      <c r="O42" t="s">
        <v>190</v>
      </c>
      <c r="P42" t="s">
        <v>212</v>
      </c>
      <c r="Q42" s="7">
        <v>45478</v>
      </c>
      <c r="R42" s="6">
        <v>0.39652777777777781</v>
      </c>
      <c r="S42" t="s">
        <v>817</v>
      </c>
      <c r="T42" t="s">
        <v>390</v>
      </c>
      <c r="U42" t="s">
        <v>818</v>
      </c>
      <c r="V42" t="s">
        <v>671</v>
      </c>
      <c r="W42" t="s">
        <v>819</v>
      </c>
      <c r="X42" t="s">
        <v>216</v>
      </c>
      <c r="Y42" t="s">
        <v>217</v>
      </c>
      <c r="Z42" t="s">
        <v>820</v>
      </c>
      <c r="AA42" t="s">
        <v>821</v>
      </c>
      <c r="AB42" t="s">
        <v>326</v>
      </c>
      <c r="AC42" t="s">
        <v>431</v>
      </c>
      <c r="AD42" t="s">
        <v>809</v>
      </c>
      <c r="AE42" t="s">
        <v>223</v>
      </c>
      <c r="AF42" t="s">
        <v>822</v>
      </c>
      <c r="AG42" t="s">
        <v>823</v>
      </c>
      <c r="AH42" t="s">
        <v>225</v>
      </c>
      <c r="AI42" t="s">
        <v>822</v>
      </c>
      <c r="AJ42" t="s">
        <v>824</v>
      </c>
      <c r="AK42" t="s">
        <v>825</v>
      </c>
      <c r="AL42" t="s">
        <v>186</v>
      </c>
      <c r="AM42" t="s">
        <v>186</v>
      </c>
      <c r="AN42" t="s">
        <v>186</v>
      </c>
      <c r="AO42" t="s">
        <v>186</v>
      </c>
      <c r="AP42" t="s">
        <v>186</v>
      </c>
      <c r="AR42" s="4">
        <v>45419</v>
      </c>
      <c r="AS42" t="s">
        <v>826</v>
      </c>
      <c r="AT42" t="s">
        <v>827</v>
      </c>
      <c r="AU42" t="s">
        <v>828</v>
      </c>
      <c r="AV42" t="s">
        <v>335</v>
      </c>
      <c r="AW42" t="s">
        <v>234</v>
      </c>
      <c r="AX42">
        <v>1</v>
      </c>
      <c r="AY42">
        <v>48.578023000000002</v>
      </c>
      <c r="AZ42">
        <v>-124.304182</v>
      </c>
      <c r="BA42">
        <v>5</v>
      </c>
      <c r="BB42">
        <v>5381369</v>
      </c>
      <c r="BC42">
        <v>403806</v>
      </c>
      <c r="BD42" t="s">
        <v>223</v>
      </c>
      <c r="BE42" t="s">
        <v>397</v>
      </c>
      <c r="BH42" t="s">
        <v>217</v>
      </c>
      <c r="BI42" s="10"/>
      <c r="BJ42" s="10" t="s">
        <v>213</v>
      </c>
      <c r="BK42" s="10"/>
      <c r="BL42" s="10" t="s">
        <v>753</v>
      </c>
      <c r="BM42" s="10"/>
      <c r="BN42" s="10"/>
      <c r="BO42" s="10"/>
      <c r="BP42" s="10"/>
      <c r="BQ42" s="10"/>
      <c r="BR42" s="10"/>
      <c r="BS42" s="10"/>
      <c r="BT42" s="10"/>
      <c r="BU42" s="10" t="s">
        <v>753</v>
      </c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 t="s">
        <v>213</v>
      </c>
      <c r="CS42" s="10"/>
      <c r="CT42" s="14" t="s">
        <v>829</v>
      </c>
      <c r="CU42" s="10"/>
      <c r="CV42" s="10"/>
      <c r="CW42" s="10"/>
      <c r="CX42" s="10"/>
      <c r="CY42" s="10"/>
      <c r="CZ42" s="10"/>
      <c r="DA42" s="10"/>
      <c r="DB42" s="10"/>
      <c r="DC42" s="14" t="s">
        <v>829</v>
      </c>
      <c r="DD42" s="10"/>
      <c r="DE42" s="10"/>
      <c r="DF42" s="10"/>
      <c r="DG42" s="10"/>
      <c r="DH42" s="10" t="s">
        <v>236</v>
      </c>
      <c r="DI42" s="10" t="s">
        <v>213</v>
      </c>
      <c r="DJ42" s="10"/>
      <c r="DK42" s="10" t="s">
        <v>236</v>
      </c>
      <c r="DL42" s="10"/>
      <c r="DM42" s="10" t="s">
        <v>830</v>
      </c>
      <c r="DN42" s="10"/>
      <c r="DO42" s="10" t="s">
        <v>753</v>
      </c>
      <c r="DP42" s="10"/>
      <c r="DQ42" s="10"/>
      <c r="DR42" s="10"/>
      <c r="DS42" s="10"/>
      <c r="DT42" s="10"/>
      <c r="DU42" s="10"/>
      <c r="DV42" s="10"/>
      <c r="DW42" s="10"/>
      <c r="DX42" s="10"/>
      <c r="DZ42" t="s">
        <v>351</v>
      </c>
      <c r="ET42" cm="1">
        <f t="array" ref="ET42">SUM(_xlfn.NUMBERVALUE(BI42:BP42), _xlfn.NUMBERVALUE(BR42:DW42))</f>
        <v>510</v>
      </c>
      <c r="EV42" cm="1">
        <f t="array" ref="EV42">SUM(_xlfn.NUMBERVALUE(DH42:DX42), _xlfn.NUMBERVALUE(BZ42:CP42))</f>
        <v>92</v>
      </c>
      <c r="EW42" cm="1">
        <f t="array" ref="EW42">SUM(_xlfn.NUMBERVALUE(FG42:FT42))</f>
        <v>208</v>
      </c>
      <c r="EX42" t="str">
        <f t="shared" si="0"/>
        <v>YES</v>
      </c>
      <c r="EY42" t="str">
        <f t="shared" si="1"/>
        <v>NO</v>
      </c>
      <c r="EZ42" t="str">
        <f t="shared" si="2"/>
        <v>NO</v>
      </c>
      <c r="FA42" t="str">
        <f t="shared" si="3"/>
        <v>NO</v>
      </c>
      <c r="FB42" t="str">
        <f t="shared" si="4"/>
        <v>NO</v>
      </c>
      <c r="FC42" t="str">
        <f t="shared" si="5"/>
        <v>NO</v>
      </c>
      <c r="FD42" s="11" cm="1">
        <f t="array" ref="FD42">SUM(_xlfn.NUMBERVALUE(DW42),_xlfn.NUMBERVALUE(DU42),_xlfn.NUMBERVALUE(DS42),_xlfn.NUMBERVALUE(DQ42),_xlfn.NUMBERVALUE(DN42:DO42),_xlfn.NUMBERVALUE(DJ42:DK42),_xlfn.NUMBERVALUE(CZ42:DG42),_xlfn.NUMBERVALUE(CO42),_xlfn.NUMBERVALUE(CM42),_xlfn.NUMBERVALUE(CK42),_xlfn.NUMBERVALUE(CI42),_xlfn.NUMBERVALUE(CF42:CG42),_xlfn.NUMBERVALUE(CB42:CC42),_xlfn.NUMBERVALUE(BR42:BY42))</f>
        <v>217</v>
      </c>
      <c r="FE42" t="s">
        <v>217</v>
      </c>
      <c r="FF42" t="s">
        <v>803</v>
      </c>
      <c r="FH42" t="s">
        <v>829</v>
      </c>
      <c r="FO42" t="s">
        <v>753</v>
      </c>
      <c r="FU42" t="s">
        <v>238</v>
      </c>
      <c r="FV42" t="s">
        <v>186</v>
      </c>
      <c r="FW42" t="s">
        <v>803</v>
      </c>
      <c r="FX42" s="2">
        <v>0.57638888889050577</v>
      </c>
      <c r="FY42" t="s">
        <v>831</v>
      </c>
      <c r="FZ42" t="s">
        <v>832</v>
      </c>
      <c r="GA42" t="s">
        <v>311</v>
      </c>
      <c r="GB42" t="s">
        <v>833</v>
      </c>
      <c r="GC42" t="s">
        <v>736</v>
      </c>
      <c r="GD42" t="s">
        <v>223</v>
      </c>
      <c r="GF42">
        <v>9</v>
      </c>
      <c r="GG42" t="s">
        <v>834</v>
      </c>
    </row>
    <row r="43" spans="1:189" x14ac:dyDescent="0.25">
      <c r="A43" t="s">
        <v>835</v>
      </c>
      <c r="B43" t="s">
        <v>836</v>
      </c>
      <c r="C43" t="s">
        <v>837</v>
      </c>
      <c r="D43" t="s">
        <v>335</v>
      </c>
      <c r="E43" t="s">
        <v>838</v>
      </c>
      <c r="F43" s="5">
        <v>45509</v>
      </c>
      <c r="G43" s="6">
        <v>0.56180555555555556</v>
      </c>
      <c r="H43" t="s">
        <v>183</v>
      </c>
      <c r="I43" t="s">
        <v>184</v>
      </c>
      <c r="J43" t="s">
        <v>185</v>
      </c>
      <c r="K43" t="s">
        <v>186</v>
      </c>
      <c r="L43" t="s">
        <v>511</v>
      </c>
      <c r="M43" t="s">
        <v>201</v>
      </c>
      <c r="N43" t="s">
        <v>189</v>
      </c>
      <c r="O43" t="s">
        <v>190</v>
      </c>
      <c r="P43" t="s">
        <v>191</v>
      </c>
      <c r="Q43" s="7">
        <v>45509</v>
      </c>
      <c r="R43" s="6">
        <v>0.5625</v>
      </c>
      <c r="S43" t="s">
        <v>441</v>
      </c>
      <c r="T43" t="s">
        <v>192</v>
      </c>
      <c r="U43" t="s">
        <v>186</v>
      </c>
      <c r="V43" t="s">
        <v>326</v>
      </c>
      <c r="W43" t="s">
        <v>186</v>
      </c>
      <c r="X43" t="s">
        <v>186</v>
      </c>
      <c r="Y43" t="s">
        <v>217</v>
      </c>
      <c r="Z43" t="s">
        <v>840</v>
      </c>
      <c r="AA43" t="s">
        <v>841</v>
      </c>
      <c r="AB43" t="s">
        <v>326</v>
      </c>
      <c r="AC43" t="s">
        <v>808</v>
      </c>
      <c r="AD43" t="s">
        <v>809</v>
      </c>
      <c r="AE43" t="s">
        <v>223</v>
      </c>
      <c r="AF43" t="s">
        <v>842</v>
      </c>
      <c r="AG43" t="s">
        <v>843</v>
      </c>
      <c r="AH43" t="s">
        <v>225</v>
      </c>
      <c r="AI43" t="s">
        <v>842</v>
      </c>
      <c r="AJ43" t="s">
        <v>484</v>
      </c>
      <c r="AK43" t="s">
        <v>844</v>
      </c>
      <c r="AL43" t="s">
        <v>186</v>
      </c>
      <c r="AM43" t="s">
        <v>186</v>
      </c>
      <c r="AN43" t="s">
        <v>186</v>
      </c>
      <c r="AO43" t="s">
        <v>186</v>
      </c>
      <c r="AP43" t="s">
        <v>186</v>
      </c>
      <c r="AQ43" t="s">
        <v>845</v>
      </c>
      <c r="AR43" s="4">
        <v>45420</v>
      </c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4"/>
      <c r="CU43" s="10"/>
      <c r="CV43" s="10"/>
      <c r="CW43" s="10"/>
      <c r="CX43" s="10"/>
      <c r="CY43" s="10"/>
      <c r="CZ43" s="10"/>
      <c r="DA43" s="10"/>
      <c r="DB43" s="10"/>
      <c r="DC43" s="14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ET43" cm="1">
        <f t="array" ref="ET43">SUM(_xlfn.NUMBERVALUE(BI43:BP43), _xlfn.NUMBERVALUE(BR43:DW43))</f>
        <v>0</v>
      </c>
      <c r="EV43" cm="1">
        <f t="array" ref="EV43">SUM(_xlfn.NUMBERVALUE(DH43:DX43), _xlfn.NUMBERVALUE(BZ43:CP43))</f>
        <v>0</v>
      </c>
      <c r="EW43" cm="1">
        <f t="array" ref="EW43">SUM(_xlfn.NUMBERVALUE(FG43:FT43))</f>
        <v>0</v>
      </c>
      <c r="EX43" t="str">
        <f t="shared" si="0"/>
        <v>ok</v>
      </c>
      <c r="EY43" t="str">
        <f t="shared" si="1"/>
        <v>ok</v>
      </c>
      <c r="EZ43" t="str">
        <f t="shared" si="2"/>
        <v>ok</v>
      </c>
      <c r="FA43" t="str">
        <f t="shared" si="3"/>
        <v>ok</v>
      </c>
      <c r="FB43" t="str">
        <f t="shared" si="4"/>
        <v>ok</v>
      </c>
      <c r="FC43" t="str">
        <f t="shared" si="5"/>
        <v>ok</v>
      </c>
      <c r="FD43" s="11" cm="1">
        <f t="array" ref="FD43">SUM(_xlfn.NUMBERVALUE(DW43),_xlfn.NUMBERVALUE(DU43),_xlfn.NUMBERVALUE(DS43),_xlfn.NUMBERVALUE(DQ43),_xlfn.NUMBERVALUE(DN43:DO43),_xlfn.NUMBERVALUE(DJ43:DK43),_xlfn.NUMBERVALUE(CZ43:DG43),_xlfn.NUMBERVALUE(CO43),_xlfn.NUMBERVALUE(CM43),_xlfn.NUMBERVALUE(CK43),_xlfn.NUMBERVALUE(CI43),_xlfn.NUMBERVALUE(CF43:CG43),_xlfn.NUMBERVALUE(CB43:CC43),_xlfn.NUMBERVALUE(BR43:BY43))</f>
        <v>0</v>
      </c>
    </row>
    <row r="44" spans="1:189" x14ac:dyDescent="0.25">
      <c r="A44" t="s">
        <v>846</v>
      </c>
      <c r="B44" t="s">
        <v>847</v>
      </c>
      <c r="C44" t="s">
        <v>848</v>
      </c>
      <c r="D44" t="s">
        <v>335</v>
      </c>
      <c r="E44" t="s">
        <v>849</v>
      </c>
      <c r="F44" s="5">
        <v>45509</v>
      </c>
      <c r="G44" s="6">
        <v>0.38472222222222219</v>
      </c>
      <c r="H44" t="s">
        <v>183</v>
      </c>
      <c r="I44" t="s">
        <v>184</v>
      </c>
      <c r="J44" t="s">
        <v>185</v>
      </c>
      <c r="K44" t="s">
        <v>186</v>
      </c>
      <c r="L44" t="s">
        <v>511</v>
      </c>
      <c r="M44" t="s">
        <v>201</v>
      </c>
      <c r="N44" t="s">
        <v>261</v>
      </c>
      <c r="O44" t="s">
        <v>190</v>
      </c>
      <c r="P44" t="s">
        <v>212</v>
      </c>
      <c r="Q44" s="7">
        <v>45509</v>
      </c>
      <c r="R44" s="6">
        <v>0.39583333333333331</v>
      </c>
      <c r="S44" t="s">
        <v>804</v>
      </c>
      <c r="T44" t="s">
        <v>390</v>
      </c>
      <c r="U44" t="s">
        <v>186</v>
      </c>
      <c r="V44" t="s">
        <v>671</v>
      </c>
      <c r="W44" t="s">
        <v>850</v>
      </c>
      <c r="X44" t="s">
        <v>216</v>
      </c>
      <c r="Y44" t="s">
        <v>217</v>
      </c>
      <c r="Z44" t="s">
        <v>851</v>
      </c>
      <c r="AA44" t="s">
        <v>852</v>
      </c>
      <c r="AB44" t="s">
        <v>326</v>
      </c>
      <c r="AC44" t="s">
        <v>637</v>
      </c>
      <c r="AD44" t="s">
        <v>506</v>
      </c>
      <c r="AE44" t="s">
        <v>223</v>
      </c>
      <c r="AF44" t="s">
        <v>853</v>
      </c>
      <c r="AG44" t="s">
        <v>227</v>
      </c>
      <c r="AH44" t="s">
        <v>225</v>
      </c>
      <c r="AI44" t="s">
        <v>853</v>
      </c>
      <c r="AJ44" t="s">
        <v>854</v>
      </c>
      <c r="AK44" t="s">
        <v>855</v>
      </c>
      <c r="AL44" t="s">
        <v>186</v>
      </c>
      <c r="AM44" t="s">
        <v>186</v>
      </c>
      <c r="AN44" t="s">
        <v>186</v>
      </c>
      <c r="AO44" t="s">
        <v>186</v>
      </c>
      <c r="AP44" t="s">
        <v>186</v>
      </c>
      <c r="AR44" s="4">
        <v>45420</v>
      </c>
      <c r="AS44" t="s">
        <v>856</v>
      </c>
      <c r="AT44" t="s">
        <v>857</v>
      </c>
      <c r="AU44" t="s">
        <v>858</v>
      </c>
      <c r="AV44" t="s">
        <v>335</v>
      </c>
      <c r="AW44" t="s">
        <v>234</v>
      </c>
      <c r="AX44">
        <v>1</v>
      </c>
      <c r="AY44">
        <v>48.578068999999999</v>
      </c>
      <c r="AZ44">
        <v>-124.304211</v>
      </c>
      <c r="BA44">
        <v>4</v>
      </c>
      <c r="BB44">
        <v>5381374</v>
      </c>
      <c r="BC44">
        <v>403804</v>
      </c>
      <c r="BD44" t="s">
        <v>223</v>
      </c>
      <c r="BE44" t="s">
        <v>397</v>
      </c>
      <c r="BH44" t="s">
        <v>217</v>
      </c>
      <c r="BI44" s="10"/>
      <c r="BJ44" s="10"/>
      <c r="BK44" s="10"/>
      <c r="BL44" s="10" t="s">
        <v>351</v>
      </c>
      <c r="BM44" s="10"/>
      <c r="BN44" s="10"/>
      <c r="BO44" s="10"/>
      <c r="BP44" s="10" t="s">
        <v>237</v>
      </c>
      <c r="BQ44" s="10" t="s">
        <v>859</v>
      </c>
      <c r="BR44" s="10"/>
      <c r="BS44" s="10"/>
      <c r="BT44" s="10"/>
      <c r="BU44" s="10" t="s">
        <v>860</v>
      </c>
      <c r="BV44" s="10"/>
      <c r="BW44" s="10"/>
      <c r="BX44" s="10"/>
      <c r="BY44" s="10" t="s">
        <v>237</v>
      </c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4" t="s">
        <v>860</v>
      </c>
      <c r="CU44" s="10"/>
      <c r="CV44" s="10"/>
      <c r="CW44" s="10"/>
      <c r="CX44" s="10" t="s">
        <v>237</v>
      </c>
      <c r="CY44" s="10"/>
      <c r="CZ44" s="10"/>
      <c r="DA44" s="10"/>
      <c r="DB44" s="10"/>
      <c r="DC44" s="14" t="s">
        <v>860</v>
      </c>
      <c r="DD44" s="10"/>
      <c r="DE44" s="10"/>
      <c r="DF44" s="10"/>
      <c r="DG44" s="10" t="s">
        <v>237</v>
      </c>
      <c r="DH44" s="10"/>
      <c r="DI44" s="10"/>
      <c r="DJ44" s="10"/>
      <c r="DK44" s="10"/>
      <c r="DL44" s="10"/>
      <c r="DM44" s="10" t="s">
        <v>351</v>
      </c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Z44" t="s">
        <v>311</v>
      </c>
      <c r="ED44" t="s">
        <v>237</v>
      </c>
      <c r="EF44" t="s">
        <v>237</v>
      </c>
      <c r="ET44" cm="1">
        <f t="array" ref="ET44">SUM(_xlfn.NUMBERVALUE(BI44:BP44), _xlfn.NUMBERVALUE(BR44:DW44))</f>
        <v>147</v>
      </c>
      <c r="EV44" cm="1">
        <f t="array" ref="EV44">SUM(_xlfn.NUMBERVALUE(DH44:DX44), _xlfn.NUMBERVALUE(BZ44:CP44))</f>
        <v>8</v>
      </c>
      <c r="EW44" cm="1">
        <f t="array" ref="EW44">SUM(_xlfn.NUMBERVALUE(FG44:FT44))</f>
        <v>43</v>
      </c>
      <c r="EX44" t="str">
        <f t="shared" si="0"/>
        <v>YES</v>
      </c>
      <c r="EY44" t="str">
        <f t="shared" si="1"/>
        <v>NO</v>
      </c>
      <c r="EZ44" t="str">
        <f t="shared" si="2"/>
        <v>NO</v>
      </c>
      <c r="FA44" t="str">
        <f t="shared" si="3"/>
        <v>NO</v>
      </c>
      <c r="FB44" t="str">
        <f t="shared" si="4"/>
        <v>NO</v>
      </c>
      <c r="FC44" t="str">
        <f t="shared" si="5"/>
        <v>NO</v>
      </c>
      <c r="FD44" s="11" cm="1">
        <f t="array" ref="FD44">SUM(_xlfn.NUMBERVALUE(DW44),_xlfn.NUMBERVALUE(DU44),_xlfn.NUMBERVALUE(DS44),_xlfn.NUMBERVALUE(DQ44),_xlfn.NUMBERVALUE(DN44:DO44),_xlfn.NUMBERVALUE(DJ44:DK44),_xlfn.NUMBERVALUE(CZ44:DG44),_xlfn.NUMBERVALUE(CO44),_xlfn.NUMBERVALUE(CM44),_xlfn.NUMBERVALUE(CK44),_xlfn.NUMBERVALUE(CI44),_xlfn.NUMBERVALUE(CF44:CG44),_xlfn.NUMBERVALUE(CB44:CC44),_xlfn.NUMBERVALUE(BR44:BY44))</f>
        <v>86</v>
      </c>
      <c r="FE44" t="s">
        <v>217</v>
      </c>
      <c r="FF44" t="s">
        <v>839</v>
      </c>
      <c r="FH44" t="s">
        <v>860</v>
      </c>
      <c r="FL44" t="s">
        <v>236</v>
      </c>
      <c r="FS44" t="s">
        <v>237</v>
      </c>
      <c r="FU44" t="s">
        <v>238</v>
      </c>
      <c r="FV44" t="s">
        <v>186</v>
      </c>
      <c r="FW44" t="s">
        <v>839</v>
      </c>
      <c r="FX44" s="2">
        <v>0.54722222222335404</v>
      </c>
      <c r="FY44" t="s">
        <v>861</v>
      </c>
      <c r="FZ44" t="s">
        <v>862</v>
      </c>
      <c r="GA44" t="s">
        <v>220</v>
      </c>
      <c r="GB44" t="s">
        <v>445</v>
      </c>
      <c r="GC44" t="s">
        <v>736</v>
      </c>
      <c r="GD44" t="s">
        <v>223</v>
      </c>
    </row>
    <row r="45" spans="1:189" x14ac:dyDescent="0.25">
      <c r="A45" t="s">
        <v>863</v>
      </c>
      <c r="B45" t="s">
        <v>864</v>
      </c>
      <c r="C45" t="s">
        <v>865</v>
      </c>
      <c r="D45" t="s">
        <v>335</v>
      </c>
      <c r="E45" t="s">
        <v>866</v>
      </c>
      <c r="F45" s="5">
        <v>45540</v>
      </c>
      <c r="G45" s="6">
        <v>0.53402777777777777</v>
      </c>
      <c r="H45" t="s">
        <v>183</v>
      </c>
      <c r="I45" t="s">
        <v>184</v>
      </c>
      <c r="J45" t="s">
        <v>185</v>
      </c>
      <c r="K45" t="s">
        <v>186</v>
      </c>
      <c r="L45" t="s">
        <v>789</v>
      </c>
      <c r="M45" t="s">
        <v>201</v>
      </c>
      <c r="N45" t="s">
        <v>211</v>
      </c>
      <c r="O45" t="s">
        <v>190</v>
      </c>
      <c r="P45" t="s">
        <v>191</v>
      </c>
      <c r="Q45" s="7">
        <v>45540</v>
      </c>
      <c r="R45" s="6">
        <v>0.53472222222222221</v>
      </c>
      <c r="S45" t="s">
        <v>868</v>
      </c>
      <c r="T45" t="s">
        <v>192</v>
      </c>
      <c r="U45" t="s">
        <v>186</v>
      </c>
      <c r="V45" t="s">
        <v>376</v>
      </c>
      <c r="W45" t="s">
        <v>869</v>
      </c>
      <c r="X45" t="s">
        <v>216</v>
      </c>
      <c r="Y45" t="s">
        <v>217</v>
      </c>
      <c r="Z45" t="s">
        <v>870</v>
      </c>
      <c r="AA45" t="s">
        <v>444</v>
      </c>
      <c r="AB45" t="s">
        <v>311</v>
      </c>
      <c r="AC45" t="s">
        <v>871</v>
      </c>
      <c r="AD45" t="s">
        <v>446</v>
      </c>
      <c r="AE45" t="s">
        <v>223</v>
      </c>
      <c r="AF45" t="s">
        <v>872</v>
      </c>
      <c r="AG45" t="s">
        <v>873</v>
      </c>
      <c r="AH45" t="s">
        <v>225</v>
      </c>
      <c r="AI45" t="s">
        <v>872</v>
      </c>
      <c r="AJ45" t="s">
        <v>874</v>
      </c>
      <c r="AK45" t="s">
        <v>875</v>
      </c>
      <c r="AL45" t="s">
        <v>186</v>
      </c>
      <c r="AM45" t="s">
        <v>186</v>
      </c>
      <c r="AN45" t="s">
        <v>186</v>
      </c>
      <c r="AO45" t="s">
        <v>186</v>
      </c>
      <c r="AP45" t="s">
        <v>186</v>
      </c>
      <c r="AR45" s="4">
        <v>45421</v>
      </c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4"/>
      <c r="CU45" s="10"/>
      <c r="CV45" s="10"/>
      <c r="CW45" s="10"/>
      <c r="CX45" s="10"/>
      <c r="CY45" s="10"/>
      <c r="CZ45" s="10"/>
      <c r="DA45" s="10"/>
      <c r="DB45" s="10"/>
      <c r="DC45" s="14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ET45" cm="1">
        <f t="array" ref="ET45">SUM(_xlfn.NUMBERVALUE(BI45:BP45), _xlfn.NUMBERVALUE(BR45:DW45))</f>
        <v>0</v>
      </c>
      <c r="EV45" cm="1">
        <f t="array" ref="EV45">SUM(_xlfn.NUMBERVALUE(DH45:DX45), _xlfn.NUMBERVALUE(BZ45:CP45))</f>
        <v>0</v>
      </c>
      <c r="EW45" cm="1">
        <f t="array" ref="EW45">SUM(_xlfn.NUMBERVALUE(FG45:FT45))</f>
        <v>0</v>
      </c>
      <c r="EX45" t="str">
        <f t="shared" si="0"/>
        <v>ok</v>
      </c>
      <c r="EY45" t="str">
        <f t="shared" si="1"/>
        <v>ok</v>
      </c>
      <c r="EZ45" t="str">
        <f t="shared" si="2"/>
        <v>ok</v>
      </c>
      <c r="FA45" t="str">
        <f t="shared" si="3"/>
        <v>ok</v>
      </c>
      <c r="FB45" t="str">
        <f t="shared" si="4"/>
        <v>ok</v>
      </c>
      <c r="FC45" t="str">
        <f t="shared" si="5"/>
        <v>ok</v>
      </c>
      <c r="FD45" s="11" cm="1">
        <f t="array" ref="FD45">SUM(_xlfn.NUMBERVALUE(DW45),_xlfn.NUMBERVALUE(DU45),_xlfn.NUMBERVALUE(DS45),_xlfn.NUMBERVALUE(DQ45),_xlfn.NUMBERVALUE(DN45:DO45),_xlfn.NUMBERVALUE(DJ45:DK45),_xlfn.NUMBERVALUE(CZ45:DG45),_xlfn.NUMBERVALUE(CO45),_xlfn.NUMBERVALUE(CM45),_xlfn.NUMBERVALUE(CK45),_xlfn.NUMBERVALUE(CI45),_xlfn.NUMBERVALUE(CF45:CG45),_xlfn.NUMBERVALUE(CB45:CC45),_xlfn.NUMBERVALUE(BR45:BY45))</f>
        <v>0</v>
      </c>
    </row>
    <row r="46" spans="1:189" x14ac:dyDescent="0.25">
      <c r="A46" t="s">
        <v>876</v>
      </c>
      <c r="B46" t="s">
        <v>877</v>
      </c>
      <c r="C46" t="s">
        <v>878</v>
      </c>
      <c r="D46" t="s">
        <v>335</v>
      </c>
      <c r="E46" t="s">
        <v>879</v>
      </c>
      <c r="F46" s="5">
        <v>45540</v>
      </c>
      <c r="G46" s="6">
        <v>0.3756944444444445</v>
      </c>
      <c r="H46" t="s">
        <v>183</v>
      </c>
      <c r="I46" t="s">
        <v>184</v>
      </c>
      <c r="J46" t="s">
        <v>185</v>
      </c>
      <c r="K46" t="s">
        <v>186</v>
      </c>
      <c r="L46" t="s">
        <v>511</v>
      </c>
      <c r="M46" t="s">
        <v>201</v>
      </c>
      <c r="N46" t="s">
        <v>261</v>
      </c>
      <c r="O46" t="s">
        <v>190</v>
      </c>
      <c r="P46" t="s">
        <v>212</v>
      </c>
      <c r="Q46" s="7">
        <v>45540</v>
      </c>
      <c r="R46" s="6">
        <v>0.37638888888888888</v>
      </c>
      <c r="S46" t="s">
        <v>868</v>
      </c>
      <c r="T46" t="s">
        <v>390</v>
      </c>
      <c r="U46" t="s">
        <v>880</v>
      </c>
      <c r="V46" t="s">
        <v>881</v>
      </c>
      <c r="W46" t="s">
        <v>882</v>
      </c>
      <c r="X46" t="s">
        <v>216</v>
      </c>
      <c r="Y46" t="s">
        <v>217</v>
      </c>
      <c r="Z46" t="s">
        <v>883</v>
      </c>
      <c r="AA46" t="s">
        <v>884</v>
      </c>
      <c r="AB46" t="s">
        <v>326</v>
      </c>
      <c r="AC46" t="s">
        <v>637</v>
      </c>
      <c r="AD46" t="s">
        <v>736</v>
      </c>
      <c r="AE46" t="s">
        <v>223</v>
      </c>
      <c r="AF46" t="s">
        <v>885</v>
      </c>
      <c r="AG46" t="s">
        <v>873</v>
      </c>
      <c r="AH46" t="s">
        <v>225</v>
      </c>
      <c r="AI46" t="s">
        <v>885</v>
      </c>
      <c r="AJ46" t="s">
        <v>886</v>
      </c>
      <c r="AK46" t="s">
        <v>887</v>
      </c>
      <c r="AL46" t="s">
        <v>186</v>
      </c>
      <c r="AM46" t="s">
        <v>186</v>
      </c>
      <c r="AN46" t="s">
        <v>186</v>
      </c>
      <c r="AO46" t="s">
        <v>186</v>
      </c>
      <c r="AP46" t="s">
        <v>186</v>
      </c>
      <c r="AR46" s="4">
        <v>45421</v>
      </c>
      <c r="AS46" t="s">
        <v>888</v>
      </c>
      <c r="AT46" t="s">
        <v>889</v>
      </c>
      <c r="AU46" t="s">
        <v>890</v>
      </c>
      <c r="AV46" t="s">
        <v>335</v>
      </c>
      <c r="AW46" t="s">
        <v>234</v>
      </c>
      <c r="AX46">
        <v>1</v>
      </c>
      <c r="AY46">
        <v>48.578037999999999</v>
      </c>
      <c r="AZ46">
        <v>-124.30417</v>
      </c>
      <c r="BA46">
        <v>5</v>
      </c>
      <c r="BB46">
        <v>5381370</v>
      </c>
      <c r="BC46">
        <v>403807</v>
      </c>
      <c r="BD46" t="s">
        <v>223</v>
      </c>
      <c r="BE46" t="s">
        <v>397</v>
      </c>
      <c r="BH46" t="s">
        <v>217</v>
      </c>
      <c r="BI46" s="10"/>
      <c r="BJ46" s="10"/>
      <c r="BK46" s="10"/>
      <c r="BL46" s="10" t="s">
        <v>237</v>
      </c>
      <c r="BM46" s="10"/>
      <c r="BN46" s="10"/>
      <c r="BO46" s="10"/>
      <c r="BP46" s="10"/>
      <c r="BQ46" s="10"/>
      <c r="BR46" s="10"/>
      <c r="BS46" s="10"/>
      <c r="BT46" s="10"/>
      <c r="BU46" s="10" t="s">
        <v>237</v>
      </c>
      <c r="BV46" s="10"/>
      <c r="BW46" s="10"/>
      <c r="BX46" s="10"/>
      <c r="BY46" s="10"/>
      <c r="BZ46" s="10"/>
      <c r="CA46" s="10"/>
      <c r="CB46" s="10"/>
      <c r="CC46" s="10"/>
      <c r="CD46" s="10"/>
      <c r="CE46" s="10" t="s">
        <v>344</v>
      </c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4" t="s">
        <v>891</v>
      </c>
      <c r="CU46" s="10"/>
      <c r="CV46" s="10"/>
      <c r="CW46" s="10"/>
      <c r="CX46" s="10"/>
      <c r="CY46" s="10"/>
      <c r="CZ46" s="10"/>
      <c r="DA46" s="10"/>
      <c r="DB46" s="10"/>
      <c r="DC46" s="14" t="s">
        <v>891</v>
      </c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 t="s">
        <v>213</v>
      </c>
      <c r="DP46" s="10"/>
      <c r="DQ46" s="10"/>
      <c r="DR46" s="10"/>
      <c r="DS46" s="10"/>
      <c r="DT46" s="10"/>
      <c r="DU46" s="10"/>
      <c r="DV46" s="10"/>
      <c r="DW46" s="10"/>
      <c r="DX46" s="10"/>
      <c r="DZ46" t="s">
        <v>326</v>
      </c>
      <c r="ET46" cm="1">
        <f t="array" ref="ET46">SUM(_xlfn.NUMBERVALUE(BI46:BP46), _xlfn.NUMBERVALUE(BR46:DW46))</f>
        <v>71</v>
      </c>
      <c r="EV46" cm="1">
        <f t="array" ref="EV46">SUM(_xlfn.NUMBERVALUE(DH46:DX46), _xlfn.NUMBERVALUE(BZ46:CP46))</f>
        <v>13</v>
      </c>
      <c r="EW46" cm="1">
        <f t="array" ref="EW46">SUM(_xlfn.NUMBERVALUE(FG46:FT46))</f>
        <v>29</v>
      </c>
      <c r="EX46" t="str">
        <f t="shared" si="0"/>
        <v>YES</v>
      </c>
      <c r="EY46" t="str">
        <f t="shared" si="1"/>
        <v>NO</v>
      </c>
      <c r="EZ46" t="str">
        <f t="shared" si="2"/>
        <v>NO</v>
      </c>
      <c r="FA46" t="str">
        <f t="shared" si="3"/>
        <v>NO</v>
      </c>
      <c r="FB46" t="str">
        <f t="shared" si="4"/>
        <v>NO</v>
      </c>
      <c r="FC46" t="str">
        <f t="shared" si="5"/>
        <v>NO</v>
      </c>
      <c r="FD46" s="11" cm="1">
        <f t="array" ref="FD46">SUM(_xlfn.NUMBERVALUE(DW46),_xlfn.NUMBERVALUE(DU46),_xlfn.NUMBERVALUE(DS46),_xlfn.NUMBERVALUE(DQ46),_xlfn.NUMBERVALUE(DN46:DO46),_xlfn.NUMBERVALUE(DJ46:DK46),_xlfn.NUMBERVALUE(CZ46:DG46),_xlfn.NUMBERVALUE(CO46),_xlfn.NUMBERVALUE(CM46),_xlfn.NUMBERVALUE(CK46),_xlfn.NUMBERVALUE(CI46),_xlfn.NUMBERVALUE(CF46:CG46),_xlfn.NUMBERVALUE(CB46:CC46),_xlfn.NUMBERVALUE(BR46:BY46))</f>
        <v>30</v>
      </c>
      <c r="FE46" t="s">
        <v>217</v>
      </c>
      <c r="FF46" t="s">
        <v>867</v>
      </c>
      <c r="FH46" t="s">
        <v>891</v>
      </c>
      <c r="FO46" t="s">
        <v>237</v>
      </c>
      <c r="FU46" t="s">
        <v>238</v>
      </c>
      <c r="FV46" t="s">
        <v>186</v>
      </c>
      <c r="FW46" t="s">
        <v>867</v>
      </c>
      <c r="FX46" s="2">
        <v>0.39166666666642408</v>
      </c>
      <c r="FY46" t="s">
        <v>892</v>
      </c>
      <c r="FZ46" t="s">
        <v>893</v>
      </c>
      <c r="GA46" t="s">
        <v>220</v>
      </c>
      <c r="GB46" t="s">
        <v>894</v>
      </c>
      <c r="GC46" t="s">
        <v>736</v>
      </c>
      <c r="GD46" t="s">
        <v>223</v>
      </c>
    </row>
    <row r="47" spans="1:189" x14ac:dyDescent="0.25">
      <c r="A47" t="s">
        <v>895</v>
      </c>
      <c r="B47" t="s">
        <v>896</v>
      </c>
      <c r="C47" t="s">
        <v>897</v>
      </c>
      <c r="D47" t="s">
        <v>335</v>
      </c>
      <c r="E47" t="s">
        <v>898</v>
      </c>
      <c r="F47" s="5">
        <v>45570</v>
      </c>
      <c r="G47" s="6">
        <v>0.3666666666666667</v>
      </c>
      <c r="H47" t="s">
        <v>183</v>
      </c>
      <c r="I47" t="s">
        <v>184</v>
      </c>
      <c r="J47" t="s">
        <v>185</v>
      </c>
      <c r="K47" t="s">
        <v>186</v>
      </c>
      <c r="L47" t="s">
        <v>899</v>
      </c>
      <c r="M47" t="s">
        <v>201</v>
      </c>
      <c r="N47" t="s">
        <v>202</v>
      </c>
      <c r="O47" t="s">
        <v>190</v>
      </c>
      <c r="P47" t="s">
        <v>212</v>
      </c>
      <c r="Q47" s="7">
        <v>45570</v>
      </c>
      <c r="R47" s="6">
        <v>0.36736111111111108</v>
      </c>
      <c r="S47" t="s">
        <v>900</v>
      </c>
      <c r="T47" t="s">
        <v>192</v>
      </c>
      <c r="U47" t="s">
        <v>901</v>
      </c>
      <c r="V47" t="s">
        <v>902</v>
      </c>
      <c r="W47" t="s">
        <v>903</v>
      </c>
      <c r="X47" t="s">
        <v>216</v>
      </c>
      <c r="Y47" t="s">
        <v>217</v>
      </c>
      <c r="Z47" t="s">
        <v>904</v>
      </c>
      <c r="AA47" t="s">
        <v>905</v>
      </c>
      <c r="AB47" t="s">
        <v>351</v>
      </c>
      <c r="AC47" t="s">
        <v>906</v>
      </c>
      <c r="AD47" t="s">
        <v>559</v>
      </c>
      <c r="AE47" t="s">
        <v>223</v>
      </c>
      <c r="AF47" t="s">
        <v>907</v>
      </c>
      <c r="AG47" t="s">
        <v>796</v>
      </c>
      <c r="AH47" t="s">
        <v>225</v>
      </c>
      <c r="AI47" t="s">
        <v>907</v>
      </c>
      <c r="AJ47" t="s">
        <v>709</v>
      </c>
      <c r="AK47" t="s">
        <v>844</v>
      </c>
      <c r="AL47" t="s">
        <v>186</v>
      </c>
      <c r="AM47" t="s">
        <v>186</v>
      </c>
      <c r="AN47" t="s">
        <v>186</v>
      </c>
      <c r="AO47" t="s">
        <v>186</v>
      </c>
      <c r="AP47" t="s">
        <v>186</v>
      </c>
      <c r="AR47" s="4">
        <v>45422</v>
      </c>
      <c r="AS47" t="s">
        <v>908</v>
      </c>
      <c r="AT47" t="s">
        <v>909</v>
      </c>
      <c r="AU47" t="s">
        <v>910</v>
      </c>
      <c r="AV47" t="s">
        <v>335</v>
      </c>
      <c r="AW47" t="s">
        <v>234</v>
      </c>
      <c r="AX47">
        <v>1</v>
      </c>
      <c r="AY47">
        <v>48.578035999999997</v>
      </c>
      <c r="AZ47">
        <v>-124.304169</v>
      </c>
      <c r="BA47">
        <v>4</v>
      </c>
      <c r="BB47">
        <v>5381370</v>
      </c>
      <c r="BC47">
        <v>403807</v>
      </c>
      <c r="BD47" t="s">
        <v>223</v>
      </c>
      <c r="BE47" t="s">
        <v>397</v>
      </c>
      <c r="BH47" t="s">
        <v>217</v>
      </c>
      <c r="BI47" s="10"/>
      <c r="BJ47" s="10"/>
      <c r="BK47" s="10"/>
      <c r="BL47" s="10" t="s">
        <v>326</v>
      </c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 t="s">
        <v>484</v>
      </c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ET47" cm="1">
        <f t="array" ref="ET47">SUM(_xlfn.NUMBERVALUE(BI47:BP47), _xlfn.NUMBERVALUE(BR47:DW47))</f>
        <v>14</v>
      </c>
      <c r="EV47" cm="1">
        <f t="array" ref="EV47">SUM(_xlfn.NUMBERVALUE(DH47:DX47), _xlfn.NUMBERVALUE(BZ47:CP47))</f>
        <v>0</v>
      </c>
      <c r="EW47" cm="1">
        <f t="array" ref="EW47">SUM(_xlfn.NUMBERVALUE(FG47:FT47))</f>
        <v>0</v>
      </c>
      <c r="EX47" t="str">
        <f t="shared" si="0"/>
        <v>YES</v>
      </c>
      <c r="EY47" t="str">
        <f t="shared" si="1"/>
        <v>ok</v>
      </c>
      <c r="EZ47" t="str">
        <f t="shared" si="2"/>
        <v>ok</v>
      </c>
      <c r="FA47" t="str">
        <f t="shared" si="3"/>
        <v>ok</v>
      </c>
      <c r="FB47" t="str">
        <f t="shared" si="4"/>
        <v>ok</v>
      </c>
      <c r="FC47" t="str">
        <f t="shared" si="5"/>
        <v>ok</v>
      </c>
      <c r="FD47" s="11" cm="1">
        <f t="array" ref="FD47">SUM(_xlfn.NUMBERVALUE(DW47),_xlfn.NUMBERVALUE(DU47),_xlfn.NUMBERVALUE(DS47),_xlfn.NUMBERVALUE(DQ47),_xlfn.NUMBERVALUE(DN47:DO47),_xlfn.NUMBERVALUE(DJ47:DK47),_xlfn.NUMBERVALUE(CZ47:DG47),_xlfn.NUMBERVALUE(CO47),_xlfn.NUMBERVALUE(CM47),_xlfn.NUMBERVALUE(CK47),_xlfn.NUMBERVALUE(CI47),_xlfn.NUMBERVALUE(CF47:CG47),_xlfn.NUMBERVALUE(CB47:CC47),_xlfn.NUMBERVALUE(BR47:BY47))</f>
        <v>0</v>
      </c>
      <c r="FE47" t="s">
        <v>193</v>
      </c>
      <c r="FV47" t="s">
        <v>186</v>
      </c>
      <c r="FY47" t="s">
        <v>186</v>
      </c>
      <c r="FZ47" t="s">
        <v>186</v>
      </c>
      <c r="GA47" t="s">
        <v>186</v>
      </c>
      <c r="GB47" t="s">
        <v>186</v>
      </c>
      <c r="GC47" t="s">
        <v>186</v>
      </c>
    </row>
    <row r="48" spans="1:189" x14ac:dyDescent="0.25">
      <c r="A48" t="s">
        <v>911</v>
      </c>
      <c r="B48" t="s">
        <v>912</v>
      </c>
      <c r="C48" t="s">
        <v>913</v>
      </c>
      <c r="D48" t="s">
        <v>335</v>
      </c>
      <c r="E48" t="s">
        <v>914</v>
      </c>
      <c r="F48" s="5" t="s">
        <v>915</v>
      </c>
      <c r="G48" s="6">
        <v>0.59861111111111109</v>
      </c>
      <c r="H48" t="s">
        <v>183</v>
      </c>
      <c r="I48" t="s">
        <v>184</v>
      </c>
      <c r="J48" t="s">
        <v>185</v>
      </c>
      <c r="K48" t="s">
        <v>186</v>
      </c>
      <c r="L48" t="s">
        <v>511</v>
      </c>
      <c r="M48" t="s">
        <v>210</v>
      </c>
      <c r="N48" t="s">
        <v>189</v>
      </c>
      <c r="O48" t="s">
        <v>190</v>
      </c>
      <c r="P48" t="s">
        <v>191</v>
      </c>
      <c r="Q48" s="8" t="s">
        <v>915</v>
      </c>
      <c r="R48" s="6">
        <v>0.59930555555555554</v>
      </c>
      <c r="S48" t="s">
        <v>916</v>
      </c>
      <c r="T48" t="s">
        <v>192</v>
      </c>
      <c r="U48" t="s">
        <v>186</v>
      </c>
      <c r="V48" t="s">
        <v>917</v>
      </c>
      <c r="W48" t="s">
        <v>918</v>
      </c>
      <c r="X48" t="s">
        <v>216</v>
      </c>
      <c r="Y48" t="s">
        <v>217</v>
      </c>
      <c r="Z48" t="s">
        <v>919</v>
      </c>
      <c r="AA48" t="s">
        <v>920</v>
      </c>
      <c r="AB48" t="s">
        <v>326</v>
      </c>
      <c r="AC48" t="s">
        <v>921</v>
      </c>
      <c r="AD48" t="s">
        <v>736</v>
      </c>
      <c r="AE48" t="s">
        <v>223</v>
      </c>
      <c r="AF48" t="s">
        <v>922</v>
      </c>
      <c r="AG48" t="s">
        <v>881</v>
      </c>
      <c r="AH48" t="s">
        <v>225</v>
      </c>
      <c r="AI48" t="s">
        <v>922</v>
      </c>
      <c r="AJ48" t="s">
        <v>923</v>
      </c>
      <c r="AK48" t="s">
        <v>924</v>
      </c>
      <c r="AL48" t="s">
        <v>186</v>
      </c>
      <c r="AM48" t="s">
        <v>186</v>
      </c>
      <c r="AN48" t="s">
        <v>186</v>
      </c>
      <c r="AO48" t="s">
        <v>186</v>
      </c>
      <c r="AP48" t="s">
        <v>186</v>
      </c>
      <c r="AR48" s="4">
        <v>45425</v>
      </c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ET48" cm="1">
        <f t="array" ref="ET48">SUM(_xlfn.NUMBERVALUE(BI48:BP48), _xlfn.NUMBERVALUE(BR48:DW48))</f>
        <v>0</v>
      </c>
      <c r="EV48" cm="1">
        <f t="array" ref="EV48">SUM(_xlfn.NUMBERVALUE(DH48:DX48), _xlfn.NUMBERVALUE(BZ48:CP48))</f>
        <v>0</v>
      </c>
      <c r="EW48" cm="1">
        <f t="array" ref="EW48">SUM(_xlfn.NUMBERVALUE(FG48:FT48))</f>
        <v>0</v>
      </c>
      <c r="EX48" t="str">
        <f t="shared" si="0"/>
        <v>ok</v>
      </c>
      <c r="EY48" t="str">
        <f t="shared" si="1"/>
        <v>ok</v>
      </c>
      <c r="EZ48" t="str">
        <f t="shared" si="2"/>
        <v>ok</v>
      </c>
      <c r="FA48" t="str">
        <f t="shared" si="3"/>
        <v>ok</v>
      </c>
      <c r="FB48" t="str">
        <f t="shared" si="4"/>
        <v>ok</v>
      </c>
      <c r="FC48" t="str">
        <f t="shared" si="5"/>
        <v>ok</v>
      </c>
      <c r="FD48" s="11" cm="1">
        <f t="array" ref="FD48">SUM(_xlfn.NUMBERVALUE(DW48),_xlfn.NUMBERVALUE(DU48),_xlfn.NUMBERVALUE(DS48),_xlfn.NUMBERVALUE(DQ48),_xlfn.NUMBERVALUE(DN48:DO48),_xlfn.NUMBERVALUE(DJ48:DK48),_xlfn.NUMBERVALUE(CZ48:DG48),_xlfn.NUMBERVALUE(CO48),_xlfn.NUMBERVALUE(CM48),_xlfn.NUMBERVALUE(CK48),_xlfn.NUMBERVALUE(CI48),_xlfn.NUMBERVALUE(CF48:CG48),_xlfn.NUMBERVALUE(CB48:CC48),_xlfn.NUMBERVALUE(BR48:BY48))</f>
        <v>0</v>
      </c>
    </row>
    <row r="49" spans="1:189" x14ac:dyDescent="0.25">
      <c r="A49" t="s">
        <v>925</v>
      </c>
      <c r="B49" t="s">
        <v>926</v>
      </c>
      <c r="C49" t="s">
        <v>927</v>
      </c>
      <c r="D49" t="s">
        <v>335</v>
      </c>
      <c r="E49" t="s">
        <v>928</v>
      </c>
      <c r="F49" s="5" t="s">
        <v>929</v>
      </c>
      <c r="G49" s="6">
        <v>0.52361111111111114</v>
      </c>
      <c r="H49" t="s">
        <v>183</v>
      </c>
      <c r="I49" t="s">
        <v>184</v>
      </c>
      <c r="J49" t="s">
        <v>185</v>
      </c>
      <c r="K49" t="s">
        <v>186</v>
      </c>
      <c r="L49" t="s">
        <v>511</v>
      </c>
      <c r="M49" t="s">
        <v>245</v>
      </c>
      <c r="N49" t="s">
        <v>189</v>
      </c>
      <c r="O49" t="s">
        <v>190</v>
      </c>
      <c r="P49" t="s">
        <v>191</v>
      </c>
      <c r="Q49" s="8" t="s">
        <v>929</v>
      </c>
      <c r="R49" s="6">
        <v>0.52430555555555558</v>
      </c>
      <c r="S49" t="s">
        <v>930</v>
      </c>
      <c r="T49" t="s">
        <v>192</v>
      </c>
      <c r="U49" t="s">
        <v>186</v>
      </c>
      <c r="V49" t="s">
        <v>671</v>
      </c>
      <c r="W49" t="s">
        <v>931</v>
      </c>
      <c r="X49" t="s">
        <v>216</v>
      </c>
      <c r="Y49" t="s">
        <v>217</v>
      </c>
      <c r="Z49" t="s">
        <v>932</v>
      </c>
      <c r="AA49" t="s">
        <v>933</v>
      </c>
      <c r="AB49" t="s">
        <v>220</v>
      </c>
      <c r="AC49" t="s">
        <v>921</v>
      </c>
      <c r="AD49" t="s">
        <v>736</v>
      </c>
      <c r="AE49" t="s">
        <v>223</v>
      </c>
      <c r="AF49" t="s">
        <v>934</v>
      </c>
      <c r="AG49" t="s">
        <v>935</v>
      </c>
      <c r="AH49" t="s">
        <v>225</v>
      </c>
      <c r="AI49" t="s">
        <v>934</v>
      </c>
      <c r="AJ49" t="s">
        <v>344</v>
      </c>
      <c r="AK49" t="s">
        <v>936</v>
      </c>
      <c r="AL49" t="s">
        <v>186</v>
      </c>
      <c r="AM49" t="s">
        <v>186</v>
      </c>
      <c r="AN49" t="s">
        <v>186</v>
      </c>
      <c r="AO49" t="s">
        <v>186</v>
      </c>
      <c r="AP49" t="s">
        <v>186</v>
      </c>
      <c r="AR49" s="4">
        <v>45426</v>
      </c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ET49" cm="1">
        <f t="array" ref="ET49">SUM(_xlfn.NUMBERVALUE(BI49:BP49), _xlfn.NUMBERVALUE(BR49:DW49))</f>
        <v>0</v>
      </c>
      <c r="EV49" cm="1">
        <f t="array" ref="EV49">SUM(_xlfn.NUMBERVALUE(DH49:DX49), _xlfn.NUMBERVALUE(BZ49:CP49))</f>
        <v>0</v>
      </c>
      <c r="EW49" cm="1">
        <f t="array" ref="EW49">SUM(_xlfn.NUMBERVALUE(FG49:FT49))</f>
        <v>0</v>
      </c>
      <c r="EX49" t="str">
        <f t="shared" si="0"/>
        <v>ok</v>
      </c>
      <c r="EY49" t="str">
        <f t="shared" si="1"/>
        <v>ok</v>
      </c>
      <c r="EZ49" t="str">
        <f t="shared" si="2"/>
        <v>ok</v>
      </c>
      <c r="FA49" t="str">
        <f t="shared" si="3"/>
        <v>ok</v>
      </c>
      <c r="FB49" t="str">
        <f t="shared" si="4"/>
        <v>ok</v>
      </c>
      <c r="FC49" t="str">
        <f t="shared" si="5"/>
        <v>ok</v>
      </c>
      <c r="FD49" s="11" cm="1">
        <f t="array" ref="FD49">SUM(_xlfn.NUMBERVALUE(DW49),_xlfn.NUMBERVALUE(DU49),_xlfn.NUMBERVALUE(DS49),_xlfn.NUMBERVALUE(DQ49),_xlfn.NUMBERVALUE(DN49:DO49),_xlfn.NUMBERVALUE(DJ49:DK49),_xlfn.NUMBERVALUE(CZ49:DG49),_xlfn.NUMBERVALUE(CO49),_xlfn.NUMBERVALUE(CM49),_xlfn.NUMBERVALUE(CK49),_xlfn.NUMBERVALUE(CI49),_xlfn.NUMBERVALUE(CF49:CG49),_xlfn.NUMBERVALUE(CB49:CC49),_xlfn.NUMBERVALUE(BR49:BY49))</f>
        <v>0</v>
      </c>
    </row>
    <row r="50" spans="1:189" x14ac:dyDescent="0.25">
      <c r="A50" t="s">
        <v>937</v>
      </c>
      <c r="B50" t="s">
        <v>938</v>
      </c>
      <c r="C50" t="s">
        <v>939</v>
      </c>
      <c r="D50" t="s">
        <v>335</v>
      </c>
      <c r="E50" t="s">
        <v>940</v>
      </c>
      <c r="F50" s="5" t="s">
        <v>929</v>
      </c>
      <c r="G50" s="6">
        <v>0.36527777777777781</v>
      </c>
      <c r="H50" t="s">
        <v>183</v>
      </c>
      <c r="I50" t="s">
        <v>184</v>
      </c>
      <c r="J50" t="s">
        <v>185</v>
      </c>
      <c r="K50" t="s">
        <v>186</v>
      </c>
      <c r="L50" t="s">
        <v>511</v>
      </c>
      <c r="M50" t="s">
        <v>201</v>
      </c>
      <c r="N50" t="s">
        <v>261</v>
      </c>
      <c r="O50" t="s">
        <v>190</v>
      </c>
      <c r="P50" t="s">
        <v>212</v>
      </c>
      <c r="Q50" s="8" t="s">
        <v>929</v>
      </c>
      <c r="R50" s="6">
        <v>0.3659722222222222</v>
      </c>
      <c r="S50" t="s">
        <v>941</v>
      </c>
      <c r="T50" t="s">
        <v>192</v>
      </c>
      <c r="U50" t="s">
        <v>880</v>
      </c>
      <c r="V50" t="s">
        <v>312</v>
      </c>
      <c r="W50" t="s">
        <v>942</v>
      </c>
      <c r="X50" t="s">
        <v>216</v>
      </c>
      <c r="Y50" t="s">
        <v>217</v>
      </c>
      <c r="Z50" t="s">
        <v>943</v>
      </c>
      <c r="AA50" t="s">
        <v>944</v>
      </c>
      <c r="AB50" t="s">
        <v>326</v>
      </c>
      <c r="AC50" t="s">
        <v>906</v>
      </c>
      <c r="AD50" t="s">
        <v>506</v>
      </c>
      <c r="AE50" t="s">
        <v>223</v>
      </c>
      <c r="AF50" t="s">
        <v>420</v>
      </c>
      <c r="AG50" t="s">
        <v>776</v>
      </c>
      <c r="AH50" t="s">
        <v>225</v>
      </c>
      <c r="AI50" t="s">
        <v>945</v>
      </c>
      <c r="AJ50" t="s">
        <v>874</v>
      </c>
      <c r="AK50" t="s">
        <v>946</v>
      </c>
      <c r="AL50" t="s">
        <v>186</v>
      </c>
      <c r="AM50" t="s">
        <v>186</v>
      </c>
      <c r="AN50" t="s">
        <v>186</v>
      </c>
      <c r="AO50" t="s">
        <v>186</v>
      </c>
      <c r="AP50" t="s">
        <v>186</v>
      </c>
      <c r="AR50" s="4">
        <v>45426</v>
      </c>
      <c r="AS50" t="s">
        <v>947</v>
      </c>
      <c r="AT50" t="s">
        <v>948</v>
      </c>
      <c r="AU50" t="s">
        <v>949</v>
      </c>
      <c r="AV50" t="s">
        <v>335</v>
      </c>
      <c r="AW50" t="s">
        <v>234</v>
      </c>
      <c r="AX50">
        <v>1</v>
      </c>
      <c r="AY50">
        <v>48.578149000000003</v>
      </c>
      <c r="AZ50">
        <v>-124.30413299999999</v>
      </c>
      <c r="BA50">
        <v>7</v>
      </c>
      <c r="BB50">
        <v>5381383</v>
      </c>
      <c r="BC50">
        <v>403810</v>
      </c>
      <c r="BD50" t="s">
        <v>223</v>
      </c>
      <c r="BE50" t="s">
        <v>397</v>
      </c>
      <c r="BH50" t="s">
        <v>217</v>
      </c>
      <c r="BI50" s="10"/>
      <c r="BJ50" s="10"/>
      <c r="BK50" s="10"/>
      <c r="BL50" s="10" t="s">
        <v>326</v>
      </c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 t="s">
        <v>647</v>
      </c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 t="s">
        <v>220</v>
      </c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Z50" t="s">
        <v>286</v>
      </c>
      <c r="ED50" t="s">
        <v>326</v>
      </c>
      <c r="EE50" t="s">
        <v>213</v>
      </c>
      <c r="ET50" cm="1">
        <f t="array" ref="ET50">SUM(_xlfn.NUMBERVALUE(BI50:BP50), _xlfn.NUMBERVALUE(BR50:DW50))</f>
        <v>40</v>
      </c>
      <c r="EV50" cm="1">
        <f t="array" ref="EV50">SUM(_xlfn.NUMBERVALUE(DH50:DX50), _xlfn.NUMBERVALUE(BZ50:CP50))</f>
        <v>5</v>
      </c>
      <c r="EW50" cm="1">
        <f t="array" ref="EW50">SUM(_xlfn.NUMBERVALUE(FG50:FT50))</f>
        <v>34</v>
      </c>
      <c r="EX50" t="str">
        <f t="shared" si="0"/>
        <v>YES</v>
      </c>
      <c r="EY50" t="str">
        <f t="shared" si="1"/>
        <v>NO</v>
      </c>
      <c r="EZ50" t="str">
        <f t="shared" si="2"/>
        <v>NO</v>
      </c>
      <c r="FA50" t="str">
        <f t="shared" si="3"/>
        <v>NO</v>
      </c>
      <c r="FB50" t="str">
        <f t="shared" si="4"/>
        <v>NO</v>
      </c>
      <c r="FC50" t="str">
        <f t="shared" si="5"/>
        <v>NO</v>
      </c>
      <c r="FD50" s="11" cm="1">
        <f t="array" ref="FD50">SUM(_xlfn.NUMBERVALUE(DW50),_xlfn.NUMBERVALUE(DU50),_xlfn.NUMBERVALUE(DS50),_xlfn.NUMBERVALUE(DQ50),_xlfn.NUMBERVALUE(DN50:DO50),_xlfn.NUMBERVALUE(DJ50:DK50),_xlfn.NUMBERVALUE(CZ50:DG50),_xlfn.NUMBERVALUE(CO50),_xlfn.NUMBERVALUE(CM50),_xlfn.NUMBERVALUE(CK50),_xlfn.NUMBERVALUE(CI50),_xlfn.NUMBERVALUE(CF50:CG50),_xlfn.NUMBERVALUE(CB50:CC50),_xlfn.NUMBERVALUE(BR50:BY50))</f>
        <v>0</v>
      </c>
      <c r="FE50" t="s">
        <v>217</v>
      </c>
      <c r="FF50" t="s">
        <v>929</v>
      </c>
      <c r="FH50" t="s">
        <v>950</v>
      </c>
      <c r="FO50" t="s">
        <v>220</v>
      </c>
      <c r="FU50" t="s">
        <v>238</v>
      </c>
      <c r="FV50" t="s">
        <v>186</v>
      </c>
      <c r="FW50" t="s">
        <v>929</v>
      </c>
      <c r="FX50" s="2">
        <v>0.51666666666642413</v>
      </c>
      <c r="FY50" t="s">
        <v>951</v>
      </c>
      <c r="FZ50" t="s">
        <v>952</v>
      </c>
      <c r="GA50" t="s">
        <v>286</v>
      </c>
      <c r="GB50" t="s">
        <v>953</v>
      </c>
      <c r="GC50" t="s">
        <v>954</v>
      </c>
      <c r="GD50" t="s">
        <v>223</v>
      </c>
      <c r="GE50" t="s">
        <v>186</v>
      </c>
    </row>
    <row r="51" spans="1:189" x14ac:dyDescent="0.25">
      <c r="A51" t="s">
        <v>955</v>
      </c>
      <c r="B51" t="s">
        <v>956</v>
      </c>
      <c r="C51" t="s">
        <v>957</v>
      </c>
      <c r="D51" t="s">
        <v>335</v>
      </c>
      <c r="E51" t="s">
        <v>958</v>
      </c>
      <c r="F51" s="5" t="s">
        <v>959</v>
      </c>
      <c r="G51" s="6">
        <v>0.49444444444444446</v>
      </c>
      <c r="H51" t="s">
        <v>183</v>
      </c>
      <c r="I51" t="s">
        <v>184</v>
      </c>
      <c r="J51" t="s">
        <v>185</v>
      </c>
      <c r="K51" t="s">
        <v>186</v>
      </c>
      <c r="L51" t="s">
        <v>960</v>
      </c>
      <c r="M51" t="s">
        <v>245</v>
      </c>
      <c r="N51" t="s">
        <v>261</v>
      </c>
      <c r="O51" t="s">
        <v>190</v>
      </c>
      <c r="P51" t="s">
        <v>191</v>
      </c>
      <c r="Q51" s="8" t="s">
        <v>959</v>
      </c>
      <c r="R51" s="6">
        <v>0.49722222222222223</v>
      </c>
      <c r="S51" t="s">
        <v>930</v>
      </c>
      <c r="T51" t="s">
        <v>192</v>
      </c>
      <c r="U51" t="s">
        <v>186</v>
      </c>
      <c r="V51" t="s">
        <v>671</v>
      </c>
      <c r="W51" t="s">
        <v>961</v>
      </c>
      <c r="X51" t="s">
        <v>216</v>
      </c>
      <c r="Y51" t="s">
        <v>193</v>
      </c>
      <c r="Z51" t="s">
        <v>186</v>
      </c>
      <c r="AA51" t="s">
        <v>186</v>
      </c>
      <c r="AB51" t="s">
        <v>186</v>
      </c>
      <c r="AC51" t="s">
        <v>186</v>
      </c>
      <c r="AD51" t="s">
        <v>186</v>
      </c>
      <c r="AG51" t="s">
        <v>186</v>
      </c>
      <c r="AJ51" t="s">
        <v>962</v>
      </c>
      <c r="AK51" t="s">
        <v>186</v>
      </c>
      <c r="AL51" t="s">
        <v>186</v>
      </c>
      <c r="AM51" t="s">
        <v>186</v>
      </c>
      <c r="AN51" t="s">
        <v>186</v>
      </c>
      <c r="AO51" t="s">
        <v>186</v>
      </c>
      <c r="AP51" t="s">
        <v>186</v>
      </c>
      <c r="AQ51" t="s">
        <v>963</v>
      </c>
      <c r="AR51" s="4">
        <v>45427</v>
      </c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ET51" cm="1">
        <f t="array" ref="ET51">SUM(_xlfn.NUMBERVALUE(BI51:BP51), _xlfn.NUMBERVALUE(BR51:DW51))</f>
        <v>0</v>
      </c>
      <c r="EV51" cm="1">
        <f t="array" ref="EV51">SUM(_xlfn.NUMBERVALUE(DH51:DX51), _xlfn.NUMBERVALUE(BZ51:CP51))</f>
        <v>0</v>
      </c>
      <c r="EW51" cm="1">
        <f t="array" ref="EW51">SUM(_xlfn.NUMBERVALUE(FG51:FT51))</f>
        <v>0</v>
      </c>
      <c r="EX51" t="str">
        <f t="shared" si="0"/>
        <v>ok</v>
      </c>
      <c r="EY51" t="str">
        <f t="shared" si="1"/>
        <v>ok</v>
      </c>
      <c r="EZ51" t="str">
        <f t="shared" si="2"/>
        <v>ok</v>
      </c>
      <c r="FA51" t="str">
        <f t="shared" si="3"/>
        <v>ok</v>
      </c>
      <c r="FB51" t="str">
        <f t="shared" si="4"/>
        <v>ok</v>
      </c>
      <c r="FC51" t="str">
        <f t="shared" si="5"/>
        <v>ok</v>
      </c>
      <c r="FD51" s="11" cm="1">
        <f t="array" ref="FD51">SUM(_xlfn.NUMBERVALUE(DW51),_xlfn.NUMBERVALUE(DU51),_xlfn.NUMBERVALUE(DS51),_xlfn.NUMBERVALUE(DQ51),_xlfn.NUMBERVALUE(DN51:DO51),_xlfn.NUMBERVALUE(DJ51:DK51),_xlfn.NUMBERVALUE(CZ51:DG51),_xlfn.NUMBERVALUE(CO51),_xlfn.NUMBERVALUE(CM51),_xlfn.NUMBERVALUE(CK51),_xlfn.NUMBERVALUE(CI51),_xlfn.NUMBERVALUE(CF51:CG51),_xlfn.NUMBERVALUE(CB51:CC51),_xlfn.NUMBERVALUE(BR51:BY51))</f>
        <v>0</v>
      </c>
    </row>
    <row r="52" spans="1:189" x14ac:dyDescent="0.25">
      <c r="A52" t="s">
        <v>964</v>
      </c>
      <c r="B52" t="s">
        <v>965</v>
      </c>
      <c r="C52" t="s">
        <v>966</v>
      </c>
      <c r="D52" t="s">
        <v>335</v>
      </c>
      <c r="E52" t="s">
        <v>967</v>
      </c>
      <c r="F52" s="5" t="s">
        <v>959</v>
      </c>
      <c r="G52" s="6">
        <v>0.35625000000000001</v>
      </c>
      <c r="H52" t="s">
        <v>183</v>
      </c>
      <c r="I52" t="s">
        <v>184</v>
      </c>
      <c r="J52" t="s">
        <v>185</v>
      </c>
      <c r="K52" t="s">
        <v>186</v>
      </c>
      <c r="L52" t="s">
        <v>511</v>
      </c>
      <c r="M52" t="s">
        <v>210</v>
      </c>
      <c r="N52" t="s">
        <v>261</v>
      </c>
      <c r="O52" t="s">
        <v>190</v>
      </c>
      <c r="P52" t="s">
        <v>212</v>
      </c>
      <c r="Q52" s="8" t="s">
        <v>959</v>
      </c>
      <c r="R52" s="6">
        <v>0.35694444444444445</v>
      </c>
      <c r="S52" t="s">
        <v>930</v>
      </c>
      <c r="T52" t="s">
        <v>390</v>
      </c>
      <c r="U52" t="s">
        <v>203</v>
      </c>
      <c r="V52" t="s">
        <v>312</v>
      </c>
      <c r="W52" t="s">
        <v>968</v>
      </c>
      <c r="X52" t="s">
        <v>216</v>
      </c>
      <c r="Y52" t="s">
        <v>193</v>
      </c>
      <c r="Z52" t="s">
        <v>186</v>
      </c>
      <c r="AA52" t="s">
        <v>186</v>
      </c>
      <c r="AB52" t="s">
        <v>186</v>
      </c>
      <c r="AC52" t="s">
        <v>186</v>
      </c>
      <c r="AD52" t="s">
        <v>186</v>
      </c>
      <c r="AG52" t="s">
        <v>186</v>
      </c>
      <c r="AJ52" t="s">
        <v>969</v>
      </c>
      <c r="AK52" t="s">
        <v>186</v>
      </c>
      <c r="AL52" t="s">
        <v>186</v>
      </c>
      <c r="AM52" t="s">
        <v>186</v>
      </c>
      <c r="AN52" t="s">
        <v>186</v>
      </c>
      <c r="AO52" t="s">
        <v>186</v>
      </c>
      <c r="AP52" t="s">
        <v>186</v>
      </c>
      <c r="AQ52" t="s">
        <v>970</v>
      </c>
      <c r="AR52" s="4">
        <v>45427</v>
      </c>
      <c r="AS52" t="s">
        <v>971</v>
      </c>
      <c r="AT52" t="s">
        <v>972</v>
      </c>
      <c r="AU52" t="s">
        <v>973</v>
      </c>
      <c r="AV52" t="s">
        <v>335</v>
      </c>
      <c r="AW52" t="s">
        <v>234</v>
      </c>
      <c r="AX52">
        <v>1</v>
      </c>
      <c r="AY52">
        <v>48.578063</v>
      </c>
      <c r="AZ52">
        <v>-124.304213</v>
      </c>
      <c r="BA52">
        <v>8</v>
      </c>
      <c r="BB52">
        <v>5381373</v>
      </c>
      <c r="BC52">
        <v>403804</v>
      </c>
      <c r="BD52" t="s">
        <v>223</v>
      </c>
      <c r="BE52" t="s">
        <v>397</v>
      </c>
      <c r="BH52" t="s">
        <v>217</v>
      </c>
      <c r="BI52" s="10"/>
      <c r="BJ52" s="10"/>
      <c r="BK52" s="10"/>
      <c r="BL52" s="10" t="s">
        <v>351</v>
      </c>
      <c r="BM52" s="10"/>
      <c r="BN52" s="10"/>
      <c r="BO52" s="10"/>
      <c r="BP52" s="10"/>
      <c r="BQ52" s="10" t="s">
        <v>974</v>
      </c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 t="s">
        <v>326</v>
      </c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Z52" t="s">
        <v>311</v>
      </c>
      <c r="ED52" t="s">
        <v>753</v>
      </c>
      <c r="EE52" t="s">
        <v>213</v>
      </c>
      <c r="ET52" cm="1">
        <f t="array" ref="ET52">SUM(_xlfn.NUMBERVALUE(BI52:BP52), _xlfn.NUMBERVALUE(BR52:DW52))</f>
        <v>12</v>
      </c>
      <c r="EV52" cm="1">
        <f t="array" ref="EV52">SUM(_xlfn.NUMBERVALUE(DH52:DX52), _xlfn.NUMBERVALUE(BZ52:CP52))</f>
        <v>0</v>
      </c>
      <c r="EW52" cm="1">
        <f t="array" ref="EW52">SUM(_xlfn.NUMBERVALUE(FG52:FT52))</f>
        <v>0</v>
      </c>
      <c r="EX52" t="str">
        <f t="shared" si="0"/>
        <v>YES</v>
      </c>
      <c r="EY52" t="str">
        <f t="shared" si="1"/>
        <v>ok</v>
      </c>
      <c r="EZ52" t="str">
        <f t="shared" si="2"/>
        <v>ok</v>
      </c>
      <c r="FA52" t="str">
        <f t="shared" si="3"/>
        <v>ok</v>
      </c>
      <c r="FB52" t="str">
        <f t="shared" si="4"/>
        <v>ok</v>
      </c>
      <c r="FC52" t="str">
        <f t="shared" si="5"/>
        <v>ok</v>
      </c>
      <c r="FD52" s="11" cm="1">
        <f t="array" ref="FD52">SUM(_xlfn.NUMBERVALUE(DW52),_xlfn.NUMBERVALUE(DU52),_xlfn.NUMBERVALUE(DS52),_xlfn.NUMBERVALUE(DQ52),_xlfn.NUMBERVALUE(DN52:DO52),_xlfn.NUMBERVALUE(DJ52:DK52),_xlfn.NUMBERVALUE(CZ52:DG52),_xlfn.NUMBERVALUE(CO52),_xlfn.NUMBERVALUE(CM52),_xlfn.NUMBERVALUE(CK52),_xlfn.NUMBERVALUE(CI52),_xlfn.NUMBERVALUE(CF52:CG52),_xlfn.NUMBERVALUE(CB52:CC52),_xlfn.NUMBERVALUE(BR52:BY52))</f>
        <v>0</v>
      </c>
      <c r="FE52" t="s">
        <v>193</v>
      </c>
      <c r="FV52" t="s">
        <v>186</v>
      </c>
      <c r="FY52" t="s">
        <v>186</v>
      </c>
      <c r="FZ52" t="s">
        <v>186</v>
      </c>
      <c r="GA52" t="s">
        <v>186</v>
      </c>
      <c r="GB52" t="s">
        <v>186</v>
      </c>
      <c r="GC52" t="s">
        <v>186</v>
      </c>
      <c r="GE52" t="s">
        <v>186</v>
      </c>
      <c r="GG52" t="s">
        <v>975</v>
      </c>
    </row>
    <row r="53" spans="1:189" x14ac:dyDescent="0.25">
      <c r="A53" t="s">
        <v>976</v>
      </c>
      <c r="B53" t="s">
        <v>977</v>
      </c>
      <c r="C53" t="s">
        <v>978</v>
      </c>
      <c r="D53" t="s">
        <v>335</v>
      </c>
      <c r="E53" t="s">
        <v>979</v>
      </c>
      <c r="F53" s="5" t="s">
        <v>980</v>
      </c>
      <c r="G53" s="6">
        <v>0.3888888888888889</v>
      </c>
      <c r="H53" t="s">
        <v>183</v>
      </c>
      <c r="I53" t="s">
        <v>184</v>
      </c>
      <c r="J53" t="s">
        <v>185</v>
      </c>
      <c r="K53" t="s">
        <v>186</v>
      </c>
      <c r="L53" t="s">
        <v>981</v>
      </c>
      <c r="M53" t="s">
        <v>188</v>
      </c>
      <c r="N53" t="s">
        <v>211</v>
      </c>
      <c r="O53" t="s">
        <v>190</v>
      </c>
      <c r="P53" t="s">
        <v>191</v>
      </c>
      <c r="Q53" s="8" t="s">
        <v>980</v>
      </c>
      <c r="R53" s="6">
        <v>0.38958333333333334</v>
      </c>
      <c r="S53" t="s">
        <v>930</v>
      </c>
      <c r="T53" t="s">
        <v>192</v>
      </c>
      <c r="U53" t="s">
        <v>186</v>
      </c>
      <c r="V53" t="s">
        <v>902</v>
      </c>
      <c r="W53" t="s">
        <v>982</v>
      </c>
      <c r="X53" t="s">
        <v>216</v>
      </c>
      <c r="Y53" t="s">
        <v>193</v>
      </c>
      <c r="Z53" t="s">
        <v>186</v>
      </c>
      <c r="AA53" t="s">
        <v>186</v>
      </c>
      <c r="AB53" t="s">
        <v>186</v>
      </c>
      <c r="AC53" t="s">
        <v>186</v>
      </c>
      <c r="AD53" t="s">
        <v>186</v>
      </c>
      <c r="AG53" t="s">
        <v>186</v>
      </c>
      <c r="AJ53" t="s">
        <v>874</v>
      </c>
      <c r="AK53" t="s">
        <v>186</v>
      </c>
      <c r="AL53" t="s">
        <v>186</v>
      </c>
      <c r="AM53" t="s">
        <v>186</v>
      </c>
      <c r="AN53" t="s">
        <v>186</v>
      </c>
      <c r="AO53" t="s">
        <v>186</v>
      </c>
      <c r="AP53" t="s">
        <v>186</v>
      </c>
      <c r="AQ53" t="s">
        <v>983</v>
      </c>
      <c r="AR53" s="4">
        <v>45428</v>
      </c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ET53" cm="1">
        <f t="array" ref="ET53">SUM(_xlfn.NUMBERVALUE(BI53:BP53), _xlfn.NUMBERVALUE(BR53:DW53))</f>
        <v>0</v>
      </c>
      <c r="EV53" cm="1">
        <f t="array" ref="EV53">SUM(_xlfn.NUMBERVALUE(DH53:DX53), _xlfn.NUMBERVALUE(BZ53:CP53))</f>
        <v>0</v>
      </c>
      <c r="EW53" cm="1">
        <f t="array" ref="EW53">SUM(_xlfn.NUMBERVALUE(FG53:FT53))</f>
        <v>0</v>
      </c>
      <c r="EX53" t="str">
        <f t="shared" si="0"/>
        <v>ok</v>
      </c>
      <c r="EY53" t="str">
        <f t="shared" si="1"/>
        <v>ok</v>
      </c>
      <c r="EZ53" t="str">
        <f t="shared" si="2"/>
        <v>ok</v>
      </c>
      <c r="FA53" t="str">
        <f t="shared" si="3"/>
        <v>ok</v>
      </c>
      <c r="FB53" t="str">
        <f t="shared" si="4"/>
        <v>ok</v>
      </c>
      <c r="FC53" t="str">
        <f t="shared" si="5"/>
        <v>ok</v>
      </c>
      <c r="FD53" s="11" cm="1">
        <f t="array" ref="FD53">SUM(_xlfn.NUMBERVALUE(DW53),_xlfn.NUMBERVALUE(DU53),_xlfn.NUMBERVALUE(DS53),_xlfn.NUMBERVALUE(DQ53),_xlfn.NUMBERVALUE(DN53:DO53),_xlfn.NUMBERVALUE(DJ53:DK53),_xlfn.NUMBERVALUE(CZ53:DG53),_xlfn.NUMBERVALUE(CO53),_xlfn.NUMBERVALUE(CM53),_xlfn.NUMBERVALUE(CK53),_xlfn.NUMBERVALUE(CI53),_xlfn.NUMBERVALUE(CF53:CG53),_xlfn.NUMBERVALUE(CB53:CC53),_xlfn.NUMBERVALUE(BR53:BY53))</f>
        <v>0</v>
      </c>
    </row>
    <row r="54" spans="1:189" x14ac:dyDescent="0.25">
      <c r="A54" t="s">
        <v>984</v>
      </c>
      <c r="B54" t="s">
        <v>985</v>
      </c>
      <c r="C54" t="s">
        <v>986</v>
      </c>
      <c r="D54" t="s">
        <v>335</v>
      </c>
      <c r="E54" t="s">
        <v>987</v>
      </c>
      <c r="F54" s="5" t="s">
        <v>980</v>
      </c>
      <c r="G54" s="6">
        <v>0.3576388888888889</v>
      </c>
      <c r="H54" t="s">
        <v>183</v>
      </c>
      <c r="I54" t="s">
        <v>184</v>
      </c>
      <c r="J54" t="s">
        <v>185</v>
      </c>
      <c r="K54" t="s">
        <v>186</v>
      </c>
      <c r="L54" t="s">
        <v>555</v>
      </c>
      <c r="M54" t="s">
        <v>188</v>
      </c>
      <c r="N54" t="s">
        <v>261</v>
      </c>
      <c r="O54" t="s">
        <v>190</v>
      </c>
      <c r="P54" t="s">
        <v>212</v>
      </c>
      <c r="Q54" s="8" t="s">
        <v>980</v>
      </c>
      <c r="R54" s="6">
        <v>0.35833333333333334</v>
      </c>
      <c r="S54" t="s">
        <v>186</v>
      </c>
      <c r="T54" t="s">
        <v>192</v>
      </c>
      <c r="U54" t="s">
        <v>186</v>
      </c>
      <c r="V54" t="s">
        <v>988</v>
      </c>
      <c r="W54" t="s">
        <v>989</v>
      </c>
      <c r="X54" t="s">
        <v>216</v>
      </c>
      <c r="Y54" t="s">
        <v>193</v>
      </c>
      <c r="Z54" t="s">
        <v>186</v>
      </c>
      <c r="AA54" t="s">
        <v>186</v>
      </c>
      <c r="AB54" t="s">
        <v>186</v>
      </c>
      <c r="AC54" t="s">
        <v>186</v>
      </c>
      <c r="AD54" t="s">
        <v>186</v>
      </c>
      <c r="AG54" t="s">
        <v>186</v>
      </c>
      <c r="AJ54" t="s">
        <v>186</v>
      </c>
      <c r="AK54" t="s">
        <v>186</v>
      </c>
      <c r="AL54" t="s">
        <v>186</v>
      </c>
      <c r="AM54" t="s">
        <v>186</v>
      </c>
      <c r="AN54" t="s">
        <v>186</v>
      </c>
      <c r="AO54" t="s">
        <v>186</v>
      </c>
      <c r="AP54" t="s">
        <v>186</v>
      </c>
      <c r="AQ54" t="s">
        <v>990</v>
      </c>
      <c r="AR54" s="4">
        <v>45428</v>
      </c>
      <c r="AS54" t="s">
        <v>991</v>
      </c>
      <c r="AT54" t="s">
        <v>992</v>
      </c>
      <c r="AU54" t="s">
        <v>993</v>
      </c>
      <c r="AV54" t="s">
        <v>335</v>
      </c>
      <c r="AW54" t="s">
        <v>234</v>
      </c>
      <c r="AX54">
        <v>1</v>
      </c>
      <c r="AY54">
        <v>48.578105000000001</v>
      </c>
      <c r="AZ54">
        <v>-124.304205</v>
      </c>
      <c r="BA54">
        <v>5</v>
      </c>
      <c r="BB54">
        <v>5381378</v>
      </c>
      <c r="BC54">
        <v>403805</v>
      </c>
      <c r="BD54" t="s">
        <v>223</v>
      </c>
      <c r="BE54" t="s">
        <v>397</v>
      </c>
      <c r="BH54" t="s">
        <v>217</v>
      </c>
      <c r="BI54" s="10"/>
      <c r="BJ54" s="10"/>
      <c r="BK54" s="10"/>
      <c r="BL54" s="10" t="s">
        <v>312</v>
      </c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 t="s">
        <v>351</v>
      </c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Z54" t="s">
        <v>351</v>
      </c>
      <c r="EG54" t="s">
        <v>213</v>
      </c>
      <c r="ET54" cm="1">
        <f t="array" ref="ET54">SUM(_xlfn.NUMBERVALUE(BI54:BP54), _xlfn.NUMBERVALUE(BR54:DW54))</f>
        <v>11</v>
      </c>
      <c r="EV54" cm="1">
        <f t="array" ref="EV54">SUM(_xlfn.NUMBERVALUE(DH54:DX54), _xlfn.NUMBERVALUE(BZ54:CP54))</f>
        <v>0</v>
      </c>
      <c r="EW54" cm="1">
        <f t="array" ref="EW54">SUM(_xlfn.NUMBERVALUE(FG54:FT54))</f>
        <v>0</v>
      </c>
      <c r="EX54" t="str">
        <f t="shared" si="0"/>
        <v>YES</v>
      </c>
      <c r="EY54" t="str">
        <f t="shared" si="1"/>
        <v>ok</v>
      </c>
      <c r="EZ54" t="str">
        <f t="shared" si="2"/>
        <v>ok</v>
      </c>
      <c r="FA54" t="str">
        <f t="shared" si="3"/>
        <v>ok</v>
      </c>
      <c r="FB54" t="str">
        <f t="shared" si="4"/>
        <v>ok</v>
      </c>
      <c r="FC54" t="str">
        <f t="shared" si="5"/>
        <v>ok</v>
      </c>
      <c r="FD54" s="11" cm="1">
        <f t="array" ref="FD54">SUM(_xlfn.NUMBERVALUE(DW54),_xlfn.NUMBERVALUE(DU54),_xlfn.NUMBERVALUE(DS54),_xlfn.NUMBERVALUE(DQ54),_xlfn.NUMBERVALUE(DN54:DO54),_xlfn.NUMBERVALUE(DJ54:DK54),_xlfn.NUMBERVALUE(CZ54:DG54),_xlfn.NUMBERVALUE(CO54),_xlfn.NUMBERVALUE(CM54),_xlfn.NUMBERVALUE(CK54),_xlfn.NUMBERVALUE(CI54),_xlfn.NUMBERVALUE(CF54:CG54),_xlfn.NUMBERVALUE(CB54:CC54),_xlfn.NUMBERVALUE(BR54:BY54))</f>
        <v>0</v>
      </c>
      <c r="FE54" t="s">
        <v>193</v>
      </c>
      <c r="FV54" t="s">
        <v>186</v>
      </c>
      <c r="FY54" t="s">
        <v>186</v>
      </c>
      <c r="FZ54" t="s">
        <v>186</v>
      </c>
      <c r="GA54" t="s">
        <v>186</v>
      </c>
      <c r="GB54" t="s">
        <v>186</v>
      </c>
      <c r="GC54" t="s">
        <v>186</v>
      </c>
      <c r="GE54" t="s">
        <v>186</v>
      </c>
      <c r="GG54" t="s">
        <v>994</v>
      </c>
    </row>
    <row r="55" spans="1:189" x14ac:dyDescent="0.25">
      <c r="A55" t="s">
        <v>995</v>
      </c>
      <c r="B55" t="s">
        <v>996</v>
      </c>
      <c r="C55" t="s">
        <v>997</v>
      </c>
      <c r="D55" t="s">
        <v>335</v>
      </c>
      <c r="E55" t="s">
        <v>998</v>
      </c>
      <c r="F55" s="5" t="s">
        <v>999</v>
      </c>
      <c r="G55" s="6">
        <v>0.35486111111111113</v>
      </c>
      <c r="H55" t="s">
        <v>183</v>
      </c>
      <c r="I55" t="s">
        <v>184</v>
      </c>
      <c r="J55" t="s">
        <v>185</v>
      </c>
      <c r="K55" t="s">
        <v>186</v>
      </c>
      <c r="L55" t="s">
        <v>1000</v>
      </c>
      <c r="M55" t="s">
        <v>201</v>
      </c>
      <c r="N55" t="s">
        <v>202</v>
      </c>
      <c r="O55" t="s">
        <v>190</v>
      </c>
      <c r="P55" t="s">
        <v>212</v>
      </c>
      <c r="Q55" s="8" t="s">
        <v>999</v>
      </c>
      <c r="R55" s="6">
        <v>0.35625000000000001</v>
      </c>
      <c r="S55" t="s">
        <v>916</v>
      </c>
      <c r="T55" t="s">
        <v>192</v>
      </c>
      <c r="U55" t="s">
        <v>186</v>
      </c>
      <c r="V55" t="s">
        <v>988</v>
      </c>
      <c r="W55" t="s">
        <v>1001</v>
      </c>
      <c r="X55" t="s">
        <v>216</v>
      </c>
      <c r="Y55" t="s">
        <v>217</v>
      </c>
      <c r="Z55" t="s">
        <v>1002</v>
      </c>
      <c r="AA55" t="s">
        <v>1003</v>
      </c>
      <c r="AB55" t="s">
        <v>220</v>
      </c>
      <c r="AC55" t="s">
        <v>265</v>
      </c>
      <c r="AD55" t="s">
        <v>559</v>
      </c>
      <c r="AE55" t="s">
        <v>223</v>
      </c>
      <c r="AF55" t="s">
        <v>1004</v>
      </c>
      <c r="AG55" t="s">
        <v>186</v>
      </c>
      <c r="AH55" t="s">
        <v>225</v>
      </c>
      <c r="AI55" t="s">
        <v>1005</v>
      </c>
      <c r="AJ55" t="s">
        <v>874</v>
      </c>
      <c r="AK55" t="s">
        <v>186</v>
      </c>
      <c r="AL55" t="s">
        <v>1006</v>
      </c>
      <c r="AM55" t="s">
        <v>186</v>
      </c>
      <c r="AN55" t="s">
        <v>186</v>
      </c>
      <c r="AO55" t="s">
        <v>186</v>
      </c>
      <c r="AP55" t="s">
        <v>186</v>
      </c>
      <c r="AR55" s="4">
        <v>45429</v>
      </c>
      <c r="AS55" t="s">
        <v>1007</v>
      </c>
      <c r="AT55" t="s">
        <v>1008</v>
      </c>
      <c r="AU55" t="s">
        <v>1009</v>
      </c>
      <c r="AV55" t="s">
        <v>335</v>
      </c>
      <c r="AW55" t="s">
        <v>234</v>
      </c>
      <c r="AX55">
        <v>1</v>
      </c>
      <c r="AY55">
        <v>48.577852999999998</v>
      </c>
      <c r="AZ55">
        <v>-124.304059</v>
      </c>
      <c r="BA55">
        <v>10</v>
      </c>
      <c r="BB55">
        <v>5381350</v>
      </c>
      <c r="BC55">
        <v>403815</v>
      </c>
      <c r="BD55" t="s">
        <v>223</v>
      </c>
      <c r="BE55" t="s">
        <v>397</v>
      </c>
      <c r="BH55" t="s">
        <v>217</v>
      </c>
      <c r="BI55" s="10"/>
      <c r="BJ55" s="10"/>
      <c r="BK55" s="10"/>
      <c r="BL55" s="10" t="s">
        <v>220</v>
      </c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 t="s">
        <v>213</v>
      </c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EE55" t="s">
        <v>213</v>
      </c>
      <c r="EF55" t="s">
        <v>237</v>
      </c>
      <c r="EG55" t="s">
        <v>213</v>
      </c>
      <c r="ET55" cm="1">
        <f t="array" ref="ET55">SUM(_xlfn.NUMBERVALUE(BI55:BP55), _xlfn.NUMBERVALUE(BR55:DW55))</f>
        <v>6</v>
      </c>
      <c r="EV55" cm="1">
        <f t="array" ref="EV55">SUM(_xlfn.NUMBERVALUE(DH55:DX55), _xlfn.NUMBERVALUE(BZ55:CP55))</f>
        <v>0</v>
      </c>
      <c r="EW55" cm="1">
        <f t="array" ref="EW55">SUM(_xlfn.NUMBERVALUE(FG55:FT55))</f>
        <v>8</v>
      </c>
      <c r="EX55" t="str">
        <f t="shared" si="0"/>
        <v>YES</v>
      </c>
      <c r="EY55" t="str">
        <f t="shared" si="1"/>
        <v>NO</v>
      </c>
      <c r="EZ55" t="str">
        <f t="shared" si="2"/>
        <v>NO</v>
      </c>
      <c r="FA55" t="str">
        <f t="shared" si="3"/>
        <v>NO</v>
      </c>
      <c r="FB55" t="str">
        <f t="shared" si="4"/>
        <v>maybe</v>
      </c>
      <c r="FC55" t="str">
        <f t="shared" si="5"/>
        <v>NO</v>
      </c>
      <c r="FD55" s="11" cm="1">
        <f t="array" ref="FD55">SUM(_xlfn.NUMBERVALUE(DW55),_xlfn.NUMBERVALUE(DU55),_xlfn.NUMBERVALUE(DS55),_xlfn.NUMBERVALUE(DQ55),_xlfn.NUMBERVALUE(DN55:DO55),_xlfn.NUMBERVALUE(DJ55:DK55),_xlfn.NUMBERVALUE(CZ55:DG55),_xlfn.NUMBERVALUE(CO55),_xlfn.NUMBERVALUE(CM55),_xlfn.NUMBERVALUE(CK55),_xlfn.NUMBERVALUE(CI55),_xlfn.NUMBERVALUE(CF55:CG55),_xlfn.NUMBERVALUE(CB55:CC55),_xlfn.NUMBERVALUE(BR55:BY55))</f>
        <v>0</v>
      </c>
      <c r="FE55" t="s">
        <v>217</v>
      </c>
      <c r="FF55" t="s">
        <v>999</v>
      </c>
      <c r="FG55" t="s">
        <v>213</v>
      </c>
      <c r="FL55" t="s">
        <v>237</v>
      </c>
      <c r="FO55" t="s">
        <v>220</v>
      </c>
      <c r="FU55" t="s">
        <v>238</v>
      </c>
      <c r="FV55" t="s">
        <v>186</v>
      </c>
      <c r="FW55" t="s">
        <v>999</v>
      </c>
      <c r="FX55" s="2">
        <v>0.45347222222335398</v>
      </c>
      <c r="FY55" t="s">
        <v>1010</v>
      </c>
      <c r="FZ55" t="s">
        <v>1011</v>
      </c>
      <c r="GA55" t="s">
        <v>220</v>
      </c>
      <c r="GB55" t="s">
        <v>1012</v>
      </c>
      <c r="GC55" t="s">
        <v>1013</v>
      </c>
      <c r="GD55" t="s">
        <v>223</v>
      </c>
      <c r="GE55" t="s">
        <v>186</v>
      </c>
    </row>
    <row r="56" spans="1:189" x14ac:dyDescent="0.25">
      <c r="A56" t="s">
        <v>1014</v>
      </c>
      <c r="B56" t="s">
        <v>1015</v>
      </c>
      <c r="C56" t="s">
        <v>1016</v>
      </c>
      <c r="D56" t="s">
        <v>335</v>
      </c>
      <c r="E56" t="s">
        <v>1017</v>
      </c>
      <c r="F56" s="5" t="s">
        <v>1018</v>
      </c>
      <c r="G56" s="6">
        <v>0.61944444444444446</v>
      </c>
      <c r="H56" t="s">
        <v>183</v>
      </c>
      <c r="I56" t="s">
        <v>184</v>
      </c>
      <c r="J56" t="s">
        <v>185</v>
      </c>
      <c r="K56" t="s">
        <v>186</v>
      </c>
      <c r="L56" t="s">
        <v>1019</v>
      </c>
      <c r="M56" t="s">
        <v>188</v>
      </c>
      <c r="N56" t="s">
        <v>202</v>
      </c>
      <c r="O56" t="s">
        <v>190</v>
      </c>
      <c r="P56" t="s">
        <v>191</v>
      </c>
      <c r="Q56" s="8" t="s">
        <v>1018</v>
      </c>
      <c r="R56" s="6">
        <v>0.63263888888888886</v>
      </c>
      <c r="S56" t="s">
        <v>1020</v>
      </c>
      <c r="T56" t="s">
        <v>192</v>
      </c>
      <c r="U56" t="s">
        <v>186</v>
      </c>
      <c r="V56" t="s">
        <v>312</v>
      </c>
      <c r="W56" t="s">
        <v>1021</v>
      </c>
      <c r="X56" t="s">
        <v>216</v>
      </c>
      <c r="Y56" t="s">
        <v>193</v>
      </c>
      <c r="Z56" t="s">
        <v>186</v>
      </c>
      <c r="AA56" t="s">
        <v>186</v>
      </c>
      <c r="AB56" t="s">
        <v>186</v>
      </c>
      <c r="AC56" t="s">
        <v>186</v>
      </c>
      <c r="AD56" t="s">
        <v>186</v>
      </c>
      <c r="AG56" t="s">
        <v>186</v>
      </c>
      <c r="AJ56" t="s">
        <v>186</v>
      </c>
      <c r="AK56" t="s">
        <v>186</v>
      </c>
      <c r="AL56" t="s">
        <v>186</v>
      </c>
      <c r="AM56" t="s">
        <v>186</v>
      </c>
      <c r="AN56" t="s">
        <v>186</v>
      </c>
      <c r="AO56" t="s">
        <v>186</v>
      </c>
      <c r="AP56" t="s">
        <v>186</v>
      </c>
      <c r="AR56" s="4">
        <v>45433</v>
      </c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ET56" cm="1">
        <f t="array" ref="ET56">SUM(_xlfn.NUMBERVALUE(BI56:BP56), _xlfn.NUMBERVALUE(BR56:DW56))</f>
        <v>0</v>
      </c>
      <c r="EV56" cm="1">
        <f t="array" ref="EV56">SUM(_xlfn.NUMBERVALUE(DH56:DX56), _xlfn.NUMBERVALUE(BZ56:CP56))</f>
        <v>0</v>
      </c>
      <c r="EW56" cm="1">
        <f t="array" ref="EW56">SUM(_xlfn.NUMBERVALUE(FG56:FT56))</f>
        <v>0</v>
      </c>
      <c r="EX56" t="str">
        <f t="shared" si="0"/>
        <v>ok</v>
      </c>
      <c r="EY56" t="str">
        <f t="shared" si="1"/>
        <v>ok</v>
      </c>
      <c r="EZ56" t="str">
        <f t="shared" si="2"/>
        <v>ok</v>
      </c>
      <c r="FA56" t="str">
        <f t="shared" si="3"/>
        <v>ok</v>
      </c>
      <c r="FB56" t="str">
        <f t="shared" si="4"/>
        <v>ok</v>
      </c>
      <c r="FC56" t="str">
        <f t="shared" si="5"/>
        <v>ok</v>
      </c>
      <c r="FD56" s="11" cm="1">
        <f t="array" ref="FD56">SUM(_xlfn.NUMBERVALUE(DW56),_xlfn.NUMBERVALUE(DU56),_xlfn.NUMBERVALUE(DS56),_xlfn.NUMBERVALUE(DQ56),_xlfn.NUMBERVALUE(DN56:DO56),_xlfn.NUMBERVALUE(DJ56:DK56),_xlfn.NUMBERVALUE(CZ56:DG56),_xlfn.NUMBERVALUE(CO56),_xlfn.NUMBERVALUE(CM56),_xlfn.NUMBERVALUE(CK56),_xlfn.NUMBERVALUE(CI56),_xlfn.NUMBERVALUE(CF56:CG56),_xlfn.NUMBERVALUE(CB56:CC56),_xlfn.NUMBERVALUE(BR56:BY56))</f>
        <v>0</v>
      </c>
    </row>
    <row r="57" spans="1:189" x14ac:dyDescent="0.25">
      <c r="A57" t="s">
        <v>1022</v>
      </c>
      <c r="B57" t="s">
        <v>1023</v>
      </c>
      <c r="C57" t="s">
        <v>1024</v>
      </c>
      <c r="D57" t="s">
        <v>335</v>
      </c>
      <c r="E57" t="s">
        <v>1025</v>
      </c>
      <c r="F57" s="5" t="s">
        <v>1026</v>
      </c>
      <c r="G57" s="6">
        <v>0.40347222222222223</v>
      </c>
      <c r="H57" t="s">
        <v>183</v>
      </c>
      <c r="I57" t="s">
        <v>184</v>
      </c>
      <c r="J57" t="s">
        <v>185</v>
      </c>
      <c r="K57" t="s">
        <v>186</v>
      </c>
      <c r="L57" t="s">
        <v>1027</v>
      </c>
      <c r="M57" t="s">
        <v>201</v>
      </c>
      <c r="N57" t="s">
        <v>202</v>
      </c>
      <c r="O57" t="s">
        <v>190</v>
      </c>
      <c r="P57" t="s">
        <v>191</v>
      </c>
      <c r="Q57" s="8" t="s">
        <v>1026</v>
      </c>
      <c r="R57" s="6">
        <v>0.40416666666666662</v>
      </c>
      <c r="S57" t="s">
        <v>930</v>
      </c>
      <c r="T57" t="s">
        <v>192</v>
      </c>
      <c r="U57" t="s">
        <v>186</v>
      </c>
      <c r="V57" t="s">
        <v>988</v>
      </c>
      <c r="W57" t="s">
        <v>1028</v>
      </c>
      <c r="X57" t="s">
        <v>216</v>
      </c>
      <c r="Y57" t="s">
        <v>217</v>
      </c>
      <c r="Z57" t="s">
        <v>1029</v>
      </c>
      <c r="AA57" t="s">
        <v>1030</v>
      </c>
      <c r="AB57" t="s">
        <v>220</v>
      </c>
      <c r="AC57" t="s">
        <v>445</v>
      </c>
      <c r="AD57" t="s">
        <v>1031</v>
      </c>
      <c r="AE57" t="s">
        <v>223</v>
      </c>
      <c r="AF57" t="s">
        <v>1032</v>
      </c>
      <c r="AG57" t="s">
        <v>186</v>
      </c>
      <c r="AH57" t="s">
        <v>225</v>
      </c>
      <c r="AI57" t="s">
        <v>1032</v>
      </c>
      <c r="AJ57" t="s">
        <v>663</v>
      </c>
      <c r="AK57" t="s">
        <v>1033</v>
      </c>
      <c r="AL57" t="s">
        <v>186</v>
      </c>
      <c r="AM57" t="s">
        <v>186</v>
      </c>
      <c r="AN57" t="s">
        <v>186</v>
      </c>
      <c r="AO57" t="s">
        <v>186</v>
      </c>
      <c r="AP57" t="s">
        <v>186</v>
      </c>
      <c r="AR57" s="4">
        <v>45434</v>
      </c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ET57" cm="1">
        <f t="array" ref="ET57">SUM(_xlfn.NUMBERVALUE(BI57:BP57), _xlfn.NUMBERVALUE(BR57:DW57))</f>
        <v>0</v>
      </c>
      <c r="EV57" cm="1">
        <f t="array" ref="EV57">SUM(_xlfn.NUMBERVALUE(DH57:DX57), _xlfn.NUMBERVALUE(BZ57:CP57))</f>
        <v>0</v>
      </c>
      <c r="EW57" cm="1">
        <f t="array" ref="EW57">SUM(_xlfn.NUMBERVALUE(FG57:FT57))</f>
        <v>0</v>
      </c>
      <c r="EX57" t="str">
        <f t="shared" si="0"/>
        <v>ok</v>
      </c>
      <c r="EY57" t="str">
        <f t="shared" si="1"/>
        <v>ok</v>
      </c>
      <c r="EZ57" t="str">
        <f t="shared" si="2"/>
        <v>ok</v>
      </c>
      <c r="FA57" t="str">
        <f t="shared" si="3"/>
        <v>ok</v>
      </c>
      <c r="FB57" t="str">
        <f t="shared" si="4"/>
        <v>ok</v>
      </c>
      <c r="FC57" t="str">
        <f t="shared" si="5"/>
        <v>ok</v>
      </c>
      <c r="FD57" s="11" cm="1">
        <f t="array" ref="FD57">SUM(_xlfn.NUMBERVALUE(DW57),_xlfn.NUMBERVALUE(DU57),_xlfn.NUMBERVALUE(DS57),_xlfn.NUMBERVALUE(DQ57),_xlfn.NUMBERVALUE(DN57:DO57),_xlfn.NUMBERVALUE(DJ57:DK57),_xlfn.NUMBERVALUE(CZ57:DG57),_xlfn.NUMBERVALUE(CO57),_xlfn.NUMBERVALUE(CM57),_xlfn.NUMBERVALUE(CK57),_xlfn.NUMBERVALUE(CI57),_xlfn.NUMBERVALUE(CF57:CG57),_xlfn.NUMBERVALUE(CB57:CC57),_xlfn.NUMBERVALUE(BR57:BY57))</f>
        <v>0</v>
      </c>
    </row>
    <row r="58" spans="1:189" x14ac:dyDescent="0.25">
      <c r="A58" t="s">
        <v>1034</v>
      </c>
      <c r="B58" t="s">
        <v>1035</v>
      </c>
      <c r="C58" t="s">
        <v>1036</v>
      </c>
      <c r="D58" t="s">
        <v>335</v>
      </c>
      <c r="E58" t="s">
        <v>1037</v>
      </c>
      <c r="F58" s="5" t="s">
        <v>1026</v>
      </c>
      <c r="G58" s="6">
        <v>0.37847222222222227</v>
      </c>
      <c r="H58" t="s">
        <v>183</v>
      </c>
      <c r="I58" t="s">
        <v>184</v>
      </c>
      <c r="J58" t="s">
        <v>185</v>
      </c>
      <c r="K58" t="s">
        <v>186</v>
      </c>
      <c r="L58" t="s">
        <v>555</v>
      </c>
      <c r="M58" t="s">
        <v>245</v>
      </c>
      <c r="N58" t="s">
        <v>202</v>
      </c>
      <c r="O58" t="s">
        <v>190</v>
      </c>
      <c r="P58" t="s">
        <v>212</v>
      </c>
      <c r="Q58" s="8" t="s">
        <v>1026</v>
      </c>
      <c r="R58" s="6">
        <v>0.37916666666666665</v>
      </c>
      <c r="S58" t="s">
        <v>930</v>
      </c>
      <c r="T58" t="s">
        <v>390</v>
      </c>
      <c r="U58" t="s">
        <v>818</v>
      </c>
      <c r="V58" t="s">
        <v>988</v>
      </c>
      <c r="W58" t="s">
        <v>1038</v>
      </c>
      <c r="X58" t="s">
        <v>216</v>
      </c>
      <c r="Y58" t="s">
        <v>217</v>
      </c>
      <c r="Z58" t="s">
        <v>1039</v>
      </c>
      <c r="AA58" t="s">
        <v>832</v>
      </c>
      <c r="AB58" t="s">
        <v>220</v>
      </c>
      <c r="AC58" t="s">
        <v>794</v>
      </c>
      <c r="AD58" t="s">
        <v>736</v>
      </c>
      <c r="AE58" t="s">
        <v>223</v>
      </c>
      <c r="AF58" t="s">
        <v>1040</v>
      </c>
      <c r="AG58" t="s">
        <v>935</v>
      </c>
      <c r="AH58" t="s">
        <v>225</v>
      </c>
      <c r="AI58" t="s">
        <v>1041</v>
      </c>
      <c r="AJ58" t="s">
        <v>663</v>
      </c>
      <c r="AK58" t="s">
        <v>1033</v>
      </c>
      <c r="AL58" t="s">
        <v>186</v>
      </c>
      <c r="AM58" t="s">
        <v>186</v>
      </c>
      <c r="AN58" t="s">
        <v>186</v>
      </c>
      <c r="AO58" t="s">
        <v>186</v>
      </c>
      <c r="AP58" t="s">
        <v>186</v>
      </c>
      <c r="AR58" s="4">
        <v>45434</v>
      </c>
      <c r="AS58" t="s">
        <v>1042</v>
      </c>
      <c r="AT58" t="s">
        <v>1043</v>
      </c>
      <c r="AU58" t="s">
        <v>1044</v>
      </c>
      <c r="AV58" t="s">
        <v>335</v>
      </c>
      <c r="AW58" t="s">
        <v>234</v>
      </c>
      <c r="AX58">
        <v>1</v>
      </c>
      <c r="AY58">
        <v>48.578017000000003</v>
      </c>
      <c r="AZ58">
        <v>-124.30418400000001</v>
      </c>
      <c r="BA58">
        <v>5</v>
      </c>
      <c r="BB58">
        <v>5381368</v>
      </c>
      <c r="BC58">
        <v>403806</v>
      </c>
      <c r="BD58" t="s">
        <v>223</v>
      </c>
      <c r="BE58" t="s">
        <v>397</v>
      </c>
      <c r="BH58" t="s">
        <v>217</v>
      </c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 t="s">
        <v>213</v>
      </c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Z58" t="s">
        <v>213</v>
      </c>
      <c r="ET58" cm="1">
        <f t="array" ref="ET58">SUM(_xlfn.NUMBERVALUE(BI58:BP58), _xlfn.NUMBERVALUE(BR58:DW58))</f>
        <v>1</v>
      </c>
      <c r="EV58" cm="1">
        <f t="array" ref="EV58">SUM(_xlfn.NUMBERVALUE(DH58:DX58), _xlfn.NUMBERVALUE(BZ58:CP58))</f>
        <v>0</v>
      </c>
      <c r="EW58" cm="1">
        <f t="array" ref="EW58">SUM(_xlfn.NUMBERVALUE(FG58:FT58))</f>
        <v>0</v>
      </c>
      <c r="EX58" t="str">
        <f t="shared" si="0"/>
        <v>YES</v>
      </c>
      <c r="EY58" t="str">
        <f t="shared" si="1"/>
        <v>ok</v>
      </c>
      <c r="EZ58" t="str">
        <f t="shared" si="2"/>
        <v>ok</v>
      </c>
      <c r="FA58" t="str">
        <f t="shared" si="3"/>
        <v>ok</v>
      </c>
      <c r="FB58" t="str">
        <f t="shared" si="4"/>
        <v>ok</v>
      </c>
      <c r="FC58" t="str">
        <f t="shared" si="5"/>
        <v>ok</v>
      </c>
      <c r="FD58" s="11" cm="1">
        <f t="array" ref="FD58">SUM(_xlfn.NUMBERVALUE(DW58),_xlfn.NUMBERVALUE(DU58),_xlfn.NUMBERVALUE(DS58),_xlfn.NUMBERVALUE(DQ58),_xlfn.NUMBERVALUE(DN58:DO58),_xlfn.NUMBERVALUE(DJ58:DK58),_xlfn.NUMBERVALUE(CZ58:DG58),_xlfn.NUMBERVALUE(CO58),_xlfn.NUMBERVALUE(CM58),_xlfn.NUMBERVALUE(CK58),_xlfn.NUMBERVALUE(CI58),_xlfn.NUMBERVALUE(CF58:CG58),_xlfn.NUMBERVALUE(CB58:CC58),_xlfn.NUMBERVALUE(BR58:BY58))</f>
        <v>0</v>
      </c>
      <c r="FE58" t="s">
        <v>193</v>
      </c>
      <c r="FV58" t="s">
        <v>186</v>
      </c>
      <c r="FY58" t="s">
        <v>186</v>
      </c>
      <c r="FZ58" t="s">
        <v>186</v>
      </c>
      <c r="GA58" t="s">
        <v>186</v>
      </c>
      <c r="GB58" t="s">
        <v>186</v>
      </c>
      <c r="GC58" t="s">
        <v>186</v>
      </c>
      <c r="GE58" t="s">
        <v>186</v>
      </c>
      <c r="GG58" t="s">
        <v>1045</v>
      </c>
    </row>
    <row r="59" spans="1:189" x14ac:dyDescent="0.25">
      <c r="A59" t="s">
        <v>1046</v>
      </c>
      <c r="B59" t="s">
        <v>1047</v>
      </c>
      <c r="C59" t="s">
        <v>1048</v>
      </c>
      <c r="D59" t="s">
        <v>335</v>
      </c>
      <c r="E59" t="s">
        <v>1049</v>
      </c>
      <c r="F59" s="5" t="s">
        <v>1050</v>
      </c>
      <c r="G59" s="6">
        <v>0.3888888888888889</v>
      </c>
      <c r="H59" t="s">
        <v>183</v>
      </c>
      <c r="I59" t="s">
        <v>184</v>
      </c>
      <c r="J59" t="s">
        <v>185</v>
      </c>
      <c r="K59" t="s">
        <v>186</v>
      </c>
      <c r="L59" t="s">
        <v>1000</v>
      </c>
      <c r="M59" t="s">
        <v>210</v>
      </c>
      <c r="N59" t="s">
        <v>202</v>
      </c>
      <c r="O59" t="s">
        <v>190</v>
      </c>
      <c r="P59" t="s">
        <v>191</v>
      </c>
      <c r="Q59" s="8" t="s">
        <v>1050</v>
      </c>
      <c r="R59" s="6">
        <v>0.38958333333333334</v>
      </c>
      <c r="S59" t="s">
        <v>655</v>
      </c>
      <c r="T59" t="s">
        <v>192</v>
      </c>
      <c r="U59" t="s">
        <v>186</v>
      </c>
      <c r="V59" t="s">
        <v>988</v>
      </c>
      <c r="W59" t="s">
        <v>1051</v>
      </c>
      <c r="X59" t="s">
        <v>216</v>
      </c>
      <c r="Y59" t="s">
        <v>193</v>
      </c>
      <c r="Z59" t="s">
        <v>186</v>
      </c>
      <c r="AA59" t="s">
        <v>186</v>
      </c>
      <c r="AB59" t="s">
        <v>186</v>
      </c>
      <c r="AC59" t="s">
        <v>186</v>
      </c>
      <c r="AD59" t="s">
        <v>186</v>
      </c>
      <c r="AG59" t="s">
        <v>186</v>
      </c>
      <c r="AJ59" t="s">
        <v>969</v>
      </c>
      <c r="AK59" t="s">
        <v>186</v>
      </c>
      <c r="AL59" t="s">
        <v>186</v>
      </c>
      <c r="AM59" t="s">
        <v>186</v>
      </c>
      <c r="AN59" t="s">
        <v>186</v>
      </c>
      <c r="AO59" t="s">
        <v>186</v>
      </c>
      <c r="AP59" t="s">
        <v>186</v>
      </c>
      <c r="AQ59" t="s">
        <v>1052</v>
      </c>
      <c r="AR59" s="4">
        <v>45435</v>
      </c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ET59" cm="1">
        <f t="array" ref="ET59">SUM(_xlfn.NUMBERVALUE(BI59:BP59), _xlfn.NUMBERVALUE(BR59:DW59))</f>
        <v>0</v>
      </c>
      <c r="EV59" cm="1">
        <f t="array" ref="EV59">SUM(_xlfn.NUMBERVALUE(DH59:DX59), _xlfn.NUMBERVALUE(BZ59:CP59))</f>
        <v>0</v>
      </c>
      <c r="EW59" cm="1">
        <f t="array" ref="EW59">SUM(_xlfn.NUMBERVALUE(FG59:FT59))</f>
        <v>0</v>
      </c>
      <c r="EX59" t="str">
        <f t="shared" si="0"/>
        <v>ok</v>
      </c>
      <c r="EY59" t="str">
        <f t="shared" si="1"/>
        <v>ok</v>
      </c>
      <c r="EZ59" t="str">
        <f t="shared" si="2"/>
        <v>ok</v>
      </c>
      <c r="FA59" t="str">
        <f t="shared" si="3"/>
        <v>ok</v>
      </c>
      <c r="FB59" t="str">
        <f t="shared" si="4"/>
        <v>ok</v>
      </c>
      <c r="FC59" t="str">
        <f t="shared" si="5"/>
        <v>ok</v>
      </c>
      <c r="FD59" s="11" cm="1">
        <f t="array" ref="FD59">SUM(_xlfn.NUMBERVALUE(DW59),_xlfn.NUMBERVALUE(DU59),_xlfn.NUMBERVALUE(DS59),_xlfn.NUMBERVALUE(DQ59),_xlfn.NUMBERVALUE(DN59:DO59),_xlfn.NUMBERVALUE(DJ59:DK59),_xlfn.NUMBERVALUE(CZ59:DG59),_xlfn.NUMBERVALUE(CO59),_xlfn.NUMBERVALUE(CM59),_xlfn.NUMBERVALUE(CK59),_xlfn.NUMBERVALUE(CI59),_xlfn.NUMBERVALUE(CF59:CG59),_xlfn.NUMBERVALUE(CB59:CC59),_xlfn.NUMBERVALUE(BR59:BY59))</f>
        <v>0</v>
      </c>
    </row>
    <row r="60" spans="1:189" x14ac:dyDescent="0.25">
      <c r="A60" t="s">
        <v>1053</v>
      </c>
      <c r="B60" t="s">
        <v>1054</v>
      </c>
      <c r="C60" t="s">
        <v>1055</v>
      </c>
      <c r="D60" t="s">
        <v>335</v>
      </c>
      <c r="E60" t="s">
        <v>1056</v>
      </c>
      <c r="F60" s="5" t="s">
        <v>1050</v>
      </c>
      <c r="G60" s="6">
        <v>0.35833333333333334</v>
      </c>
      <c r="H60" t="s">
        <v>183</v>
      </c>
      <c r="I60" t="s">
        <v>184</v>
      </c>
      <c r="J60" t="s">
        <v>185</v>
      </c>
      <c r="K60" t="s">
        <v>186</v>
      </c>
      <c r="L60" t="s">
        <v>1027</v>
      </c>
      <c r="M60" t="s">
        <v>210</v>
      </c>
      <c r="N60" t="s">
        <v>261</v>
      </c>
      <c r="O60" t="s">
        <v>190</v>
      </c>
      <c r="P60" t="s">
        <v>212</v>
      </c>
      <c r="Q60" s="8" t="s">
        <v>1050</v>
      </c>
      <c r="R60" s="6">
        <v>0.35902777777777778</v>
      </c>
      <c r="S60" t="s">
        <v>655</v>
      </c>
      <c r="T60" t="s">
        <v>192</v>
      </c>
      <c r="U60" t="s">
        <v>725</v>
      </c>
      <c r="V60" t="s">
        <v>988</v>
      </c>
      <c r="W60" t="s">
        <v>1057</v>
      </c>
      <c r="X60" t="s">
        <v>216</v>
      </c>
      <c r="Y60" t="s">
        <v>193</v>
      </c>
      <c r="Z60" t="s">
        <v>186</v>
      </c>
      <c r="AA60" t="s">
        <v>186</v>
      </c>
      <c r="AB60" t="s">
        <v>186</v>
      </c>
      <c r="AC60" t="s">
        <v>186</v>
      </c>
      <c r="AD60" t="s">
        <v>186</v>
      </c>
      <c r="AG60" t="s">
        <v>186</v>
      </c>
      <c r="AJ60" t="s">
        <v>186</v>
      </c>
      <c r="AK60" t="s">
        <v>186</v>
      </c>
      <c r="AL60" t="s">
        <v>186</v>
      </c>
      <c r="AM60" t="s">
        <v>186</v>
      </c>
      <c r="AN60" t="s">
        <v>186</v>
      </c>
      <c r="AO60" t="s">
        <v>186</v>
      </c>
      <c r="AP60" t="s">
        <v>186</v>
      </c>
      <c r="AQ60" t="s">
        <v>1058</v>
      </c>
      <c r="AR60" s="4">
        <v>45435</v>
      </c>
      <c r="AS60" t="s">
        <v>1059</v>
      </c>
      <c r="AT60" t="s">
        <v>1060</v>
      </c>
      <c r="AU60" t="s">
        <v>1061</v>
      </c>
      <c r="AV60" t="s">
        <v>335</v>
      </c>
      <c r="AW60" t="s">
        <v>234</v>
      </c>
      <c r="AX60">
        <v>1</v>
      </c>
      <c r="AY60">
        <v>48.578043000000001</v>
      </c>
      <c r="AZ60">
        <v>-124.30418</v>
      </c>
      <c r="BA60">
        <v>5</v>
      </c>
      <c r="BB60">
        <v>5381371</v>
      </c>
      <c r="BC60">
        <v>403806</v>
      </c>
      <c r="BD60" t="s">
        <v>223</v>
      </c>
      <c r="BE60" t="s">
        <v>397</v>
      </c>
      <c r="BH60" t="s">
        <v>217</v>
      </c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ED60" t="s">
        <v>213</v>
      </c>
      <c r="ET60" cm="1">
        <f t="array" ref="ET60">SUM(_xlfn.NUMBERVALUE(BI60:BP60), _xlfn.NUMBERVALUE(BR60:DW60))</f>
        <v>0</v>
      </c>
      <c r="EV60" cm="1">
        <f t="array" ref="EV60">SUM(_xlfn.NUMBERVALUE(DH60:DX60), _xlfn.NUMBERVALUE(BZ60:CP60))</f>
        <v>0</v>
      </c>
      <c r="EW60" cm="1">
        <f t="array" ref="EW60">SUM(_xlfn.NUMBERVALUE(FG60:FT60))</f>
        <v>0</v>
      </c>
      <c r="EX60" t="str">
        <f t="shared" si="0"/>
        <v>ok</v>
      </c>
      <c r="EY60" t="str">
        <f t="shared" si="1"/>
        <v>ok</v>
      </c>
      <c r="EZ60" t="str">
        <f t="shared" si="2"/>
        <v>ok</v>
      </c>
      <c r="FA60" t="str">
        <f t="shared" si="3"/>
        <v>ok</v>
      </c>
      <c r="FB60" t="str">
        <f t="shared" si="4"/>
        <v>ok</v>
      </c>
      <c r="FC60" t="str">
        <f t="shared" si="5"/>
        <v>ok</v>
      </c>
      <c r="FD60" s="11" cm="1">
        <f t="array" ref="FD60">SUM(_xlfn.NUMBERVALUE(DW60),_xlfn.NUMBERVALUE(DU60),_xlfn.NUMBERVALUE(DS60),_xlfn.NUMBERVALUE(DQ60),_xlfn.NUMBERVALUE(DN60:DO60),_xlfn.NUMBERVALUE(DJ60:DK60),_xlfn.NUMBERVALUE(CZ60:DG60),_xlfn.NUMBERVALUE(CO60),_xlfn.NUMBERVALUE(CM60),_xlfn.NUMBERVALUE(CK60),_xlfn.NUMBERVALUE(CI60),_xlfn.NUMBERVALUE(CF60:CG60),_xlfn.NUMBERVALUE(CB60:CC60),_xlfn.NUMBERVALUE(BR60:BY60))</f>
        <v>0</v>
      </c>
      <c r="FE60" t="s">
        <v>193</v>
      </c>
      <c r="FV60" t="s">
        <v>186</v>
      </c>
      <c r="FY60" t="s">
        <v>186</v>
      </c>
      <c r="FZ60" t="s">
        <v>186</v>
      </c>
      <c r="GA60" t="s">
        <v>186</v>
      </c>
      <c r="GB60" t="s">
        <v>186</v>
      </c>
      <c r="GC60" t="s">
        <v>186</v>
      </c>
      <c r="GE60" t="s">
        <v>186</v>
      </c>
    </row>
    <row r="61" spans="1:189" x14ac:dyDescent="0.25">
      <c r="A61" t="s">
        <v>1062</v>
      </c>
      <c r="B61" t="s">
        <v>1063</v>
      </c>
      <c r="C61" t="s">
        <v>1064</v>
      </c>
      <c r="D61" t="s">
        <v>335</v>
      </c>
      <c r="E61" t="s">
        <v>1065</v>
      </c>
      <c r="F61" s="5" t="s">
        <v>1066</v>
      </c>
      <c r="G61" s="6">
        <v>0.37152777777777773</v>
      </c>
      <c r="H61" t="s">
        <v>183</v>
      </c>
      <c r="I61" t="s">
        <v>184</v>
      </c>
      <c r="J61" t="s">
        <v>185</v>
      </c>
      <c r="K61" t="s">
        <v>186</v>
      </c>
      <c r="L61" t="s">
        <v>1000</v>
      </c>
      <c r="M61" t="s">
        <v>188</v>
      </c>
      <c r="N61" t="s">
        <v>211</v>
      </c>
      <c r="O61" t="s">
        <v>190</v>
      </c>
      <c r="P61" t="s">
        <v>212</v>
      </c>
      <c r="Q61" s="8" t="s">
        <v>1066</v>
      </c>
      <c r="R61" s="6">
        <v>0.37152777777777773</v>
      </c>
      <c r="S61" t="s">
        <v>1067</v>
      </c>
      <c r="T61" t="s">
        <v>192</v>
      </c>
      <c r="V61" t="s">
        <v>881</v>
      </c>
      <c r="W61" t="s">
        <v>1068</v>
      </c>
      <c r="X61" t="s">
        <v>216</v>
      </c>
      <c r="Y61" t="s">
        <v>193</v>
      </c>
      <c r="Z61" t="s">
        <v>186</v>
      </c>
      <c r="AA61" t="s">
        <v>186</v>
      </c>
      <c r="AB61" t="s">
        <v>186</v>
      </c>
      <c r="AC61" t="s">
        <v>186</v>
      </c>
      <c r="AD61" t="s">
        <v>186</v>
      </c>
      <c r="AG61" t="s">
        <v>186</v>
      </c>
      <c r="AJ61" t="s">
        <v>186</v>
      </c>
      <c r="AK61" t="s">
        <v>186</v>
      </c>
      <c r="AL61" t="s">
        <v>186</v>
      </c>
      <c r="AM61" t="s">
        <v>186</v>
      </c>
      <c r="AN61" t="s">
        <v>186</v>
      </c>
      <c r="AO61" t="s">
        <v>186</v>
      </c>
      <c r="AP61" t="s">
        <v>186</v>
      </c>
      <c r="AR61" s="4">
        <v>45436</v>
      </c>
      <c r="AS61" t="s">
        <v>1069</v>
      </c>
      <c r="AT61" t="s">
        <v>1070</v>
      </c>
      <c r="AU61" t="s">
        <v>1071</v>
      </c>
      <c r="AV61" t="s">
        <v>335</v>
      </c>
      <c r="AW61" t="s">
        <v>234</v>
      </c>
      <c r="AX61">
        <v>1</v>
      </c>
      <c r="AY61">
        <v>48.578071999999999</v>
      </c>
      <c r="AZ61">
        <v>-124.304221</v>
      </c>
      <c r="BA61">
        <v>5</v>
      </c>
      <c r="BB61">
        <v>5381374</v>
      </c>
      <c r="BC61">
        <v>403803</v>
      </c>
      <c r="BD61" t="s">
        <v>223</v>
      </c>
      <c r="BE61" t="s">
        <v>397</v>
      </c>
      <c r="BH61" t="s">
        <v>217</v>
      </c>
      <c r="BI61" s="10"/>
      <c r="BJ61" s="10"/>
      <c r="BK61" s="10"/>
      <c r="BL61" s="10" t="s">
        <v>237</v>
      </c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ET61" cm="1">
        <f t="array" ref="ET61">SUM(_xlfn.NUMBERVALUE(BI61:BP61), _xlfn.NUMBERVALUE(BR61:DW61))</f>
        <v>2</v>
      </c>
      <c r="EV61" cm="1">
        <f t="array" ref="EV61">SUM(_xlfn.NUMBERVALUE(DH61:DX61), _xlfn.NUMBERVALUE(BZ61:CP61))</f>
        <v>0</v>
      </c>
      <c r="EW61" cm="1">
        <f t="array" ref="EW61">SUM(_xlfn.NUMBERVALUE(FG61:FT61))</f>
        <v>0</v>
      </c>
      <c r="EX61" t="str">
        <f t="shared" si="0"/>
        <v>YES</v>
      </c>
      <c r="EY61" t="str">
        <f t="shared" si="1"/>
        <v>ok</v>
      </c>
      <c r="EZ61" t="str">
        <f t="shared" si="2"/>
        <v>ok</v>
      </c>
      <c r="FA61" t="str">
        <f t="shared" si="3"/>
        <v>ok</v>
      </c>
      <c r="FB61" t="str">
        <f t="shared" si="4"/>
        <v>ok</v>
      </c>
      <c r="FC61" t="str">
        <f t="shared" si="5"/>
        <v>ok</v>
      </c>
      <c r="FD61" s="11" cm="1">
        <f t="array" ref="FD61">SUM(_xlfn.NUMBERVALUE(DW61),_xlfn.NUMBERVALUE(DU61),_xlfn.NUMBERVALUE(DS61),_xlfn.NUMBERVALUE(DQ61),_xlfn.NUMBERVALUE(DN61:DO61),_xlfn.NUMBERVALUE(DJ61:DK61),_xlfn.NUMBERVALUE(CZ61:DG61),_xlfn.NUMBERVALUE(CO61),_xlfn.NUMBERVALUE(CM61),_xlfn.NUMBERVALUE(CK61),_xlfn.NUMBERVALUE(CI61),_xlfn.NUMBERVALUE(CF61:CG61),_xlfn.NUMBERVALUE(CB61:CC61),_xlfn.NUMBERVALUE(BR61:BY61))</f>
        <v>0</v>
      </c>
      <c r="FE61" t="s">
        <v>193</v>
      </c>
      <c r="FV61" t="s">
        <v>186</v>
      </c>
      <c r="FY61" t="s">
        <v>186</v>
      </c>
      <c r="FZ61" t="s">
        <v>186</v>
      </c>
      <c r="GA61" t="s">
        <v>186</v>
      </c>
      <c r="GB61" t="s">
        <v>186</v>
      </c>
      <c r="GC61" t="s">
        <v>186</v>
      </c>
      <c r="GE61" t="s">
        <v>186</v>
      </c>
    </row>
    <row r="62" spans="1:189" x14ac:dyDescent="0.25">
      <c r="A62" t="s">
        <v>1072</v>
      </c>
      <c r="B62" t="s">
        <v>1073</v>
      </c>
      <c r="C62" t="s">
        <v>1074</v>
      </c>
      <c r="D62" t="s">
        <v>335</v>
      </c>
      <c r="E62" t="s">
        <v>1075</v>
      </c>
      <c r="F62" s="5" t="s">
        <v>1076</v>
      </c>
      <c r="G62" s="6">
        <v>0.59652777777777777</v>
      </c>
      <c r="H62" t="s">
        <v>183</v>
      </c>
      <c r="I62" t="s">
        <v>184</v>
      </c>
      <c r="J62" t="s">
        <v>185</v>
      </c>
      <c r="K62" t="s">
        <v>186</v>
      </c>
      <c r="L62" t="s">
        <v>1077</v>
      </c>
      <c r="M62" t="s">
        <v>210</v>
      </c>
      <c r="N62" t="s">
        <v>261</v>
      </c>
      <c r="O62" t="s">
        <v>190</v>
      </c>
      <c r="P62" t="s">
        <v>191</v>
      </c>
      <c r="Q62" s="8" t="s">
        <v>1076</v>
      </c>
      <c r="R62" s="6">
        <v>0.59722222222222221</v>
      </c>
      <c r="S62" t="s">
        <v>1078</v>
      </c>
      <c r="T62" t="s">
        <v>192</v>
      </c>
      <c r="V62" t="s">
        <v>286</v>
      </c>
      <c r="W62" t="s">
        <v>1079</v>
      </c>
      <c r="X62" t="s">
        <v>216</v>
      </c>
      <c r="Y62" t="s">
        <v>217</v>
      </c>
      <c r="Z62" t="s">
        <v>1080</v>
      </c>
      <c r="AA62" t="s">
        <v>1081</v>
      </c>
      <c r="AB62" t="s">
        <v>220</v>
      </c>
      <c r="AC62" t="s">
        <v>445</v>
      </c>
      <c r="AD62" t="s">
        <v>559</v>
      </c>
      <c r="AE62" t="s">
        <v>223</v>
      </c>
      <c r="AF62" t="s">
        <v>1082</v>
      </c>
      <c r="AG62" t="s">
        <v>1083</v>
      </c>
      <c r="AH62" t="s">
        <v>225</v>
      </c>
      <c r="AI62" t="s">
        <v>1082</v>
      </c>
      <c r="AJ62" t="s">
        <v>489</v>
      </c>
      <c r="AK62" t="s">
        <v>1084</v>
      </c>
      <c r="AL62" t="s">
        <v>186</v>
      </c>
      <c r="AM62" t="s">
        <v>186</v>
      </c>
      <c r="AN62" t="s">
        <v>186</v>
      </c>
      <c r="AO62" t="s">
        <v>186</v>
      </c>
      <c r="AP62" t="s">
        <v>186</v>
      </c>
      <c r="AR62" s="4">
        <v>45439</v>
      </c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ET62" cm="1">
        <f t="array" ref="ET62">SUM(_xlfn.NUMBERVALUE(BI62:BP62), _xlfn.NUMBERVALUE(BR62:DW62))</f>
        <v>0</v>
      </c>
      <c r="EV62" cm="1">
        <f t="array" ref="EV62">SUM(_xlfn.NUMBERVALUE(DH62:DX62), _xlfn.NUMBERVALUE(BZ62:CP62))</f>
        <v>0</v>
      </c>
      <c r="EW62" cm="1">
        <f t="array" ref="EW62">SUM(_xlfn.NUMBERVALUE(FG62:FT62))</f>
        <v>0</v>
      </c>
      <c r="EX62" t="str">
        <f t="shared" si="0"/>
        <v>ok</v>
      </c>
      <c r="EY62" t="str">
        <f t="shared" si="1"/>
        <v>ok</v>
      </c>
      <c r="EZ62" t="str">
        <f t="shared" si="2"/>
        <v>ok</v>
      </c>
      <c r="FA62" t="str">
        <f t="shared" si="3"/>
        <v>ok</v>
      </c>
      <c r="FB62" t="str">
        <f t="shared" si="4"/>
        <v>ok</v>
      </c>
      <c r="FC62" t="str">
        <f t="shared" si="5"/>
        <v>ok</v>
      </c>
      <c r="FD62" s="11" cm="1">
        <f t="array" ref="FD62">SUM(_xlfn.NUMBERVALUE(DW62),_xlfn.NUMBERVALUE(DU62),_xlfn.NUMBERVALUE(DS62),_xlfn.NUMBERVALUE(DQ62),_xlfn.NUMBERVALUE(DN62:DO62),_xlfn.NUMBERVALUE(DJ62:DK62),_xlfn.NUMBERVALUE(CZ62:DG62),_xlfn.NUMBERVALUE(CO62),_xlfn.NUMBERVALUE(CM62),_xlfn.NUMBERVALUE(CK62),_xlfn.NUMBERVALUE(CI62),_xlfn.NUMBERVALUE(CF62:CG62),_xlfn.NUMBERVALUE(CB62:CC62),_xlfn.NUMBERVALUE(BR62:BY62))</f>
        <v>0</v>
      </c>
    </row>
    <row r="63" spans="1:189" x14ac:dyDescent="0.25">
      <c r="A63" t="s">
        <v>1085</v>
      </c>
      <c r="B63" t="s">
        <v>1086</v>
      </c>
      <c r="C63" t="s">
        <v>1087</v>
      </c>
      <c r="D63" t="s">
        <v>335</v>
      </c>
      <c r="E63" t="s">
        <v>1088</v>
      </c>
      <c r="F63" s="5" t="s">
        <v>1089</v>
      </c>
      <c r="G63" s="6">
        <v>0.54305555555555551</v>
      </c>
      <c r="H63" t="s">
        <v>183</v>
      </c>
      <c r="I63" t="s">
        <v>184</v>
      </c>
      <c r="J63" t="s">
        <v>185</v>
      </c>
      <c r="K63" t="s">
        <v>186</v>
      </c>
      <c r="L63" t="s">
        <v>1077</v>
      </c>
      <c r="M63" t="s">
        <v>210</v>
      </c>
      <c r="N63" t="s">
        <v>261</v>
      </c>
      <c r="O63" t="s">
        <v>190</v>
      </c>
      <c r="P63" t="s">
        <v>191</v>
      </c>
      <c r="Q63" s="8" t="s">
        <v>1089</v>
      </c>
      <c r="R63" s="6">
        <v>0.54375000000000007</v>
      </c>
      <c r="S63" t="s">
        <v>1090</v>
      </c>
      <c r="T63" t="s">
        <v>192</v>
      </c>
      <c r="V63" t="s">
        <v>556</v>
      </c>
      <c r="W63" t="s">
        <v>1091</v>
      </c>
      <c r="X63" t="s">
        <v>216</v>
      </c>
      <c r="Y63" t="s">
        <v>217</v>
      </c>
      <c r="Z63" t="s">
        <v>1039</v>
      </c>
      <c r="AA63" t="s">
        <v>1092</v>
      </c>
      <c r="AB63" t="s">
        <v>220</v>
      </c>
      <c r="AC63" t="s">
        <v>794</v>
      </c>
      <c r="AD63" t="s">
        <v>446</v>
      </c>
      <c r="AE63" t="s">
        <v>223</v>
      </c>
      <c r="AF63" t="s">
        <v>1093</v>
      </c>
      <c r="AG63" t="s">
        <v>1094</v>
      </c>
      <c r="AH63" t="s">
        <v>225</v>
      </c>
      <c r="AI63" t="s">
        <v>1093</v>
      </c>
      <c r="AJ63" t="s">
        <v>489</v>
      </c>
      <c r="AK63" t="s">
        <v>1095</v>
      </c>
      <c r="AL63" t="s">
        <v>186</v>
      </c>
      <c r="AM63" t="s">
        <v>186</v>
      </c>
      <c r="AN63" t="s">
        <v>186</v>
      </c>
      <c r="AO63" t="s">
        <v>186</v>
      </c>
      <c r="AP63" t="s">
        <v>186</v>
      </c>
      <c r="AR63" s="4">
        <v>45440</v>
      </c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ET63" cm="1">
        <f t="array" ref="ET63">SUM(_xlfn.NUMBERVALUE(BI63:BP63), _xlfn.NUMBERVALUE(BR63:DW63))</f>
        <v>0</v>
      </c>
      <c r="EV63" cm="1">
        <f t="array" ref="EV63">SUM(_xlfn.NUMBERVALUE(DH63:DX63), _xlfn.NUMBERVALUE(BZ63:CP63))</f>
        <v>0</v>
      </c>
      <c r="EW63" cm="1">
        <f t="array" ref="EW63">SUM(_xlfn.NUMBERVALUE(FG63:FT63))</f>
        <v>0</v>
      </c>
      <c r="EX63" t="str">
        <f t="shared" si="0"/>
        <v>ok</v>
      </c>
      <c r="EY63" t="str">
        <f t="shared" si="1"/>
        <v>ok</v>
      </c>
      <c r="EZ63" t="str">
        <f t="shared" si="2"/>
        <v>ok</v>
      </c>
      <c r="FA63" t="str">
        <f t="shared" si="3"/>
        <v>ok</v>
      </c>
      <c r="FB63" t="str">
        <f t="shared" si="4"/>
        <v>ok</v>
      </c>
      <c r="FC63" t="str">
        <f t="shared" si="5"/>
        <v>ok</v>
      </c>
      <c r="FD63" s="11" cm="1">
        <f t="array" ref="FD63">SUM(_xlfn.NUMBERVALUE(DW63),_xlfn.NUMBERVALUE(DU63),_xlfn.NUMBERVALUE(DS63),_xlfn.NUMBERVALUE(DQ63),_xlfn.NUMBERVALUE(DN63:DO63),_xlfn.NUMBERVALUE(DJ63:DK63),_xlfn.NUMBERVALUE(CZ63:DG63),_xlfn.NUMBERVALUE(CO63),_xlfn.NUMBERVALUE(CM63),_xlfn.NUMBERVALUE(CK63),_xlfn.NUMBERVALUE(CI63),_xlfn.NUMBERVALUE(CF63:CG63),_xlfn.NUMBERVALUE(CB63:CC63),_xlfn.NUMBERVALUE(BR63:BY63))</f>
        <v>0</v>
      </c>
    </row>
    <row r="64" spans="1:189" x14ac:dyDescent="0.25">
      <c r="A64" t="s">
        <v>1096</v>
      </c>
      <c r="B64" t="s">
        <v>1097</v>
      </c>
      <c r="C64" t="s">
        <v>1098</v>
      </c>
      <c r="D64" t="s">
        <v>335</v>
      </c>
      <c r="E64" t="s">
        <v>1099</v>
      </c>
      <c r="F64" s="5" t="s">
        <v>1089</v>
      </c>
      <c r="G64" s="6">
        <v>0.37152777777777773</v>
      </c>
      <c r="H64" t="s">
        <v>183</v>
      </c>
      <c r="I64" t="s">
        <v>184</v>
      </c>
      <c r="J64" t="s">
        <v>185</v>
      </c>
      <c r="K64" t="s">
        <v>186</v>
      </c>
      <c r="L64" t="s">
        <v>1077</v>
      </c>
      <c r="M64" t="s">
        <v>188</v>
      </c>
      <c r="N64" t="s">
        <v>202</v>
      </c>
      <c r="O64" t="s">
        <v>190</v>
      </c>
      <c r="P64" t="s">
        <v>212</v>
      </c>
      <c r="Q64" s="8" t="s">
        <v>1089</v>
      </c>
      <c r="R64" s="6">
        <v>0.37222222222222223</v>
      </c>
      <c r="S64" t="s">
        <v>1090</v>
      </c>
      <c r="T64" t="s">
        <v>192</v>
      </c>
      <c r="V64" t="s">
        <v>326</v>
      </c>
      <c r="W64" t="s">
        <v>811</v>
      </c>
      <c r="X64" t="s">
        <v>216</v>
      </c>
      <c r="Y64" t="s">
        <v>217</v>
      </c>
      <c r="Z64" t="s">
        <v>1100</v>
      </c>
      <c r="AA64" t="s">
        <v>1101</v>
      </c>
      <c r="AB64" t="s">
        <v>220</v>
      </c>
      <c r="AC64" t="s">
        <v>794</v>
      </c>
      <c r="AD64" t="s">
        <v>432</v>
      </c>
      <c r="AE64" t="s">
        <v>223</v>
      </c>
      <c r="AF64" t="s">
        <v>777</v>
      </c>
      <c r="AG64" t="s">
        <v>1094</v>
      </c>
      <c r="AH64" t="s">
        <v>225</v>
      </c>
      <c r="AI64" t="s">
        <v>777</v>
      </c>
      <c r="AJ64" t="s">
        <v>811</v>
      </c>
      <c r="AK64" t="s">
        <v>1102</v>
      </c>
      <c r="AL64" t="s">
        <v>186</v>
      </c>
      <c r="AM64" t="s">
        <v>186</v>
      </c>
      <c r="AN64" t="s">
        <v>186</v>
      </c>
      <c r="AO64" t="s">
        <v>186</v>
      </c>
      <c r="AP64" t="s">
        <v>186</v>
      </c>
      <c r="AR64" s="4">
        <v>45440</v>
      </c>
      <c r="AS64" t="s">
        <v>1103</v>
      </c>
      <c r="AT64" t="s">
        <v>1104</v>
      </c>
      <c r="AU64" t="s">
        <v>1105</v>
      </c>
      <c r="AV64" t="s">
        <v>335</v>
      </c>
      <c r="AW64" t="s">
        <v>234</v>
      </c>
      <c r="AX64">
        <v>1</v>
      </c>
      <c r="AY64">
        <v>48.578049</v>
      </c>
      <c r="AZ64">
        <v>-124.30416200000001</v>
      </c>
      <c r="BA64">
        <v>5</v>
      </c>
      <c r="BB64">
        <v>5381372</v>
      </c>
      <c r="BC64">
        <v>403808</v>
      </c>
      <c r="BD64" t="s">
        <v>223</v>
      </c>
      <c r="BE64" t="s">
        <v>397</v>
      </c>
      <c r="BH64" t="s">
        <v>217</v>
      </c>
      <c r="BI64" s="10" t="s">
        <v>312</v>
      </c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 t="s">
        <v>312</v>
      </c>
      <c r="CA64" s="10" t="s">
        <v>237</v>
      </c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 t="s">
        <v>351</v>
      </c>
      <c r="CS64" s="10"/>
      <c r="CT64" s="14" t="s">
        <v>1106</v>
      </c>
      <c r="CU64" s="10"/>
      <c r="CV64" s="10"/>
      <c r="CW64" s="10"/>
      <c r="CX64" s="10"/>
      <c r="CY64" s="10"/>
      <c r="CZ64" s="10"/>
      <c r="DA64" s="10"/>
      <c r="DB64" s="10"/>
      <c r="DC64" s="14" t="s">
        <v>1106</v>
      </c>
      <c r="DD64" s="10"/>
      <c r="DE64" s="10"/>
      <c r="DF64" s="10"/>
      <c r="DG64" s="10"/>
      <c r="DH64" s="10"/>
      <c r="DI64" s="10" t="s">
        <v>237</v>
      </c>
      <c r="DJ64" s="10"/>
      <c r="DK64" s="10"/>
      <c r="DL64" s="10"/>
      <c r="DM64" s="10" t="s">
        <v>969</v>
      </c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Z64" t="s">
        <v>484</v>
      </c>
      <c r="ED64" t="s">
        <v>237</v>
      </c>
      <c r="EF64" t="s">
        <v>237</v>
      </c>
      <c r="ET64" cm="1">
        <f t="array" ref="ET64">SUM(_xlfn.NUMBERVALUE(BI64:BP64), _xlfn.NUMBERVALUE(BR64:DW64))</f>
        <v>213</v>
      </c>
      <c r="EV64" cm="1">
        <f t="array" ref="EV64">SUM(_xlfn.NUMBERVALUE(DH64:DX64), _xlfn.NUMBERVALUE(BZ64:CP64))</f>
        <v>18</v>
      </c>
      <c r="EW64" cm="1">
        <f t="array" ref="EW64">SUM(_xlfn.NUMBERVALUE(FG64:FT64))</f>
        <v>99</v>
      </c>
      <c r="EX64" t="str">
        <f t="shared" si="0"/>
        <v>YES</v>
      </c>
      <c r="EY64" t="str">
        <f t="shared" si="1"/>
        <v>NO</v>
      </c>
      <c r="EZ64" t="str">
        <f t="shared" si="2"/>
        <v>NO</v>
      </c>
      <c r="FA64" t="str">
        <f t="shared" si="3"/>
        <v>NO</v>
      </c>
      <c r="FB64" t="str">
        <f t="shared" si="4"/>
        <v>NO</v>
      </c>
      <c r="FC64" t="str">
        <f t="shared" si="5"/>
        <v>NO</v>
      </c>
      <c r="FD64" s="11" cm="1">
        <f t="array" ref="FD64">SUM(_xlfn.NUMBERVALUE(DW64),_xlfn.NUMBERVALUE(DU64),_xlfn.NUMBERVALUE(DS64),_xlfn.NUMBERVALUE(DQ64),_xlfn.NUMBERVALUE(DN64:DO64),_xlfn.NUMBERVALUE(DJ64:DK64),_xlfn.NUMBERVALUE(CZ64:DG64),_xlfn.NUMBERVALUE(CO64),_xlfn.NUMBERVALUE(CM64),_xlfn.NUMBERVALUE(CK64),_xlfn.NUMBERVALUE(CI64),_xlfn.NUMBERVALUE(CF64:CG64),_xlfn.NUMBERVALUE(CB64:CC64),_xlfn.NUMBERVALUE(BR64:BY64))</f>
        <v>92</v>
      </c>
      <c r="FE64" t="s">
        <v>217</v>
      </c>
      <c r="FF64" t="s">
        <v>1089</v>
      </c>
      <c r="FG64" t="s">
        <v>311</v>
      </c>
      <c r="FH64" t="s">
        <v>1106</v>
      </c>
      <c r="FU64" t="s">
        <v>238</v>
      </c>
      <c r="FV64" t="s">
        <v>186</v>
      </c>
      <c r="FW64" t="s">
        <v>1089</v>
      </c>
      <c r="FX64" s="2">
        <v>0.52638888888759539</v>
      </c>
      <c r="FY64" t="s">
        <v>614</v>
      </c>
      <c r="FZ64" t="s">
        <v>1107</v>
      </c>
      <c r="GA64" t="s">
        <v>220</v>
      </c>
      <c r="GB64" t="s">
        <v>265</v>
      </c>
      <c r="GC64" t="s">
        <v>580</v>
      </c>
      <c r="GD64" t="s">
        <v>223</v>
      </c>
      <c r="GE64" t="s">
        <v>186</v>
      </c>
      <c r="GF64">
        <v>5</v>
      </c>
      <c r="GG64" t="s">
        <v>1108</v>
      </c>
    </row>
    <row r="65" spans="1:189" x14ac:dyDescent="0.25">
      <c r="A65" t="s">
        <v>1109</v>
      </c>
      <c r="B65" t="s">
        <v>1110</v>
      </c>
      <c r="C65" t="s">
        <v>1111</v>
      </c>
      <c r="D65" t="s">
        <v>335</v>
      </c>
      <c r="E65" t="s">
        <v>1112</v>
      </c>
      <c r="F65" s="5" t="s">
        <v>1113</v>
      </c>
      <c r="G65" s="6">
        <v>0.46875</v>
      </c>
      <c r="H65" t="s">
        <v>183</v>
      </c>
      <c r="I65" t="s">
        <v>184</v>
      </c>
      <c r="J65" t="s">
        <v>185</v>
      </c>
      <c r="K65" t="s">
        <v>186</v>
      </c>
      <c r="L65" t="s">
        <v>1077</v>
      </c>
      <c r="M65" t="s">
        <v>245</v>
      </c>
      <c r="N65" t="s">
        <v>189</v>
      </c>
      <c r="O65" t="s">
        <v>190</v>
      </c>
      <c r="P65" t="s">
        <v>191</v>
      </c>
      <c r="Q65" s="8" t="s">
        <v>1113</v>
      </c>
      <c r="R65" s="6">
        <v>0.4694444444444445</v>
      </c>
      <c r="S65" t="s">
        <v>441</v>
      </c>
      <c r="T65" t="s">
        <v>192</v>
      </c>
      <c r="V65" t="s">
        <v>326</v>
      </c>
      <c r="W65" t="s">
        <v>634</v>
      </c>
      <c r="X65" t="s">
        <v>216</v>
      </c>
      <c r="Y65" t="s">
        <v>217</v>
      </c>
      <c r="Z65" t="s">
        <v>1114</v>
      </c>
      <c r="AA65" t="s">
        <v>1115</v>
      </c>
      <c r="AB65" t="s">
        <v>220</v>
      </c>
      <c r="AC65" t="s">
        <v>794</v>
      </c>
      <c r="AD65" t="s">
        <v>809</v>
      </c>
      <c r="AE65" t="s">
        <v>223</v>
      </c>
      <c r="AF65" t="s">
        <v>1116</v>
      </c>
      <c r="AG65" t="s">
        <v>843</v>
      </c>
      <c r="AH65" t="s">
        <v>225</v>
      </c>
      <c r="AI65" t="s">
        <v>1117</v>
      </c>
      <c r="AJ65" t="s">
        <v>1118</v>
      </c>
      <c r="AK65" t="s">
        <v>1119</v>
      </c>
      <c r="AL65" t="s">
        <v>186</v>
      </c>
      <c r="AM65" t="s">
        <v>186</v>
      </c>
      <c r="AN65" t="s">
        <v>186</v>
      </c>
      <c r="AO65" t="s">
        <v>186</v>
      </c>
      <c r="AP65" t="s">
        <v>186</v>
      </c>
      <c r="AR65" s="4">
        <v>45441</v>
      </c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ET65" cm="1">
        <f t="array" ref="ET65">SUM(_xlfn.NUMBERVALUE(BI65:BP65), _xlfn.NUMBERVALUE(BR65:DW65))</f>
        <v>0</v>
      </c>
      <c r="EV65" cm="1">
        <f t="array" ref="EV65">SUM(_xlfn.NUMBERVALUE(DH65:DX65), _xlfn.NUMBERVALUE(BZ65:CP65))</f>
        <v>0</v>
      </c>
      <c r="EW65" cm="1">
        <f t="array" ref="EW65">SUM(_xlfn.NUMBERVALUE(FG65:FT65))</f>
        <v>0</v>
      </c>
      <c r="EX65" t="str">
        <f t="shared" si="0"/>
        <v>ok</v>
      </c>
      <c r="EY65" t="str">
        <f t="shared" si="1"/>
        <v>ok</v>
      </c>
      <c r="EZ65" t="str">
        <f t="shared" si="2"/>
        <v>ok</v>
      </c>
      <c r="FA65" t="str">
        <f t="shared" si="3"/>
        <v>ok</v>
      </c>
      <c r="FB65" t="str">
        <f t="shared" si="4"/>
        <v>ok</v>
      </c>
      <c r="FC65" t="str">
        <f t="shared" si="5"/>
        <v>ok</v>
      </c>
      <c r="FD65" s="11" cm="1">
        <f t="array" ref="FD65">SUM(_xlfn.NUMBERVALUE(DW65),_xlfn.NUMBERVALUE(DU65),_xlfn.NUMBERVALUE(DS65),_xlfn.NUMBERVALUE(DQ65),_xlfn.NUMBERVALUE(DN65:DO65),_xlfn.NUMBERVALUE(DJ65:DK65),_xlfn.NUMBERVALUE(CZ65:DG65),_xlfn.NUMBERVALUE(CO65),_xlfn.NUMBERVALUE(CM65),_xlfn.NUMBERVALUE(CK65),_xlfn.NUMBERVALUE(CI65),_xlfn.NUMBERVALUE(CF65:CG65),_xlfn.NUMBERVALUE(CB65:CC65),_xlfn.NUMBERVALUE(BR65:BY65))</f>
        <v>0</v>
      </c>
    </row>
    <row r="66" spans="1:189" x14ac:dyDescent="0.25">
      <c r="A66" t="s">
        <v>1120</v>
      </c>
      <c r="B66" t="s">
        <v>1121</v>
      </c>
      <c r="C66" t="s">
        <v>1122</v>
      </c>
      <c r="D66" t="s">
        <v>335</v>
      </c>
      <c r="E66" t="s">
        <v>1123</v>
      </c>
      <c r="F66" s="5" t="s">
        <v>1113</v>
      </c>
      <c r="G66" s="6">
        <v>0.37222222222222223</v>
      </c>
      <c r="H66" t="s">
        <v>183</v>
      </c>
      <c r="I66" t="s">
        <v>184</v>
      </c>
      <c r="J66" t="s">
        <v>185</v>
      </c>
      <c r="K66" t="s">
        <v>186</v>
      </c>
      <c r="L66" t="s">
        <v>1077</v>
      </c>
      <c r="M66" t="s">
        <v>245</v>
      </c>
      <c r="N66" t="s">
        <v>261</v>
      </c>
      <c r="O66" t="s">
        <v>190</v>
      </c>
      <c r="P66" t="s">
        <v>212</v>
      </c>
      <c r="Q66" s="8" t="s">
        <v>1113</v>
      </c>
      <c r="R66" s="6">
        <v>0.37291666666666662</v>
      </c>
      <c r="S66" t="s">
        <v>1124</v>
      </c>
      <c r="T66" t="s">
        <v>390</v>
      </c>
      <c r="U66" t="s">
        <v>818</v>
      </c>
      <c r="V66" t="s">
        <v>671</v>
      </c>
      <c r="W66" t="s">
        <v>544</v>
      </c>
      <c r="X66" t="s">
        <v>216</v>
      </c>
      <c r="Y66" t="s">
        <v>217</v>
      </c>
      <c r="Z66" t="s">
        <v>1125</v>
      </c>
      <c r="AA66" t="s">
        <v>1101</v>
      </c>
      <c r="AB66" t="s">
        <v>220</v>
      </c>
      <c r="AC66" t="s">
        <v>921</v>
      </c>
      <c r="AD66" t="s">
        <v>432</v>
      </c>
      <c r="AE66" t="s">
        <v>223</v>
      </c>
      <c r="AF66" t="s">
        <v>1126</v>
      </c>
      <c r="AG66" t="s">
        <v>917</v>
      </c>
      <c r="AH66" t="s">
        <v>225</v>
      </c>
      <c r="AI66" t="s">
        <v>1127</v>
      </c>
      <c r="AJ66" t="s">
        <v>811</v>
      </c>
      <c r="AK66" t="s">
        <v>664</v>
      </c>
      <c r="AL66" t="s">
        <v>186</v>
      </c>
      <c r="AM66" t="s">
        <v>186</v>
      </c>
      <c r="AN66" t="s">
        <v>186</v>
      </c>
      <c r="AO66" t="s">
        <v>186</v>
      </c>
      <c r="AP66" t="s">
        <v>186</v>
      </c>
      <c r="AR66" s="4">
        <v>45441</v>
      </c>
      <c r="AS66" t="s">
        <v>1128</v>
      </c>
      <c r="AT66" t="s">
        <v>1129</v>
      </c>
      <c r="AU66" t="s">
        <v>1130</v>
      </c>
      <c r="AV66" t="s">
        <v>335</v>
      </c>
      <c r="AW66" t="s">
        <v>234</v>
      </c>
      <c r="AX66">
        <v>1</v>
      </c>
      <c r="AY66">
        <v>48.578012999999999</v>
      </c>
      <c r="AZ66">
        <v>-124.304187</v>
      </c>
      <c r="BA66">
        <v>5</v>
      </c>
      <c r="BB66">
        <v>5381368</v>
      </c>
      <c r="BC66">
        <v>403806</v>
      </c>
      <c r="BD66" t="s">
        <v>223</v>
      </c>
      <c r="BE66" t="s">
        <v>397</v>
      </c>
      <c r="BH66" t="s">
        <v>217</v>
      </c>
      <c r="BI66" s="10" t="s">
        <v>312</v>
      </c>
      <c r="BJ66" s="10"/>
      <c r="BK66" s="10"/>
      <c r="BL66" s="10"/>
      <c r="BM66" s="10"/>
      <c r="BN66" s="10"/>
      <c r="BO66" s="10"/>
      <c r="BP66" s="10"/>
      <c r="BQ66" s="10"/>
      <c r="BR66" s="10" t="s">
        <v>237</v>
      </c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 t="s">
        <v>312</v>
      </c>
      <c r="CR66" s="10"/>
      <c r="CS66" s="10"/>
      <c r="CT66" s="14" t="s">
        <v>484</v>
      </c>
      <c r="CU66" s="10"/>
      <c r="CV66" s="10"/>
      <c r="CW66" s="10"/>
      <c r="CX66" s="10"/>
      <c r="CY66" s="10"/>
      <c r="CZ66" s="10"/>
      <c r="DA66" s="10"/>
      <c r="DB66" s="10"/>
      <c r="DC66" s="14" t="s">
        <v>484</v>
      </c>
      <c r="DD66" s="10"/>
      <c r="DE66" s="10"/>
      <c r="DF66" s="10"/>
      <c r="DG66" s="10"/>
      <c r="DH66" s="10"/>
      <c r="DI66" s="10"/>
      <c r="DJ66" s="10"/>
      <c r="DK66" s="10"/>
      <c r="DL66" s="10"/>
      <c r="DM66" s="10" t="s">
        <v>220</v>
      </c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Z66" t="s">
        <v>220</v>
      </c>
      <c r="ED66" t="s">
        <v>213</v>
      </c>
      <c r="EF66" t="s">
        <v>237</v>
      </c>
      <c r="ET66" cm="1">
        <f t="array" ref="ET66">SUM(_xlfn.NUMBERVALUE(BI66:BP66), _xlfn.NUMBERVALUE(BR66:DW66))</f>
        <v>33</v>
      </c>
      <c r="EV66" cm="1">
        <f t="array" ref="EV66">SUM(_xlfn.NUMBERVALUE(DH66:DX66), _xlfn.NUMBERVALUE(BZ66:CP66))</f>
        <v>5</v>
      </c>
      <c r="EW66" cm="1">
        <f t="array" ref="EW66">SUM(_xlfn.NUMBERVALUE(FG66:FT66))</f>
        <v>22</v>
      </c>
      <c r="EX66" t="str">
        <f t="shared" si="0"/>
        <v>YES</v>
      </c>
      <c r="EY66" t="str">
        <f t="shared" si="1"/>
        <v>NO</v>
      </c>
      <c r="EZ66" t="str">
        <f t="shared" si="2"/>
        <v>NO</v>
      </c>
      <c r="FA66" t="str">
        <f t="shared" si="3"/>
        <v>NO</v>
      </c>
      <c r="FB66" t="str">
        <f t="shared" si="4"/>
        <v>NO</v>
      </c>
      <c r="FC66" t="str">
        <f t="shared" si="5"/>
        <v>NO</v>
      </c>
      <c r="FD66" s="11" cm="1">
        <f t="array" ref="FD66">SUM(_xlfn.NUMBERVALUE(DW66),_xlfn.NUMBERVALUE(DU66),_xlfn.NUMBERVALUE(DS66),_xlfn.NUMBERVALUE(DQ66),_xlfn.NUMBERVALUE(DN66:DO66),_xlfn.NUMBERVALUE(DJ66:DK66),_xlfn.NUMBERVALUE(CZ66:DG66),_xlfn.NUMBERVALUE(CO66),_xlfn.NUMBERVALUE(CM66),_xlfn.NUMBERVALUE(CK66),_xlfn.NUMBERVALUE(CI66),_xlfn.NUMBERVALUE(CF66:CG66),_xlfn.NUMBERVALUE(CB66:CC66),_xlfn.NUMBERVALUE(BR66:BY66))</f>
        <v>12</v>
      </c>
      <c r="FE66" t="s">
        <v>217</v>
      </c>
      <c r="FF66" t="s">
        <v>1113</v>
      </c>
      <c r="FG66" t="s">
        <v>326</v>
      </c>
      <c r="FH66" t="s">
        <v>484</v>
      </c>
      <c r="FL66" t="s">
        <v>213</v>
      </c>
      <c r="FN66" t="s">
        <v>220</v>
      </c>
      <c r="FO66" t="s">
        <v>237</v>
      </c>
      <c r="FU66" t="s">
        <v>238</v>
      </c>
      <c r="FV66" t="s">
        <v>186</v>
      </c>
      <c r="FW66" t="s">
        <v>1113</v>
      </c>
      <c r="FX66" s="2">
        <v>0.46388888888759539</v>
      </c>
      <c r="FY66" t="s">
        <v>840</v>
      </c>
      <c r="FZ66" t="s">
        <v>1131</v>
      </c>
      <c r="GA66" t="s">
        <v>220</v>
      </c>
      <c r="GB66" t="s">
        <v>808</v>
      </c>
      <c r="GC66" t="s">
        <v>580</v>
      </c>
      <c r="GD66" t="s">
        <v>223</v>
      </c>
      <c r="GE66" t="s">
        <v>186</v>
      </c>
      <c r="GF66">
        <v>1</v>
      </c>
      <c r="GG66" t="s">
        <v>1132</v>
      </c>
    </row>
    <row r="67" spans="1:189" x14ac:dyDescent="0.25">
      <c r="A67" t="s">
        <v>1133</v>
      </c>
      <c r="B67" t="s">
        <v>1134</v>
      </c>
      <c r="C67" t="s">
        <v>1135</v>
      </c>
      <c r="D67" t="s">
        <v>335</v>
      </c>
      <c r="E67" t="s">
        <v>1136</v>
      </c>
      <c r="F67" s="5" t="s">
        <v>1137</v>
      </c>
      <c r="G67" s="6">
        <v>0.3527777777777778</v>
      </c>
      <c r="H67" t="s">
        <v>183</v>
      </c>
      <c r="I67" t="s">
        <v>1138</v>
      </c>
      <c r="J67" t="s">
        <v>185</v>
      </c>
      <c r="K67" t="s">
        <v>186</v>
      </c>
      <c r="L67" t="s">
        <v>1139</v>
      </c>
      <c r="M67" t="s">
        <v>201</v>
      </c>
      <c r="N67" t="s">
        <v>202</v>
      </c>
      <c r="O67" t="s">
        <v>190</v>
      </c>
      <c r="P67" t="s">
        <v>212</v>
      </c>
      <c r="Q67" s="8" t="s">
        <v>1137</v>
      </c>
      <c r="R67" s="6">
        <v>0.35347222222222219</v>
      </c>
      <c r="S67" t="s">
        <v>1140</v>
      </c>
      <c r="T67" t="s">
        <v>390</v>
      </c>
      <c r="U67" t="s">
        <v>203</v>
      </c>
      <c r="V67" t="s">
        <v>312</v>
      </c>
      <c r="W67" t="s">
        <v>1141</v>
      </c>
      <c r="X67" t="s">
        <v>216</v>
      </c>
      <c r="Y67" t="s">
        <v>193</v>
      </c>
      <c r="Z67" t="s">
        <v>186</v>
      </c>
      <c r="AA67" t="s">
        <v>186</v>
      </c>
      <c r="AB67" t="s">
        <v>186</v>
      </c>
      <c r="AC67" t="s">
        <v>186</v>
      </c>
      <c r="AD67" t="s">
        <v>186</v>
      </c>
      <c r="AG67" t="s">
        <v>186</v>
      </c>
      <c r="AJ67" t="s">
        <v>186</v>
      </c>
      <c r="AK67" t="s">
        <v>186</v>
      </c>
      <c r="AL67" t="s">
        <v>186</v>
      </c>
      <c r="AM67" t="s">
        <v>186</v>
      </c>
      <c r="AN67" t="s">
        <v>186</v>
      </c>
      <c r="AO67" t="s">
        <v>186</v>
      </c>
      <c r="AP67" t="s">
        <v>186</v>
      </c>
      <c r="AR67" s="4">
        <v>45443</v>
      </c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ET67" cm="1">
        <f t="array" ref="ET67">SUM(_xlfn.NUMBERVALUE(BI67:BP67), _xlfn.NUMBERVALUE(BR67:DW67))</f>
        <v>0</v>
      </c>
      <c r="EV67" cm="1">
        <f t="array" ref="EV67">SUM(_xlfn.NUMBERVALUE(DH67:DX67), _xlfn.NUMBERVALUE(BZ67:CP67))</f>
        <v>0</v>
      </c>
      <c r="EW67" cm="1">
        <f t="array" ref="EW67">SUM(_xlfn.NUMBERVALUE(FG67:FT67))</f>
        <v>0</v>
      </c>
      <c r="EX67" t="str">
        <f t="shared" ref="EX67:EX69" si="6">IF(ET67-EW67&lt;&gt;0,"YES","ok")</f>
        <v>ok</v>
      </c>
      <c r="EY67" t="str">
        <f t="shared" ref="EY67:EY69" si="7">IF(EX67="ok", "ok", IF(FE67="Yes", "NO", "ok"))</f>
        <v>ok</v>
      </c>
      <c r="EZ67" t="str">
        <f t="shared" ref="EZ67:EZ69" si="8">IF(EY67="ok", "ok", IF(P67="Starting Fishing", "ok", "NO"))</f>
        <v>ok</v>
      </c>
      <c r="FA67" t="str">
        <f t="shared" ref="FA67:FA69" si="9">IF(EY67="ok", "ok", IF(ET67-EW67=EV67, "ok", "NO"))</f>
        <v>ok</v>
      </c>
      <c r="FB67" t="str">
        <f t="shared" ref="FB67:FB69" si="10">IF(FA67="ok", "ok", IF(ET67&lt;15, "maybe", "NO"))</f>
        <v>ok</v>
      </c>
      <c r="FC67" t="str">
        <f t="shared" ref="FC67:FC69" si="11">IF(FB67="ok","ok",IF(ET67-EW67=GF67,"ok","NO"))</f>
        <v>ok</v>
      </c>
      <c r="FD67" s="11" cm="1">
        <f t="array" ref="FD67">SUM(_xlfn.NUMBERVALUE(DW67),_xlfn.NUMBERVALUE(DU67),_xlfn.NUMBERVALUE(DS67),_xlfn.NUMBERVALUE(DQ67),_xlfn.NUMBERVALUE(DN67:DO67),_xlfn.NUMBERVALUE(DJ67:DK67),_xlfn.NUMBERVALUE(CZ67:DG67),_xlfn.NUMBERVALUE(CO67),_xlfn.NUMBERVALUE(CM67),_xlfn.NUMBERVALUE(CK67),_xlfn.NUMBERVALUE(CI67),_xlfn.NUMBERVALUE(CF67:CG67),_xlfn.NUMBERVALUE(CB67:CC67),_xlfn.NUMBERVALUE(BR67:BY67))</f>
        <v>0</v>
      </c>
    </row>
    <row r="68" spans="1:189" x14ac:dyDescent="0.25">
      <c r="A68" t="s">
        <v>1142</v>
      </c>
      <c r="B68" t="s">
        <v>1143</v>
      </c>
      <c r="C68" t="s">
        <v>1144</v>
      </c>
      <c r="D68" t="s">
        <v>335</v>
      </c>
      <c r="E68" t="s">
        <v>1145</v>
      </c>
      <c r="F68" s="5" t="s">
        <v>1146</v>
      </c>
      <c r="G68" s="6">
        <v>0.38125000000000003</v>
      </c>
      <c r="H68" t="s">
        <v>183</v>
      </c>
      <c r="I68" t="s">
        <v>1138</v>
      </c>
      <c r="J68" t="s">
        <v>185</v>
      </c>
      <c r="K68" t="s">
        <v>186</v>
      </c>
      <c r="L68" t="s">
        <v>1077</v>
      </c>
      <c r="M68" t="s">
        <v>245</v>
      </c>
      <c r="N68" t="s">
        <v>202</v>
      </c>
      <c r="O68" t="s">
        <v>190</v>
      </c>
      <c r="P68" t="s">
        <v>191</v>
      </c>
      <c r="Q68" s="8" t="s">
        <v>1146</v>
      </c>
      <c r="R68" s="6">
        <v>0.38194444444444442</v>
      </c>
      <c r="S68" t="s">
        <v>1124</v>
      </c>
      <c r="T68" t="s">
        <v>192</v>
      </c>
      <c r="V68" t="s">
        <v>326</v>
      </c>
      <c r="W68" t="s">
        <v>1147</v>
      </c>
      <c r="X68" t="s">
        <v>216</v>
      </c>
      <c r="Y68" t="s">
        <v>193</v>
      </c>
      <c r="Z68" t="s">
        <v>186</v>
      </c>
      <c r="AA68" t="s">
        <v>186</v>
      </c>
      <c r="AB68" t="s">
        <v>186</v>
      </c>
      <c r="AC68" t="s">
        <v>186</v>
      </c>
      <c r="AD68" t="s">
        <v>186</v>
      </c>
      <c r="AG68" t="s">
        <v>186</v>
      </c>
      <c r="AJ68" t="s">
        <v>186</v>
      </c>
      <c r="AK68" t="s">
        <v>186</v>
      </c>
      <c r="AL68" t="s">
        <v>186</v>
      </c>
      <c r="AM68" t="s">
        <v>186</v>
      </c>
      <c r="AN68" t="s">
        <v>186</v>
      </c>
      <c r="AO68" t="s">
        <v>186</v>
      </c>
      <c r="AP68" t="s">
        <v>186</v>
      </c>
      <c r="AQ68" t="s">
        <v>690</v>
      </c>
      <c r="AR68" s="4">
        <v>45442</v>
      </c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ET68" cm="1">
        <f t="array" ref="ET68">SUM(_xlfn.NUMBERVALUE(BI68:BP68), _xlfn.NUMBERVALUE(BR68:DW68))</f>
        <v>0</v>
      </c>
      <c r="EV68" cm="1">
        <f t="array" ref="EV68">SUM(_xlfn.NUMBERVALUE(DH68:DX68), _xlfn.NUMBERVALUE(BZ68:CP68))</f>
        <v>0</v>
      </c>
      <c r="EW68" cm="1">
        <f t="array" ref="EW68">SUM(_xlfn.NUMBERVALUE(FG68:FT68))</f>
        <v>0</v>
      </c>
      <c r="EX68" t="str">
        <f t="shared" si="6"/>
        <v>ok</v>
      </c>
      <c r="EY68" t="str">
        <f t="shared" si="7"/>
        <v>ok</v>
      </c>
      <c r="EZ68" t="str">
        <f t="shared" si="8"/>
        <v>ok</v>
      </c>
      <c r="FA68" t="str">
        <f t="shared" si="9"/>
        <v>ok</v>
      </c>
      <c r="FB68" t="str">
        <f t="shared" si="10"/>
        <v>ok</v>
      </c>
      <c r="FC68" t="str">
        <f t="shared" si="11"/>
        <v>ok</v>
      </c>
      <c r="FD68" s="11" cm="1">
        <f t="array" ref="FD68">SUM(_xlfn.NUMBERVALUE(DW68),_xlfn.NUMBERVALUE(DU68),_xlfn.NUMBERVALUE(DS68),_xlfn.NUMBERVALUE(DQ68),_xlfn.NUMBERVALUE(DN68:DO68),_xlfn.NUMBERVALUE(DJ68:DK68),_xlfn.NUMBERVALUE(CZ68:DG68),_xlfn.NUMBERVALUE(CO68),_xlfn.NUMBERVALUE(CM68),_xlfn.NUMBERVALUE(CK68),_xlfn.NUMBERVALUE(CI68),_xlfn.NUMBERVALUE(CF68:CG68),_xlfn.NUMBERVALUE(CB68:CC68),_xlfn.NUMBERVALUE(BR68:BY68))</f>
        <v>0</v>
      </c>
    </row>
    <row r="69" spans="1:189" x14ac:dyDescent="0.25">
      <c r="A69" t="s">
        <v>1148</v>
      </c>
      <c r="B69" t="s">
        <v>1149</v>
      </c>
      <c r="C69" t="s">
        <v>1150</v>
      </c>
      <c r="D69" t="s">
        <v>335</v>
      </c>
      <c r="E69" t="s">
        <v>1151</v>
      </c>
      <c r="F69" s="5" t="s">
        <v>1146</v>
      </c>
      <c r="G69" s="6">
        <v>0.3611111111111111</v>
      </c>
      <c r="H69" t="s">
        <v>183</v>
      </c>
      <c r="I69" t="s">
        <v>1138</v>
      </c>
      <c r="J69" t="s">
        <v>185</v>
      </c>
      <c r="K69" t="s">
        <v>186</v>
      </c>
      <c r="L69" t="s">
        <v>1077</v>
      </c>
      <c r="M69" t="s">
        <v>201</v>
      </c>
      <c r="N69" t="s">
        <v>202</v>
      </c>
      <c r="O69" t="s">
        <v>190</v>
      </c>
      <c r="P69" t="s">
        <v>212</v>
      </c>
      <c r="Q69" s="8" t="s">
        <v>1146</v>
      </c>
      <c r="R69" s="6">
        <v>0.3611111111111111</v>
      </c>
      <c r="S69" t="s">
        <v>1124</v>
      </c>
      <c r="T69" t="s">
        <v>390</v>
      </c>
      <c r="U69" t="s">
        <v>203</v>
      </c>
      <c r="V69" t="s">
        <v>312</v>
      </c>
      <c r="W69" t="s">
        <v>1152</v>
      </c>
      <c r="X69" t="s">
        <v>216</v>
      </c>
      <c r="Y69" t="s">
        <v>193</v>
      </c>
      <c r="Z69" t="s">
        <v>186</v>
      </c>
      <c r="AA69" t="s">
        <v>186</v>
      </c>
      <c r="AB69" t="s">
        <v>186</v>
      </c>
      <c r="AC69" t="s">
        <v>186</v>
      </c>
      <c r="AD69" t="s">
        <v>186</v>
      </c>
      <c r="AG69" t="s">
        <v>186</v>
      </c>
      <c r="AJ69" t="s">
        <v>186</v>
      </c>
      <c r="AK69" t="s">
        <v>186</v>
      </c>
      <c r="AL69" t="s">
        <v>186</v>
      </c>
      <c r="AM69" t="s">
        <v>186</v>
      </c>
      <c r="AN69" t="s">
        <v>186</v>
      </c>
      <c r="AO69" t="s">
        <v>186</v>
      </c>
      <c r="AP69" t="s">
        <v>186</v>
      </c>
      <c r="AR69" s="4">
        <v>45442</v>
      </c>
      <c r="AS69" t="s">
        <v>1153</v>
      </c>
      <c r="AT69" t="s">
        <v>1154</v>
      </c>
      <c r="AU69" t="s">
        <v>1155</v>
      </c>
      <c r="AV69" t="s">
        <v>335</v>
      </c>
      <c r="AW69" t="s">
        <v>234</v>
      </c>
      <c r="AX69">
        <v>1</v>
      </c>
      <c r="AY69">
        <v>48.578026000000001</v>
      </c>
      <c r="AZ69">
        <v>-124.304204</v>
      </c>
      <c r="BA69">
        <v>5</v>
      </c>
      <c r="BB69">
        <v>5381369</v>
      </c>
      <c r="BC69">
        <v>403805</v>
      </c>
      <c r="BD69" t="s">
        <v>223</v>
      </c>
      <c r="BE69" t="s">
        <v>397</v>
      </c>
      <c r="BF69" t="s">
        <v>186</v>
      </c>
      <c r="BG69" t="s">
        <v>186</v>
      </c>
      <c r="BH69" t="s">
        <v>217</v>
      </c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 t="s">
        <v>213</v>
      </c>
      <c r="CS69" s="10"/>
      <c r="CT69" s="10" t="s">
        <v>237</v>
      </c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Z69" t="s">
        <v>220</v>
      </c>
      <c r="ET69" cm="1">
        <f t="array" ref="ET69">SUM(_xlfn.NUMBERVALUE(BI69:BP69), _xlfn.NUMBERVALUE(BR69:DW69))</f>
        <v>3</v>
      </c>
      <c r="EV69" cm="1">
        <f t="array" ref="EV69">SUM(_xlfn.NUMBERVALUE(DH69:DX69), _xlfn.NUMBERVALUE(BZ69:CP69))</f>
        <v>0</v>
      </c>
      <c r="EW69" cm="1">
        <f t="array" ref="EW69">SUM(_xlfn.NUMBERVALUE(FG69:FT69))</f>
        <v>0</v>
      </c>
      <c r="EX69" t="str">
        <f t="shared" si="6"/>
        <v>YES</v>
      </c>
      <c r="EY69" t="str">
        <f t="shared" si="7"/>
        <v>ok</v>
      </c>
      <c r="EZ69" t="str">
        <f t="shared" si="8"/>
        <v>ok</v>
      </c>
      <c r="FA69" t="str">
        <f t="shared" si="9"/>
        <v>ok</v>
      </c>
      <c r="FB69" t="str">
        <f t="shared" si="10"/>
        <v>ok</v>
      </c>
      <c r="FC69" t="str">
        <f t="shared" si="11"/>
        <v>ok</v>
      </c>
      <c r="FD69" s="11" cm="1">
        <f t="array" ref="FD69">SUM(_xlfn.NUMBERVALUE(DW69),_xlfn.NUMBERVALUE(DU69),_xlfn.NUMBERVALUE(DS69),_xlfn.NUMBERVALUE(DQ69),_xlfn.NUMBERVALUE(DN69:DO69),_xlfn.NUMBERVALUE(DJ69:DK69),_xlfn.NUMBERVALUE(CZ69:DG69),_xlfn.NUMBERVALUE(CO69),_xlfn.NUMBERVALUE(CM69),_xlfn.NUMBERVALUE(CK69),_xlfn.NUMBERVALUE(CI69),_xlfn.NUMBERVALUE(CF69:CG69),_xlfn.NUMBERVALUE(CB69:CC69),_xlfn.NUMBERVALUE(BR69:BY69))</f>
        <v>0</v>
      </c>
      <c r="FE69" t="s">
        <v>193</v>
      </c>
      <c r="FV69" t="s">
        <v>186</v>
      </c>
      <c r="FY69" t="s">
        <v>186</v>
      </c>
      <c r="FZ69" t="s">
        <v>186</v>
      </c>
      <c r="GA69" t="s">
        <v>186</v>
      </c>
      <c r="GB69" t="s">
        <v>186</v>
      </c>
      <c r="GC69" t="s">
        <v>186</v>
      </c>
      <c r="GE69" t="s">
        <v>186</v>
      </c>
    </row>
    <row r="70" spans="1:189" x14ac:dyDescent="0.25"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</row>
    <row r="71" spans="1:189" x14ac:dyDescent="0.25"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</row>
    <row r="72" spans="1:189" x14ac:dyDescent="0.25"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</row>
    <row r="73" spans="1:189" x14ac:dyDescent="0.25"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</row>
    <row r="74" spans="1:189" x14ac:dyDescent="0.25"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</row>
    <row r="75" spans="1:189" x14ac:dyDescent="0.25"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</row>
    <row r="76" spans="1:189" x14ac:dyDescent="0.25"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</row>
    <row r="77" spans="1:189" x14ac:dyDescent="0.25"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</row>
    <row r="78" spans="1:189" x14ac:dyDescent="0.25"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</row>
    <row r="79" spans="1:189" x14ac:dyDescent="0.25"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</row>
  </sheetData>
  <autoFilter ref="A1:GG1" xr:uid="{00000000-0001-0000-0000-000000000000}"/>
  <conditionalFormatting sqref="EX2:FD69">
    <cfRule type="containsText" dxfId="5" priority="6" operator="containsText" text="YES">
      <formula>NOT(ISERROR(SEARCH("YES",EX2)))</formula>
    </cfRule>
  </conditionalFormatting>
  <conditionalFormatting sqref="EY2:FD69">
    <cfRule type="containsText" dxfId="4" priority="5" operator="containsText" text="NO">
      <formula>NOT(ISERROR(SEARCH("NO",EY2)))</formula>
    </cfRule>
  </conditionalFormatting>
  <conditionalFormatting sqref="BI1:DX1">
    <cfRule type="containsText" dxfId="3" priority="1" operator="containsText" text="_bis">
      <formula>NOT(ISERROR(SEARCH("_bis",BI1)))</formula>
    </cfRule>
    <cfRule type="containsText" dxfId="2" priority="2" operator="containsText" text="_bis_">
      <formula>NOT(ISERROR(SEARCH("_bis_",BI1)))</formula>
    </cfRule>
    <cfRule type="containsText" dxfId="1" priority="3" operator="containsText" text="mrt">
      <formula>NOT(ISERROR(SEARCH("mrt",BI1)))</formula>
    </cfRule>
    <cfRule type="containsText" dxfId="0" priority="4" operator="containsText" text="mort">
      <formula>NOT(ISERROR(SEARCH("mort",BI1)))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Davidson, Katie (she / elle) (DFO/MPO)</cp:lastModifiedBy>
  <dcterms:created xsi:type="dcterms:W3CDTF">2024-09-06T00:02:48Z</dcterms:created>
  <dcterms:modified xsi:type="dcterms:W3CDTF">2024-09-06T01:05:17Z</dcterms:modified>
</cp:coreProperties>
</file>