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\Documents\Northeastern 2018 - 2019\Advanced Digital Design\Lee_4638_project_report\"/>
    </mc:Choice>
  </mc:AlternateContent>
  <xr:revisionPtr revIDLastSave="0" documentId="8_{0E0A589D-0055-4E1A-9B90-BB6B58689EBD}" xr6:coauthVersionLast="44" xr6:coauthVersionMax="44" xr10:uidLastSave="{00000000-0000-0000-0000-000000000000}"/>
  <bookViews>
    <workbookView xWindow="19515" yWindow="1095" windowWidth="37260" windowHeight="18285" activeTab="1" xr2:uid="{5B75C6B2-0C3E-41A3-A6CF-692D1997EC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" l="1"/>
  <c r="C14" i="2" s="1"/>
  <c r="D12" i="2"/>
  <c r="D14" i="2" s="1"/>
  <c r="E12" i="2"/>
  <c r="E14" i="2" s="1"/>
  <c r="F12" i="2"/>
  <c r="F14" i="2" s="1"/>
  <c r="G12" i="2"/>
  <c r="G14" i="2" s="1"/>
  <c r="H12" i="2"/>
  <c r="H14" i="2" s="1"/>
  <c r="I12" i="2"/>
  <c r="I14" i="2" s="1"/>
  <c r="J12" i="2"/>
  <c r="K12" i="2"/>
  <c r="L12" i="2"/>
  <c r="M12" i="2"/>
  <c r="M14" i="2" s="1"/>
  <c r="N12" i="2"/>
  <c r="O12" i="2"/>
  <c r="P12" i="2"/>
  <c r="P14" i="2" s="1"/>
  <c r="J14" i="2"/>
  <c r="K14" i="2"/>
  <c r="L14" i="2"/>
  <c r="N14" i="2"/>
  <c r="O14" i="2"/>
  <c r="B14" i="2"/>
  <c r="B12" i="2"/>
  <c r="N6" i="2"/>
  <c r="N4" i="2"/>
  <c r="O4" i="2"/>
  <c r="O6" i="2" s="1"/>
  <c r="P4" i="2"/>
  <c r="P6" i="2" s="1"/>
  <c r="M6" i="2"/>
  <c r="G4" i="2"/>
  <c r="G6" i="2" s="1"/>
  <c r="H4" i="2"/>
  <c r="H6" i="2" s="1"/>
  <c r="I4" i="2"/>
  <c r="I6" i="2" s="1"/>
  <c r="J4" i="2"/>
  <c r="J6" i="2" s="1"/>
  <c r="K4" i="2"/>
  <c r="K6" i="2" s="1"/>
  <c r="L4" i="2"/>
  <c r="L6" i="2" s="1"/>
  <c r="M4" i="2"/>
  <c r="F4" i="2"/>
  <c r="F6" i="2" s="1"/>
  <c r="E4" i="2"/>
  <c r="E6" i="2" s="1"/>
  <c r="D4" i="2"/>
  <c r="D6" i="2" s="1"/>
  <c r="B4" i="2"/>
  <c r="B6" i="2" s="1"/>
  <c r="C4" i="2"/>
  <c r="C6" i="2" s="1"/>
  <c r="D43" i="1"/>
  <c r="E43" i="1"/>
  <c r="C41" i="1"/>
  <c r="C43" i="1" s="1"/>
  <c r="D41" i="1"/>
  <c r="E41" i="1"/>
  <c r="F41" i="1"/>
  <c r="F43" i="1" s="1"/>
  <c r="C38" i="1"/>
  <c r="D38" i="1"/>
  <c r="E38" i="1"/>
  <c r="F38" i="1"/>
  <c r="C31" i="1"/>
  <c r="D31" i="1"/>
  <c r="E31" i="1"/>
  <c r="F31" i="1"/>
  <c r="B43" i="1"/>
  <c r="B41" i="1"/>
  <c r="B38" i="1"/>
  <c r="B31" i="1"/>
  <c r="E7" i="1"/>
  <c r="F7" i="1"/>
  <c r="G7" i="1"/>
  <c r="H7" i="1"/>
  <c r="I7" i="1"/>
  <c r="C14" i="1"/>
  <c r="D14" i="1"/>
  <c r="E14" i="1"/>
  <c r="F14" i="1"/>
  <c r="G14" i="1"/>
  <c r="H14" i="1"/>
  <c r="I14" i="1"/>
  <c r="C17" i="1"/>
  <c r="C19" i="1" s="1"/>
  <c r="D17" i="1"/>
  <c r="E17" i="1"/>
  <c r="E19" i="1" s="1"/>
  <c r="F17" i="1"/>
  <c r="F19" i="1" s="1"/>
  <c r="G17" i="1"/>
  <c r="G19" i="1" s="1"/>
  <c r="H17" i="1"/>
  <c r="H19" i="1" s="1"/>
  <c r="I17" i="1"/>
  <c r="I19" i="1" s="1"/>
  <c r="D19" i="1"/>
  <c r="C7" i="1"/>
  <c r="D7" i="1"/>
  <c r="B19" i="1"/>
  <c r="B17" i="1"/>
  <c r="B14" i="1"/>
  <c r="B7" i="1"/>
</calcChain>
</file>

<file path=xl/sharedStrings.xml><?xml version="1.0" encoding="utf-8"?>
<sst xmlns="http://schemas.openxmlformats.org/spreadsheetml/2006/main" count="71" uniqueCount="47">
  <si>
    <t>Test Name</t>
  </si>
  <si>
    <t>Area</t>
  </si>
  <si>
    <t>ap_clk (ns)</t>
  </si>
  <si>
    <t>BRAM</t>
  </si>
  <si>
    <t>FF</t>
  </si>
  <si>
    <t>LUT</t>
  </si>
  <si>
    <t>DSP (x10)</t>
  </si>
  <si>
    <t>Total Area</t>
  </si>
  <si>
    <t>Clock</t>
  </si>
  <si>
    <t>Description</t>
  </si>
  <si>
    <t>Original Loop, No Optimizations</t>
  </si>
  <si>
    <t>Original Test</t>
  </si>
  <si>
    <t>ap_clk (GHz)</t>
  </si>
  <si>
    <t>Python Time (ms)</t>
  </si>
  <si>
    <t>Hardware Time (ms)</t>
  </si>
  <si>
    <t>Hardware Time (us)</t>
  </si>
  <si>
    <t>SpeedUp (Python / Hardware)</t>
  </si>
  <si>
    <t>Buffer Partition</t>
  </si>
  <si>
    <t>All Buffers Complete Array Partition, HLS Hangs</t>
  </si>
  <si>
    <t>Loop Merged Fully</t>
  </si>
  <si>
    <t>Loop Merge</t>
  </si>
  <si>
    <t>PipeLine Merge</t>
  </si>
  <si>
    <t>Pipline Merged Loops</t>
  </si>
  <si>
    <t>Pipline Merge</t>
  </si>
  <si>
    <t>Pipline Merge (secondary For loop Pipelined and Unrolled x2</t>
  </si>
  <si>
    <t>Fully Merge/Pipeline</t>
  </si>
  <si>
    <t>Everything Unrolled x2 Pipleined</t>
  </si>
  <si>
    <t>Loops Individual Pipelined</t>
  </si>
  <si>
    <t>All loops Individual Pipelined</t>
  </si>
  <si>
    <t>Merged Unrolled Pipeline Protocol</t>
  </si>
  <si>
    <t>Protocol Float Added</t>
  </si>
  <si>
    <t>Original Code</t>
  </si>
  <si>
    <t>Loops Check Through 1000</t>
  </si>
  <si>
    <t>Pipeline and Unroll x2</t>
  </si>
  <si>
    <t>Fully Pipeline and Unroll Secondary x4</t>
  </si>
  <si>
    <t>Pipeline and Unroll x2 Clock Target 20</t>
  </si>
  <si>
    <t>Pipeline and Unroll x2 Clock target 50</t>
  </si>
  <si>
    <t>Pipeline Target 20 ap_clk</t>
  </si>
  <si>
    <t>Count</t>
  </si>
  <si>
    <t xml:space="preserve"> </t>
  </si>
  <si>
    <t>Pipeline Target 20 ap_clk 20 Count</t>
  </si>
  <si>
    <t>Loop Number</t>
  </si>
  <si>
    <t>Pipleline &amp; Loop Merged</t>
  </si>
  <si>
    <t>Fully Pipeline and Unroll, Loop Merged</t>
  </si>
  <si>
    <t>Pipeline Target 20, Loop Merged</t>
  </si>
  <si>
    <t>Pipeline Targe 50, Loop Merged</t>
  </si>
  <si>
    <t>Original, Loop Merged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</si>
</sst>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8109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 vs Area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Sheet1!$B$14:$I$14</c:f>
              <c:numCache>
                <c:formatCode>General</c:formatCode>
                <c:ptCount val="8"/>
                <c:pt idx="0">
                  <c:v>36928</c:v>
                </c:pt>
                <c:pt idx="1">
                  <c:v>0</c:v>
                </c:pt>
                <c:pt idx="2">
                  <c:v>36118</c:v>
                </c:pt>
                <c:pt idx="3">
                  <c:v>36118</c:v>
                </c:pt>
                <c:pt idx="4">
                  <c:v>37812</c:v>
                </c:pt>
                <c:pt idx="5">
                  <c:v>41514</c:v>
                </c:pt>
                <c:pt idx="6">
                  <c:v>52289</c:v>
                </c:pt>
                <c:pt idx="7">
                  <c:v>41312</c:v>
                </c:pt>
              </c:numCache>
            </c:numRef>
          </c:xVal>
          <c:yVal>
            <c:numRef>
              <c:f>Sheet1!$B$16:$I$16</c:f>
              <c:numCache>
                <c:formatCode>General</c:formatCode>
                <c:ptCount val="8"/>
                <c:pt idx="0">
                  <c:v>327</c:v>
                </c:pt>
                <c:pt idx="2">
                  <c:v>319</c:v>
                </c:pt>
                <c:pt idx="3">
                  <c:v>333</c:v>
                </c:pt>
                <c:pt idx="4">
                  <c:v>324</c:v>
                </c:pt>
                <c:pt idx="5">
                  <c:v>325</c:v>
                </c:pt>
                <c:pt idx="6">
                  <c:v>320</c:v>
                </c:pt>
                <c:pt idx="7">
                  <c:v>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E-4669-9ACD-AC803B87E4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748832"/>
        <c:axId val="441749160"/>
      </c:scatterChart>
      <c:valAx>
        <c:axId val="44174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9160"/>
        <c:crosses val="autoZero"/>
        <c:crossBetween val="midCat"/>
      </c:valAx>
      <c:valAx>
        <c:axId val="44174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48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48381452318461"/>
          <c:y val="0.17171296296296296"/>
          <c:w val="0.82276552930883651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Hardware Time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Sheet2!$B$2:$P$2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1000</c:v>
                </c:pt>
              </c:numCache>
            </c:numRef>
          </c:xVal>
          <c:yVal>
            <c:numRef>
              <c:f>Sheet2!$B$4:$P$4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0.32500000000000001</c:v>
                </c:pt>
                <c:pt idx="2">
                  <c:v>0.27300000000000002</c:v>
                </c:pt>
                <c:pt idx="3">
                  <c:v>0.39500000000000002</c:v>
                </c:pt>
                <c:pt idx="4">
                  <c:v>0.55200000000000005</c:v>
                </c:pt>
                <c:pt idx="5">
                  <c:v>0.68800000000000006</c:v>
                </c:pt>
                <c:pt idx="6">
                  <c:v>0.84199999999999997</c:v>
                </c:pt>
                <c:pt idx="7">
                  <c:v>0.996</c:v>
                </c:pt>
                <c:pt idx="8">
                  <c:v>1.35</c:v>
                </c:pt>
                <c:pt idx="9">
                  <c:v>1.8</c:v>
                </c:pt>
                <c:pt idx="10">
                  <c:v>2.4500000000000002</c:v>
                </c:pt>
                <c:pt idx="11">
                  <c:v>3.31</c:v>
                </c:pt>
                <c:pt idx="12">
                  <c:v>3.96</c:v>
                </c:pt>
                <c:pt idx="13">
                  <c:v>7.54</c:v>
                </c:pt>
                <c:pt idx="14">
                  <c:v>15.8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DB-4492-9D71-1F105DA37D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37312"/>
        <c:axId val="3769382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Sheet2!$A$5</c15:sqref>
                        </c15:formulaRef>
                      </c:ext>
                    </c:extLst>
                    <c:strCache>
                      <c:ptCount val="1"/>
                      <c:pt idx="0">
                        <c:v>Python Time (ms)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75</c:v>
                      </c:pt>
                      <c:pt idx="9">
                        <c:v>100</c:v>
                      </c:pt>
                      <c:pt idx="10">
                        <c:v>150</c:v>
                      </c:pt>
                      <c:pt idx="11">
                        <c:v>200</c:v>
                      </c:pt>
                      <c:pt idx="12">
                        <c:v>250</c:v>
                      </c:pt>
                      <c:pt idx="13">
                        <c:v>500</c:v>
                      </c:pt>
                      <c:pt idx="14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4.58</c:v>
                      </c:pt>
                      <c:pt idx="1">
                        <c:v>23.5</c:v>
                      </c:pt>
                      <c:pt idx="2">
                        <c:v>9.1</c:v>
                      </c:pt>
                      <c:pt idx="3">
                        <c:v>47.9</c:v>
                      </c:pt>
                      <c:pt idx="4">
                        <c:v>110</c:v>
                      </c:pt>
                      <c:pt idx="5">
                        <c:v>180</c:v>
                      </c:pt>
                      <c:pt idx="6">
                        <c:v>258</c:v>
                      </c:pt>
                      <c:pt idx="7">
                        <c:v>354</c:v>
                      </c:pt>
                      <c:pt idx="8">
                        <c:v>623</c:v>
                      </c:pt>
                      <c:pt idx="9">
                        <c:v>991</c:v>
                      </c:pt>
                      <c:pt idx="10">
                        <c:v>1890</c:v>
                      </c:pt>
                      <c:pt idx="11">
                        <c:v>3020</c:v>
                      </c:pt>
                      <c:pt idx="12">
                        <c:v>4480</c:v>
                      </c:pt>
                      <c:pt idx="13">
                        <c:v>16000</c:v>
                      </c:pt>
                      <c:pt idx="14">
                        <c:v>59300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4CDB-4492-9D71-1F105DA37DCC}"/>
                  </c:ext>
                </c:extLst>
              </c15:ser>
            </c15:filteredScatterSeries>
          </c:ext>
        </c:extLst>
      </c:scatterChart>
      <c:valAx>
        <c:axId val="3769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8296"/>
        <c:crosses val="autoZero"/>
        <c:crossBetween val="midCat"/>
      </c:valAx>
      <c:valAx>
        <c:axId val="3769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247156605424313"/>
          <c:y val="0.56762685914260713"/>
          <c:w val="0.29030621172353455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55907602231787"/>
          <c:y val="0.12224761904761906"/>
          <c:w val="0.81104881705639842"/>
          <c:h val="0.68954930633670786"/>
        </c:manualLayout>
      </c:layout>
      <c:scatterChart>
        <c:scatterStyle val="smoothMarker"/>
        <c:varyColors val="0"/>
        <c:ser>
          <c:idx val="1"/>
          <c:order val="1"/>
          <c:tx>
            <c:strRef>
              <c:f>Sheet2!$A$5</c:f>
              <c:strCache>
                <c:ptCount val="1"/>
                <c:pt idx="0">
                  <c:v>Python Time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Sheet2!$B$2:$P$2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1000</c:v>
                </c:pt>
              </c:numCache>
            </c:numRef>
          </c:xVal>
          <c:yVal>
            <c:numRef>
              <c:f>Sheet2!$B$5:$P$5</c:f>
              <c:numCache>
                <c:formatCode>General</c:formatCode>
                <c:ptCount val="15"/>
                <c:pt idx="0">
                  <c:v>4.58</c:v>
                </c:pt>
                <c:pt idx="1">
                  <c:v>23.5</c:v>
                </c:pt>
                <c:pt idx="2">
                  <c:v>9.1</c:v>
                </c:pt>
                <c:pt idx="3">
                  <c:v>47.9</c:v>
                </c:pt>
                <c:pt idx="4">
                  <c:v>110</c:v>
                </c:pt>
                <c:pt idx="5">
                  <c:v>180</c:v>
                </c:pt>
                <c:pt idx="6">
                  <c:v>258</c:v>
                </c:pt>
                <c:pt idx="7">
                  <c:v>354</c:v>
                </c:pt>
                <c:pt idx="8">
                  <c:v>623</c:v>
                </c:pt>
                <c:pt idx="9">
                  <c:v>991</c:v>
                </c:pt>
                <c:pt idx="10">
                  <c:v>1890</c:v>
                </c:pt>
                <c:pt idx="11">
                  <c:v>3020</c:v>
                </c:pt>
                <c:pt idx="12">
                  <c:v>4480</c:v>
                </c:pt>
                <c:pt idx="13">
                  <c:v>16000</c:v>
                </c:pt>
                <c:pt idx="14">
                  <c:v>59300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83-4B34-A7E5-828C4C59E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37312"/>
        <c:axId val="376938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Sheet2!$A$4</c15:sqref>
                        </c15:formulaRef>
                      </c:ext>
                    </c:extLst>
                    <c:strCache>
                      <c:ptCount val="1"/>
                      <c:pt idx="0">
                        <c:v>Hardware Time (ms)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75</c:v>
                      </c:pt>
                      <c:pt idx="9">
                        <c:v>100</c:v>
                      </c:pt>
                      <c:pt idx="10">
                        <c:v>150</c:v>
                      </c:pt>
                      <c:pt idx="11">
                        <c:v>200</c:v>
                      </c:pt>
                      <c:pt idx="12">
                        <c:v>250</c:v>
                      </c:pt>
                      <c:pt idx="13">
                        <c:v>500</c:v>
                      </c:pt>
                      <c:pt idx="14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0.26300000000000001</c:v>
                      </c:pt>
                      <c:pt idx="1">
                        <c:v>0.32500000000000001</c:v>
                      </c:pt>
                      <c:pt idx="2">
                        <c:v>0.27300000000000002</c:v>
                      </c:pt>
                      <c:pt idx="3">
                        <c:v>0.39500000000000002</c:v>
                      </c:pt>
                      <c:pt idx="4">
                        <c:v>0.55200000000000005</c:v>
                      </c:pt>
                      <c:pt idx="5">
                        <c:v>0.68800000000000006</c:v>
                      </c:pt>
                      <c:pt idx="6">
                        <c:v>0.84199999999999997</c:v>
                      </c:pt>
                      <c:pt idx="7">
                        <c:v>0.996</c:v>
                      </c:pt>
                      <c:pt idx="8">
                        <c:v>1.35</c:v>
                      </c:pt>
                      <c:pt idx="9">
                        <c:v>1.8</c:v>
                      </c:pt>
                      <c:pt idx="10">
                        <c:v>2.4500000000000002</c:v>
                      </c:pt>
                      <c:pt idx="11">
                        <c:v>3.31</c:v>
                      </c:pt>
                      <c:pt idx="12">
                        <c:v>3.96</c:v>
                      </c:pt>
                      <c:pt idx="13">
                        <c:v>7.54</c:v>
                      </c:pt>
                      <c:pt idx="14">
                        <c:v>15.8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9E83-4B34-A7E5-828C4C59EE9D}"/>
                  </c:ext>
                </c:extLst>
              </c15:ser>
            </c15:filteredScatterSeries>
          </c:ext>
        </c:extLst>
      </c:scatterChart>
      <c:valAx>
        <c:axId val="3769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8296"/>
        <c:crosses val="autoZero"/>
        <c:crossBetween val="midCat"/>
      </c:valAx>
      <c:valAx>
        <c:axId val="3769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4478612760302834"/>
          <c:y val="0.57590281214848149"/>
          <c:w val="0.2784019866846667"/>
          <c:h val="5.4086917019987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81714785651792"/>
          <c:y val="0.17171296296296296"/>
          <c:w val="0.78973753280839898"/>
          <c:h val="0.6227161708953047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Sheet2!$A$6</c:f>
              <c:strCache>
                <c:ptCount val="1"/>
                <c:pt idx="0">
                  <c:v>SpeedUp (Python / Hardware)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Sheet2!$B$2:$P$2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1000</c:v>
                </c:pt>
              </c:numCache>
            </c:numRef>
          </c:xVal>
          <c:yVal>
            <c:numRef>
              <c:f>Sheet2!$B$6:$P$6</c:f>
              <c:numCache>
                <c:formatCode>General</c:formatCode>
                <c:ptCount val="15"/>
                <c:pt idx="0">
                  <c:v>17.414448669201519</c:v>
                </c:pt>
                <c:pt idx="1">
                  <c:v>72.307692307692307</c:v>
                </c:pt>
                <c:pt idx="2">
                  <c:v>33.333333333333329</c:v>
                </c:pt>
                <c:pt idx="3">
                  <c:v>121.26582278481011</c:v>
                </c:pt>
                <c:pt idx="4">
                  <c:v>199.27536231884056</c:v>
                </c:pt>
                <c:pt idx="5">
                  <c:v>261.62790697674416</c:v>
                </c:pt>
                <c:pt idx="6">
                  <c:v>306.41330166270785</c:v>
                </c:pt>
                <c:pt idx="7">
                  <c:v>355.42168674698797</c:v>
                </c:pt>
                <c:pt idx="8">
                  <c:v>461.48148148148147</c:v>
                </c:pt>
                <c:pt idx="9">
                  <c:v>550.55555555555554</c:v>
                </c:pt>
                <c:pt idx="10">
                  <c:v>771.42857142857133</c:v>
                </c:pt>
                <c:pt idx="11">
                  <c:v>912.38670694864049</c:v>
                </c:pt>
                <c:pt idx="12">
                  <c:v>1131.3131313131314</c:v>
                </c:pt>
                <c:pt idx="13">
                  <c:v>2122.0159151193634</c:v>
                </c:pt>
                <c:pt idx="14">
                  <c:v>3753.164556962025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C6-4506-8DDA-C88E4D24A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37312"/>
        <c:axId val="376938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Sheet2!$A$4</c15:sqref>
                        </c15:formulaRef>
                      </c:ext>
                    </c:extLst>
                    <c:strCache>
                      <c:ptCount val="1"/>
                      <c:pt idx="0">
                        <c:v>Hardware Time (ms)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75</c:v>
                      </c:pt>
                      <c:pt idx="9">
                        <c:v>100</c:v>
                      </c:pt>
                      <c:pt idx="10">
                        <c:v>150</c:v>
                      </c:pt>
                      <c:pt idx="11">
                        <c:v>200</c:v>
                      </c:pt>
                      <c:pt idx="12">
                        <c:v>250</c:v>
                      </c:pt>
                      <c:pt idx="13">
                        <c:v>500</c:v>
                      </c:pt>
                      <c:pt idx="14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0.26300000000000001</c:v>
                      </c:pt>
                      <c:pt idx="1">
                        <c:v>0.32500000000000001</c:v>
                      </c:pt>
                      <c:pt idx="2">
                        <c:v>0.27300000000000002</c:v>
                      </c:pt>
                      <c:pt idx="3">
                        <c:v>0.39500000000000002</c:v>
                      </c:pt>
                      <c:pt idx="4">
                        <c:v>0.55200000000000005</c:v>
                      </c:pt>
                      <c:pt idx="5">
                        <c:v>0.68800000000000006</c:v>
                      </c:pt>
                      <c:pt idx="6">
                        <c:v>0.84199999999999997</c:v>
                      </c:pt>
                      <c:pt idx="7">
                        <c:v>0.996</c:v>
                      </c:pt>
                      <c:pt idx="8">
                        <c:v>1.35</c:v>
                      </c:pt>
                      <c:pt idx="9">
                        <c:v>1.8</c:v>
                      </c:pt>
                      <c:pt idx="10">
                        <c:v>2.4500000000000002</c:v>
                      </c:pt>
                      <c:pt idx="11">
                        <c:v>3.31</c:v>
                      </c:pt>
                      <c:pt idx="12">
                        <c:v>3.96</c:v>
                      </c:pt>
                      <c:pt idx="13">
                        <c:v>7.54</c:v>
                      </c:pt>
                      <c:pt idx="14">
                        <c:v>15.8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1C6-4506-8DDA-C88E4D24AE5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</c15:sqref>
                        </c15:formulaRef>
                      </c:ext>
                    </c:extLst>
                    <c:strCache>
                      <c:ptCount val="1"/>
                      <c:pt idx="0">
                        <c:v>Python Time (ms)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75</c:v>
                      </c:pt>
                      <c:pt idx="9">
                        <c:v>100</c:v>
                      </c:pt>
                      <c:pt idx="10">
                        <c:v>150</c:v>
                      </c:pt>
                      <c:pt idx="11">
                        <c:v>200</c:v>
                      </c:pt>
                      <c:pt idx="12">
                        <c:v>250</c:v>
                      </c:pt>
                      <c:pt idx="13">
                        <c:v>500</c:v>
                      </c:pt>
                      <c:pt idx="14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4.58</c:v>
                      </c:pt>
                      <c:pt idx="1">
                        <c:v>23.5</c:v>
                      </c:pt>
                      <c:pt idx="2">
                        <c:v>9.1</c:v>
                      </c:pt>
                      <c:pt idx="3">
                        <c:v>47.9</c:v>
                      </c:pt>
                      <c:pt idx="4">
                        <c:v>110</c:v>
                      </c:pt>
                      <c:pt idx="5">
                        <c:v>180</c:v>
                      </c:pt>
                      <c:pt idx="6">
                        <c:v>258</c:v>
                      </c:pt>
                      <c:pt idx="7">
                        <c:v>354</c:v>
                      </c:pt>
                      <c:pt idx="8">
                        <c:v>623</c:v>
                      </c:pt>
                      <c:pt idx="9">
                        <c:v>991</c:v>
                      </c:pt>
                      <c:pt idx="10">
                        <c:v>1890</c:v>
                      </c:pt>
                      <c:pt idx="11">
                        <c:v>3020</c:v>
                      </c:pt>
                      <c:pt idx="12">
                        <c:v>4480</c:v>
                      </c:pt>
                      <c:pt idx="13">
                        <c:v>16000</c:v>
                      </c:pt>
                      <c:pt idx="14">
                        <c:v>59300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1C6-4506-8DDA-C88E4D24AE56}"/>
                  </c:ext>
                </c:extLst>
              </c15:ser>
            </c15:filteredScatterSeries>
          </c:ext>
        </c:extLst>
      </c:scatterChart>
      <c:valAx>
        <c:axId val="3769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8296"/>
        <c:crosses val="autoZero"/>
        <c:crossBetween val="midCat"/>
      </c:valAx>
      <c:valAx>
        <c:axId val="3769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Sheet2!$A$4</c:f>
              <c:strCache>
                <c:ptCount val="1"/>
                <c:pt idx="0">
                  <c:v>Hardware Time (ms)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Sheet2!$B$2:$P$2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Sheet2!$B$4:$P$4</c:f>
              <c:numCache>
                <c:formatCode>General</c:formatCode>
                <c:ptCount val="15"/>
                <c:pt idx="0">
                  <c:v>0.26300000000000001</c:v>
                </c:pt>
                <c:pt idx="1">
                  <c:v>0.32500000000000001</c:v>
                </c:pt>
                <c:pt idx="2">
                  <c:v>0.27300000000000002</c:v>
                </c:pt>
                <c:pt idx="3">
                  <c:v>0.39500000000000002</c:v>
                </c:pt>
                <c:pt idx="4">
                  <c:v>0.55200000000000005</c:v>
                </c:pt>
                <c:pt idx="5">
                  <c:v>0.68800000000000006</c:v>
                </c:pt>
                <c:pt idx="6">
                  <c:v>0.84199999999999997</c:v>
                </c:pt>
                <c:pt idx="7">
                  <c:v>0.996</c:v>
                </c:pt>
                <c:pt idx="8">
                  <c:v>1.35</c:v>
                </c:pt>
                <c:pt idx="9">
                  <c:v>1.8</c:v>
                </c:pt>
                <c:pt idx="10">
                  <c:v>2.4500000000000002</c:v>
                </c:pt>
                <c:pt idx="11">
                  <c:v>3.31</c:v>
                </c:pt>
                <c:pt idx="12">
                  <c:v>3.96</c:v>
                </c:pt>
                <c:pt idx="13">
                  <c:v>7.54</c:v>
                </c:pt>
                <c:pt idx="14">
                  <c:v>15.8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1-7C74-481D-97A0-1541E9E08DEC}"/>
            </c:ext>
          </c:extLst>
        </c:ser>
        <c:ser>
          <c:idx val="1"/>
          <c:order val="1"/>
          <c:tx>
            <c:strRef>
              <c:f>Sheet2!$A$5</c:f>
              <c:strCache>
                <c:ptCount val="1"/>
                <c:pt idx="0">
                  <c:v>Python Time (ms)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Sheet2!$B$2:$P$2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1000</c:v>
                </c:pt>
              </c:numCache>
              <c:extLst xmlns:c15="http://schemas.microsoft.com/office/drawing/2012/chart"/>
            </c:numRef>
          </c:xVal>
          <c:yVal>
            <c:numRef>
              <c:f>Sheet2!$B$5:$P$5</c:f>
              <c:numCache>
                <c:formatCode>General</c:formatCode>
                <c:ptCount val="15"/>
                <c:pt idx="0">
                  <c:v>4.58</c:v>
                </c:pt>
                <c:pt idx="1">
                  <c:v>23.5</c:v>
                </c:pt>
                <c:pt idx="2">
                  <c:v>9.1</c:v>
                </c:pt>
                <c:pt idx="3">
                  <c:v>47.9</c:v>
                </c:pt>
                <c:pt idx="4">
                  <c:v>110</c:v>
                </c:pt>
                <c:pt idx="5">
                  <c:v>180</c:v>
                </c:pt>
                <c:pt idx="6">
                  <c:v>258</c:v>
                </c:pt>
                <c:pt idx="7">
                  <c:v>354</c:v>
                </c:pt>
                <c:pt idx="8">
                  <c:v>623</c:v>
                </c:pt>
                <c:pt idx="9">
                  <c:v>991</c:v>
                </c:pt>
                <c:pt idx="10">
                  <c:v>1890</c:v>
                </c:pt>
                <c:pt idx="11">
                  <c:v>3020</c:v>
                </c:pt>
                <c:pt idx="12">
                  <c:v>4480</c:v>
                </c:pt>
                <c:pt idx="13">
                  <c:v>16000</c:v>
                </c:pt>
                <c:pt idx="14">
                  <c:v>59300</c:v>
                </c:pt>
              </c:numCache>
              <c:extLst xmlns:c15="http://schemas.microsoft.com/office/drawing/2012/chart"/>
            </c:numRef>
          </c:yVal>
          <c:smooth val="1"/>
          <c:extLst>
            <c:ext xmlns:c16="http://schemas.microsoft.com/office/drawing/2014/chart" uri="{C3380CC4-5D6E-409C-BE32-E72D297353CC}">
              <c16:uniqueId val="{00000002-7C74-481D-97A0-1541E9E08DEC}"/>
            </c:ext>
          </c:extLst>
        </c:ser>
        <c:ser>
          <c:idx val="2"/>
          <c:order val="2"/>
          <c:tx>
            <c:strRef>
              <c:f>Sheet2!$A$6</c:f>
              <c:strCache>
                <c:ptCount val="1"/>
                <c:pt idx="0">
                  <c:v>SpeedUp (Python / Hardware)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Sheet2!$B$2:$P$2</c:f>
              <c:numCache>
                <c:formatCode>General</c:formatCode>
                <c:ptCount val="15"/>
                <c:pt idx="0">
                  <c:v>1</c:v>
                </c:pt>
                <c:pt idx="1">
                  <c:v>5</c:v>
                </c:pt>
                <c:pt idx="2">
                  <c:v>2</c:v>
                </c:pt>
                <c:pt idx="3">
                  <c:v>10</c:v>
                </c:pt>
                <c:pt idx="4">
                  <c:v>20</c:v>
                </c:pt>
                <c:pt idx="5">
                  <c:v>30</c:v>
                </c:pt>
                <c:pt idx="6">
                  <c:v>40</c:v>
                </c:pt>
                <c:pt idx="7">
                  <c:v>50</c:v>
                </c:pt>
                <c:pt idx="8">
                  <c:v>75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500</c:v>
                </c:pt>
                <c:pt idx="14">
                  <c:v>1000</c:v>
                </c:pt>
              </c:numCache>
            </c:numRef>
          </c:xVal>
          <c:yVal>
            <c:numRef>
              <c:f>Sheet2!$B$6:$P$6</c:f>
              <c:numCache>
                <c:formatCode>General</c:formatCode>
                <c:ptCount val="15"/>
                <c:pt idx="0">
                  <c:v>17.414448669201519</c:v>
                </c:pt>
                <c:pt idx="1">
                  <c:v>72.307692307692307</c:v>
                </c:pt>
                <c:pt idx="2">
                  <c:v>33.333333333333329</c:v>
                </c:pt>
                <c:pt idx="3">
                  <c:v>121.26582278481011</c:v>
                </c:pt>
                <c:pt idx="4">
                  <c:v>199.27536231884056</c:v>
                </c:pt>
                <c:pt idx="5">
                  <c:v>261.62790697674416</c:v>
                </c:pt>
                <c:pt idx="6">
                  <c:v>306.41330166270785</c:v>
                </c:pt>
                <c:pt idx="7">
                  <c:v>355.42168674698797</c:v>
                </c:pt>
                <c:pt idx="8">
                  <c:v>461.48148148148147</c:v>
                </c:pt>
                <c:pt idx="9">
                  <c:v>550.55555555555554</c:v>
                </c:pt>
                <c:pt idx="10">
                  <c:v>771.42857142857133</c:v>
                </c:pt>
                <c:pt idx="11">
                  <c:v>912.38670694864049</c:v>
                </c:pt>
                <c:pt idx="12">
                  <c:v>1131.3131313131314</c:v>
                </c:pt>
                <c:pt idx="13">
                  <c:v>2122.0159151193634</c:v>
                </c:pt>
                <c:pt idx="14">
                  <c:v>3753.164556962025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74-481D-97A0-1541E9E08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37312"/>
        <c:axId val="376938296"/>
        <c:extLst/>
      </c:scatterChart>
      <c:valAx>
        <c:axId val="3769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Particle</a:t>
                </a:r>
                <a:r>
                  <a:rPr lang="en-US" baseline="0"/>
                  <a:t> Count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8296"/>
        <c:crosses val="autoZero"/>
        <c:crossBetween val="midCat"/>
      </c:valAx>
      <c:valAx>
        <c:axId val="37693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</a:t>
                </a:r>
                <a:r>
                  <a:rPr lang="en-US" baseline="0"/>
                  <a:t> Up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18347675172975E-2"/>
          <c:y val="0.10926282051282053"/>
          <c:w val="0.85010495394474683"/>
          <c:h val="0.73880350292751873"/>
        </c:manualLayout>
      </c:layout>
      <c:scatterChart>
        <c:scatterStyle val="smoothMarker"/>
        <c:varyColors val="0"/>
        <c:ser>
          <c:idx val="2"/>
          <c:order val="2"/>
          <c:tx>
            <c:strRef>
              <c:f>Sheet2!$A$9</c:f>
              <c:strCache>
                <c:ptCount val="1"/>
                <c:pt idx="0">
                  <c:v>Pipeline Target 20 ap_clk 20 Count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10</c:v>
                </c:pt>
                <c:pt idx="4">
                  <c:v>20</c:v>
                </c:pt>
                <c:pt idx="5">
                  <c:v>50</c:v>
                </c:pt>
                <c:pt idx="6">
                  <c:v>100</c:v>
                </c:pt>
                <c:pt idx="7">
                  <c:v>1000</c:v>
                </c:pt>
              </c:numCache>
            </c:numRef>
          </c:xVal>
          <c:yVal>
            <c:numRef>
              <c:f>Sheet2!$B$14:$I$14</c:f>
              <c:numCache>
                <c:formatCode>General</c:formatCode>
                <c:ptCount val="8"/>
                <c:pt idx="0">
                  <c:v>198.54280510018214</c:v>
                </c:pt>
                <c:pt idx="1">
                  <c:v>201.85185185185185</c:v>
                </c:pt>
                <c:pt idx="2">
                  <c:v>200.73529411764704</c:v>
                </c:pt>
                <c:pt idx="3">
                  <c:v>204.88721804511277</c:v>
                </c:pt>
                <c:pt idx="4">
                  <c:v>205.66037735849056</c:v>
                </c:pt>
                <c:pt idx="5">
                  <c:v>215.625</c:v>
                </c:pt>
                <c:pt idx="6">
                  <c:v>205.27306967984933</c:v>
                </c:pt>
                <c:pt idx="7">
                  <c:v>206.76691729323309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4C-477F-AC9F-E6C5DDE61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6937312"/>
        <c:axId val="37693829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Sheet2!$A$4</c15:sqref>
                        </c15:formulaRef>
                      </c:ext>
                    </c:extLst>
                    <c:strCache>
                      <c:ptCount val="1"/>
                      <c:pt idx="0">
                        <c:v>Hardware Time (ms)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Sheet2!$B$2:$P$2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75</c:v>
                      </c:pt>
                      <c:pt idx="9">
                        <c:v>100</c:v>
                      </c:pt>
                      <c:pt idx="10">
                        <c:v>150</c:v>
                      </c:pt>
                      <c:pt idx="11">
                        <c:v>200</c:v>
                      </c:pt>
                      <c:pt idx="12">
                        <c:v>250</c:v>
                      </c:pt>
                      <c:pt idx="13">
                        <c:v>500</c:v>
                      </c:pt>
                      <c:pt idx="14">
                        <c:v>1000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Sheet2!$B$4:$P$4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0.26300000000000001</c:v>
                      </c:pt>
                      <c:pt idx="1">
                        <c:v>0.32500000000000001</c:v>
                      </c:pt>
                      <c:pt idx="2">
                        <c:v>0.27300000000000002</c:v>
                      </c:pt>
                      <c:pt idx="3">
                        <c:v>0.39500000000000002</c:v>
                      </c:pt>
                      <c:pt idx="4">
                        <c:v>0.55200000000000005</c:v>
                      </c:pt>
                      <c:pt idx="5">
                        <c:v>0.68800000000000006</c:v>
                      </c:pt>
                      <c:pt idx="6">
                        <c:v>0.84199999999999997</c:v>
                      </c:pt>
                      <c:pt idx="7">
                        <c:v>0.996</c:v>
                      </c:pt>
                      <c:pt idx="8">
                        <c:v>1.35</c:v>
                      </c:pt>
                      <c:pt idx="9">
                        <c:v>1.8</c:v>
                      </c:pt>
                      <c:pt idx="10">
                        <c:v>2.4500000000000002</c:v>
                      </c:pt>
                      <c:pt idx="11">
                        <c:v>3.31</c:v>
                      </c:pt>
                      <c:pt idx="12">
                        <c:v>3.96</c:v>
                      </c:pt>
                      <c:pt idx="13">
                        <c:v>7.54</c:v>
                      </c:pt>
                      <c:pt idx="14">
                        <c:v>15.8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A44C-477F-AC9F-E6C5DDE61EDE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Sheet2!$A$5</c15:sqref>
                        </c15:formulaRef>
                      </c:ext>
                    </c:extLst>
                    <c:strCache>
                      <c:ptCount val="1"/>
                      <c:pt idx="0">
                        <c:v>Python Time (ms)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Sheet2!$B$2:$P$2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</c:v>
                      </c:pt>
                      <c:pt idx="1">
                        <c:v>5</c:v>
                      </c:pt>
                      <c:pt idx="2">
                        <c:v>2</c:v>
                      </c:pt>
                      <c:pt idx="3">
                        <c:v>10</c:v>
                      </c:pt>
                      <c:pt idx="4">
                        <c:v>20</c:v>
                      </c:pt>
                      <c:pt idx="5">
                        <c:v>30</c:v>
                      </c:pt>
                      <c:pt idx="6">
                        <c:v>40</c:v>
                      </c:pt>
                      <c:pt idx="7">
                        <c:v>50</c:v>
                      </c:pt>
                      <c:pt idx="8">
                        <c:v>75</c:v>
                      </c:pt>
                      <c:pt idx="9">
                        <c:v>100</c:v>
                      </c:pt>
                      <c:pt idx="10">
                        <c:v>150</c:v>
                      </c:pt>
                      <c:pt idx="11">
                        <c:v>200</c:v>
                      </c:pt>
                      <c:pt idx="12">
                        <c:v>250</c:v>
                      </c:pt>
                      <c:pt idx="13">
                        <c:v>500</c:v>
                      </c:pt>
                      <c:pt idx="14">
                        <c:v>1000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Sheet2!$B$5:$P$5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4.58</c:v>
                      </c:pt>
                      <c:pt idx="1">
                        <c:v>23.5</c:v>
                      </c:pt>
                      <c:pt idx="2">
                        <c:v>9.1</c:v>
                      </c:pt>
                      <c:pt idx="3">
                        <c:v>47.9</c:v>
                      </c:pt>
                      <c:pt idx="4">
                        <c:v>110</c:v>
                      </c:pt>
                      <c:pt idx="5">
                        <c:v>180</c:v>
                      </c:pt>
                      <c:pt idx="6">
                        <c:v>258</c:v>
                      </c:pt>
                      <c:pt idx="7">
                        <c:v>354</c:v>
                      </c:pt>
                      <c:pt idx="8">
                        <c:v>623</c:v>
                      </c:pt>
                      <c:pt idx="9">
                        <c:v>991</c:v>
                      </c:pt>
                      <c:pt idx="10">
                        <c:v>1890</c:v>
                      </c:pt>
                      <c:pt idx="11">
                        <c:v>3020</c:v>
                      </c:pt>
                      <c:pt idx="12">
                        <c:v>4480</c:v>
                      </c:pt>
                      <c:pt idx="13">
                        <c:v>16000</c:v>
                      </c:pt>
                      <c:pt idx="14">
                        <c:v>59300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44C-477F-AC9F-E6C5DDE61EDE}"/>
                  </c:ext>
                </c:extLst>
              </c15:ser>
            </c15:filteredScatterSeries>
          </c:ext>
        </c:extLst>
      </c:scatterChart>
      <c:valAx>
        <c:axId val="37693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Loop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8296"/>
        <c:crosses val="autoZero"/>
        <c:crossBetween val="midCat"/>
      </c:valAx>
      <c:valAx>
        <c:axId val="376938296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93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3869411869313077"/>
          <c:y val="0.5339980819705229"/>
          <c:w val="0.30734429519839435"/>
          <c:h val="5.3317908721125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3</xdr:row>
      <xdr:rowOff>57150</xdr:rowOff>
    </xdr:from>
    <xdr:to>
      <xdr:col>16</xdr:col>
      <xdr:colOff>476250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D3AADF-BA03-4A61-8DA5-0A45CF5069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142875</xdr:colOff>
      <xdr:row>21</xdr:row>
      <xdr:rowOff>123825</xdr:rowOff>
    </xdr:from>
    <xdr:to>
      <xdr:col>25</xdr:col>
      <xdr:colOff>447675</xdr:colOff>
      <xdr:row>36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2ACF07-1372-4BFB-B8FD-73AA35B86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533399</xdr:colOff>
      <xdr:row>1</xdr:row>
      <xdr:rowOff>76200</xdr:rowOff>
    </xdr:from>
    <xdr:to>
      <xdr:col>27</xdr:col>
      <xdr:colOff>438150</xdr:colOff>
      <xdr:row>18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925FBF-3861-481B-8085-CF52E0C188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190500</xdr:colOff>
      <xdr:row>37</xdr:row>
      <xdr:rowOff>123825</xdr:rowOff>
    </xdr:from>
    <xdr:to>
      <xdr:col>27</xdr:col>
      <xdr:colOff>495300</xdr:colOff>
      <xdr:row>52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99F3F13-77AB-4B99-B6F1-919FFACFD7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323850</xdr:colOff>
      <xdr:row>37</xdr:row>
      <xdr:rowOff>76200</xdr:rowOff>
    </xdr:from>
    <xdr:to>
      <xdr:col>17</xdr:col>
      <xdr:colOff>19050</xdr:colOff>
      <xdr:row>51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7BE05D-BD8A-4E13-B108-3E8168527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1476376</xdr:colOff>
      <xdr:row>18</xdr:row>
      <xdr:rowOff>47625</xdr:rowOff>
    </xdr:from>
    <xdr:to>
      <xdr:col>9</xdr:col>
      <xdr:colOff>57151</xdr:colOff>
      <xdr:row>39</xdr:row>
      <xdr:rowOff>66675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952252-9EEA-40B1-A8CB-0A592EB1D5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2BA8A-6331-488E-9AF7-595F460C217C}">
  <dimension ref="A1:I43"/>
  <sheetViews>
    <sheetView topLeftCell="A4" workbookViewId="0">
      <pane xSplit="1" topLeftCell="D1" activePane="topRight" state="frozen"/>
      <selection pane="topRight" activeCell="B26" sqref="B26"/>
    </sheetView>
  </sheetViews>
  <sheetFormatPr defaultRowHeight="15" x14ac:dyDescent="0.25"/>
  <cols>
    <col min="1" max="1" width="28" bestFit="1" customWidth="1"/>
    <col min="2" max="2" width="29.85546875" bestFit="1" customWidth="1"/>
    <col min="3" max="3" width="43.7109375" bestFit="1" customWidth="1"/>
    <col min="4" max="4" width="35.5703125" bestFit="1" customWidth="1"/>
    <col min="5" max="5" width="34.85546875" bestFit="1" customWidth="1"/>
    <col min="6" max="6" width="56.140625" bestFit="1" customWidth="1"/>
    <col min="7" max="7" width="30.7109375" customWidth="1"/>
    <col min="8" max="8" width="27.5703125" bestFit="1" customWidth="1"/>
    <col min="9" max="9" width="32.42578125" bestFit="1" customWidth="1"/>
  </cols>
  <sheetData>
    <row r="1" spans="1:9" s="1" customFormat="1" x14ac:dyDescent="0.25">
      <c r="A1" s="3" t="s">
        <v>31</v>
      </c>
    </row>
    <row r="2" spans="1:9" x14ac:dyDescent="0.25">
      <c r="A2" t="s">
        <v>0</v>
      </c>
      <c r="B2" t="s">
        <v>11</v>
      </c>
      <c r="C2" t="s">
        <v>17</v>
      </c>
      <c r="D2" t="s">
        <v>20</v>
      </c>
      <c r="E2" t="s">
        <v>21</v>
      </c>
      <c r="F2" t="s">
        <v>23</v>
      </c>
      <c r="G2" t="s">
        <v>25</v>
      </c>
      <c r="H2" t="s">
        <v>27</v>
      </c>
      <c r="I2" t="s">
        <v>29</v>
      </c>
    </row>
    <row r="3" spans="1:9" x14ac:dyDescent="0.25">
      <c r="A3" t="s">
        <v>9</v>
      </c>
      <c r="B3" t="s">
        <v>10</v>
      </c>
      <c r="C3" t="s">
        <v>18</v>
      </c>
      <c r="D3" t="s">
        <v>19</v>
      </c>
      <c r="E3" t="s">
        <v>22</v>
      </c>
      <c r="F3" t="s">
        <v>24</v>
      </c>
      <c r="G3" t="s">
        <v>26</v>
      </c>
      <c r="H3" t="s">
        <v>28</v>
      </c>
      <c r="I3" t="s">
        <v>30</v>
      </c>
    </row>
    <row r="5" spans="1:9" x14ac:dyDescent="0.25">
      <c r="A5" s="1" t="s">
        <v>8</v>
      </c>
    </row>
    <row r="6" spans="1:9" x14ac:dyDescent="0.25">
      <c r="A6" t="s">
        <v>2</v>
      </c>
      <c r="B6">
        <v>9.5139999999999993</v>
      </c>
      <c r="D6">
        <v>9.5139999999999993</v>
      </c>
      <c r="E6">
        <v>9.5139999999999993</v>
      </c>
      <c r="F6">
        <v>9.5139999999999993</v>
      </c>
      <c r="G6">
        <v>9.5139999999999993</v>
      </c>
      <c r="H6">
        <v>9.5139999999999993</v>
      </c>
      <c r="I6">
        <v>9.5139999999999993</v>
      </c>
    </row>
    <row r="7" spans="1:9" x14ac:dyDescent="0.25">
      <c r="A7" t="s">
        <v>12</v>
      </c>
      <c r="B7">
        <f>1/(B6) *10^3</f>
        <v>105.10826150935463</v>
      </c>
      <c r="C7" t="e">
        <f t="shared" ref="C7:D7" si="0">1/(C6) *10^3</f>
        <v>#DIV/0!</v>
      </c>
      <c r="D7">
        <f t="shared" si="0"/>
        <v>105.10826150935463</v>
      </c>
      <c r="E7">
        <f t="shared" ref="E7" si="1">1/(E6) *10^3</f>
        <v>105.10826150935463</v>
      </c>
      <c r="F7">
        <f t="shared" ref="F7" si="2">1/(F6) *10^3</f>
        <v>105.10826150935463</v>
      </c>
      <c r="G7">
        <f t="shared" ref="G7" si="3">1/(G6) *10^3</f>
        <v>105.10826150935463</v>
      </c>
      <c r="H7">
        <f t="shared" ref="H7" si="4">1/(H6) *10^3</f>
        <v>105.10826150935463</v>
      </c>
      <c r="I7">
        <f t="shared" ref="I7" si="5">1/(I6) *10^3</f>
        <v>105.10826150935463</v>
      </c>
    </row>
    <row r="9" spans="1:9" x14ac:dyDescent="0.25">
      <c r="A9" s="1" t="s">
        <v>1</v>
      </c>
    </row>
    <row r="10" spans="1:9" x14ac:dyDescent="0.25">
      <c r="A10" s="2" t="s">
        <v>3</v>
      </c>
      <c r="B10">
        <v>35</v>
      </c>
      <c r="D10">
        <v>35</v>
      </c>
      <c r="E10">
        <v>35</v>
      </c>
      <c r="F10">
        <v>37</v>
      </c>
      <c r="G10">
        <v>29</v>
      </c>
      <c r="H10">
        <v>52</v>
      </c>
      <c r="I10">
        <v>39</v>
      </c>
    </row>
    <row r="11" spans="1:9" x14ac:dyDescent="0.25">
      <c r="A11" t="s">
        <v>6</v>
      </c>
      <c r="B11">
        <v>78</v>
      </c>
      <c r="D11">
        <v>78</v>
      </c>
      <c r="E11">
        <v>78</v>
      </c>
      <c r="F11">
        <v>78</v>
      </c>
      <c r="G11">
        <v>78</v>
      </c>
      <c r="H11">
        <v>119</v>
      </c>
      <c r="I11">
        <v>78</v>
      </c>
    </row>
    <row r="12" spans="1:9" x14ac:dyDescent="0.25">
      <c r="A12" t="s">
        <v>4</v>
      </c>
      <c r="B12">
        <v>15028</v>
      </c>
      <c r="D12">
        <v>14681</v>
      </c>
      <c r="E12">
        <v>14681</v>
      </c>
      <c r="F12">
        <v>15456</v>
      </c>
      <c r="G12">
        <v>16564</v>
      </c>
      <c r="H12">
        <v>21097</v>
      </c>
      <c r="I12">
        <v>16273</v>
      </c>
    </row>
    <row r="13" spans="1:9" x14ac:dyDescent="0.25">
      <c r="A13" t="s">
        <v>5</v>
      </c>
      <c r="B13">
        <v>21085</v>
      </c>
      <c r="D13">
        <v>20622</v>
      </c>
      <c r="E13">
        <v>20622</v>
      </c>
      <c r="F13">
        <v>21539</v>
      </c>
      <c r="G13">
        <v>24141</v>
      </c>
      <c r="H13">
        <v>29950</v>
      </c>
      <c r="I13">
        <v>24220</v>
      </c>
    </row>
    <row r="14" spans="1:9" x14ac:dyDescent="0.25">
      <c r="A14" t="s">
        <v>7</v>
      </c>
      <c r="B14">
        <f>B10+B12+B13+B11*10</f>
        <v>36928</v>
      </c>
      <c r="C14">
        <f t="shared" ref="C14:I14" si="6">C10+C12+C13+C11*10</f>
        <v>0</v>
      </c>
      <c r="D14">
        <f t="shared" si="6"/>
        <v>36118</v>
      </c>
      <c r="E14">
        <f t="shared" si="6"/>
        <v>36118</v>
      </c>
      <c r="F14">
        <f t="shared" si="6"/>
        <v>37812</v>
      </c>
      <c r="G14">
        <f t="shared" si="6"/>
        <v>41514</v>
      </c>
      <c r="H14">
        <f t="shared" si="6"/>
        <v>52289</v>
      </c>
      <c r="I14">
        <f t="shared" si="6"/>
        <v>41312</v>
      </c>
    </row>
    <row r="16" spans="1:9" x14ac:dyDescent="0.25">
      <c r="A16" t="s">
        <v>15</v>
      </c>
      <c r="B16">
        <v>327</v>
      </c>
      <c r="D16">
        <v>319</v>
      </c>
      <c r="E16">
        <v>333</v>
      </c>
      <c r="F16">
        <v>324</v>
      </c>
      <c r="G16">
        <v>325</v>
      </c>
      <c r="H16">
        <v>320</v>
      </c>
      <c r="I16">
        <v>327</v>
      </c>
    </row>
    <row r="17" spans="1:9" x14ac:dyDescent="0.25">
      <c r="A17" t="s">
        <v>14</v>
      </c>
      <c r="B17">
        <f>B16*10^-3</f>
        <v>0.32700000000000001</v>
      </c>
      <c r="C17">
        <f t="shared" ref="C17:I17" si="7">C16*10^-3</f>
        <v>0</v>
      </c>
      <c r="D17">
        <f t="shared" si="7"/>
        <v>0.31900000000000001</v>
      </c>
      <c r="E17">
        <f t="shared" si="7"/>
        <v>0.33300000000000002</v>
      </c>
      <c r="F17">
        <f t="shared" si="7"/>
        <v>0.32400000000000001</v>
      </c>
      <c r="G17">
        <f t="shared" si="7"/>
        <v>0.32500000000000001</v>
      </c>
      <c r="H17">
        <f t="shared" si="7"/>
        <v>0.32</v>
      </c>
      <c r="I17">
        <f t="shared" si="7"/>
        <v>0.32700000000000001</v>
      </c>
    </row>
    <row r="18" spans="1:9" x14ac:dyDescent="0.25">
      <c r="A18" t="s">
        <v>13</v>
      </c>
      <c r="B18">
        <v>24.7</v>
      </c>
      <c r="D18">
        <v>24.7</v>
      </c>
      <c r="E18">
        <v>23.6</v>
      </c>
      <c r="F18">
        <v>23.6</v>
      </c>
      <c r="G18">
        <v>23.5</v>
      </c>
      <c r="H18">
        <v>23.6</v>
      </c>
      <c r="I18">
        <v>24.9</v>
      </c>
    </row>
    <row r="19" spans="1:9" x14ac:dyDescent="0.25">
      <c r="A19" t="s">
        <v>16</v>
      </c>
      <c r="B19">
        <f>B18/B17</f>
        <v>75.535168195718654</v>
      </c>
      <c r="C19" t="e">
        <f t="shared" ref="C19:D19" si="8">C18/C17</f>
        <v>#DIV/0!</v>
      </c>
      <c r="D19">
        <f t="shared" si="8"/>
        <v>77.429467084639498</v>
      </c>
      <c r="E19">
        <f t="shared" ref="E19" si="9">E18/E17</f>
        <v>70.870870870870874</v>
      </c>
      <c r="F19">
        <f t="shared" ref="F19" si="10">F18/F17</f>
        <v>72.839506172839506</v>
      </c>
      <c r="G19">
        <f t="shared" ref="G19" si="11">G18/G17</f>
        <v>72.307692307692307</v>
      </c>
      <c r="H19">
        <f t="shared" ref="H19" si="12">H18/H17</f>
        <v>73.75</v>
      </c>
      <c r="I19">
        <f t="shared" ref="I19" si="13">I18/I17</f>
        <v>76.146788990825684</v>
      </c>
    </row>
    <row r="25" spans="1:9" x14ac:dyDescent="0.25">
      <c r="A25" s="3" t="s">
        <v>32</v>
      </c>
    </row>
    <row r="26" spans="1:9" x14ac:dyDescent="0.25">
      <c r="A26" t="s">
        <v>0</v>
      </c>
      <c r="B26" t="s">
        <v>46</v>
      </c>
      <c r="C26" t="s">
        <v>42</v>
      </c>
      <c r="D26" t="s">
        <v>43</v>
      </c>
      <c r="E26" t="s">
        <v>44</v>
      </c>
      <c r="F26" t="s">
        <v>45</v>
      </c>
    </row>
    <row r="27" spans="1:9" x14ac:dyDescent="0.25">
      <c r="A27" t="s">
        <v>9</v>
      </c>
      <c r="B27" t="s">
        <v>10</v>
      </c>
      <c r="C27" t="s">
        <v>33</v>
      </c>
      <c r="D27" t="s">
        <v>34</v>
      </c>
      <c r="E27" t="s">
        <v>35</v>
      </c>
      <c r="F27" t="s">
        <v>36</v>
      </c>
    </row>
    <row r="29" spans="1:9" x14ac:dyDescent="0.25">
      <c r="A29" s="1" t="s">
        <v>8</v>
      </c>
    </row>
    <row r="30" spans="1:9" x14ac:dyDescent="0.25">
      <c r="A30" t="s">
        <v>2</v>
      </c>
      <c r="B30">
        <v>9.5139999999999993</v>
      </c>
      <c r="C30">
        <v>9.5139999999999993</v>
      </c>
      <c r="D30">
        <v>9.5139999999999993</v>
      </c>
      <c r="E30">
        <v>18.670999999999999</v>
      </c>
      <c r="F30">
        <v>43.75</v>
      </c>
    </row>
    <row r="31" spans="1:9" x14ac:dyDescent="0.25">
      <c r="A31" t="s">
        <v>12</v>
      </c>
      <c r="B31">
        <f>1/(B30) *10^3</f>
        <v>105.10826150935463</v>
      </c>
      <c r="C31">
        <f t="shared" ref="C31:I31" si="14">1/(C30) *10^3</f>
        <v>105.10826150935463</v>
      </c>
      <c r="D31">
        <f t="shared" si="14"/>
        <v>105.10826150935463</v>
      </c>
      <c r="E31">
        <f t="shared" si="14"/>
        <v>53.558995233249426</v>
      </c>
      <c r="F31">
        <f t="shared" si="14"/>
        <v>22.857142857142858</v>
      </c>
    </row>
    <row r="33" spans="1:6" x14ac:dyDescent="0.25">
      <c r="A33" s="1" t="s">
        <v>1</v>
      </c>
    </row>
    <row r="34" spans="1:6" x14ac:dyDescent="0.25">
      <c r="A34" s="2" t="s">
        <v>3</v>
      </c>
      <c r="B34">
        <v>35</v>
      </c>
      <c r="C34">
        <v>35</v>
      </c>
      <c r="D34">
        <v>43</v>
      </c>
      <c r="E34">
        <v>33</v>
      </c>
      <c r="F34">
        <v>33</v>
      </c>
    </row>
    <row r="35" spans="1:6" x14ac:dyDescent="0.25">
      <c r="A35" t="s">
        <v>6</v>
      </c>
      <c r="B35">
        <v>78</v>
      </c>
      <c r="C35">
        <v>78</v>
      </c>
      <c r="D35">
        <v>78</v>
      </c>
      <c r="E35">
        <v>78</v>
      </c>
      <c r="F35">
        <v>86</v>
      </c>
    </row>
    <row r="36" spans="1:6" x14ac:dyDescent="0.25">
      <c r="A36" t="s">
        <v>4</v>
      </c>
      <c r="B36">
        <v>14561</v>
      </c>
      <c r="C36">
        <v>15574</v>
      </c>
      <c r="D36">
        <v>18530</v>
      </c>
      <c r="E36">
        <v>12000</v>
      </c>
      <c r="F36">
        <v>10623</v>
      </c>
    </row>
    <row r="37" spans="1:6" x14ac:dyDescent="0.25">
      <c r="A37" t="s">
        <v>5</v>
      </c>
      <c r="B37">
        <v>20592</v>
      </c>
      <c r="C37">
        <v>23182</v>
      </c>
      <c r="D37">
        <v>27889</v>
      </c>
      <c r="E37">
        <v>20699</v>
      </c>
      <c r="F37">
        <v>21436</v>
      </c>
    </row>
    <row r="38" spans="1:6" x14ac:dyDescent="0.25">
      <c r="A38" t="s">
        <v>7</v>
      </c>
      <c r="B38">
        <f>B34+B36+B37+B35*10</f>
        <v>35968</v>
      </c>
      <c r="C38">
        <f t="shared" ref="C38:I38" si="15">C34+C36+C37+C35*10</f>
        <v>39571</v>
      </c>
      <c r="D38">
        <f t="shared" si="15"/>
        <v>47242</v>
      </c>
      <c r="E38">
        <f t="shared" si="15"/>
        <v>33512</v>
      </c>
      <c r="F38">
        <f t="shared" si="15"/>
        <v>32952</v>
      </c>
    </row>
    <row r="40" spans="1:6" x14ac:dyDescent="0.25">
      <c r="A40" t="s">
        <v>15</v>
      </c>
      <c r="B40">
        <v>324</v>
      </c>
      <c r="C40">
        <v>322</v>
      </c>
      <c r="D40">
        <v>325</v>
      </c>
      <c r="E40">
        <v>327</v>
      </c>
      <c r="F40">
        <v>323</v>
      </c>
    </row>
    <row r="41" spans="1:6" x14ac:dyDescent="0.25">
      <c r="A41" t="s">
        <v>14</v>
      </c>
      <c r="B41">
        <f>B40*10^-3</f>
        <v>0.32400000000000001</v>
      </c>
      <c r="C41">
        <f t="shared" ref="C41:I41" si="16">C40*10^-3</f>
        <v>0.32200000000000001</v>
      </c>
      <c r="D41">
        <f t="shared" si="16"/>
        <v>0.32500000000000001</v>
      </c>
      <c r="E41">
        <f t="shared" si="16"/>
        <v>0.32700000000000001</v>
      </c>
      <c r="F41">
        <f t="shared" si="16"/>
        <v>0.32300000000000001</v>
      </c>
    </row>
    <row r="42" spans="1:6" x14ac:dyDescent="0.25">
      <c r="A42" t="s">
        <v>13</v>
      </c>
      <c r="B42">
        <v>23.6</v>
      </c>
      <c r="C42">
        <v>23.4</v>
      </c>
      <c r="D42">
        <v>23.5</v>
      </c>
      <c r="E42">
        <v>23.4</v>
      </c>
      <c r="F42">
        <v>27.9</v>
      </c>
    </row>
    <row r="43" spans="1:6" x14ac:dyDescent="0.25">
      <c r="A43" t="s">
        <v>16</v>
      </c>
      <c r="B43">
        <f>B42/B41</f>
        <v>72.839506172839506</v>
      </c>
      <c r="C43">
        <f t="shared" ref="C43:I43" si="17">C42/C41</f>
        <v>72.670807453416145</v>
      </c>
      <c r="D43">
        <f t="shared" si="17"/>
        <v>72.307692307692307</v>
      </c>
      <c r="E43">
        <f t="shared" si="17"/>
        <v>71.559633027522935</v>
      </c>
      <c r="F43">
        <f t="shared" si="17"/>
        <v>86.377708978328172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B823E-4977-4B11-ACCD-AA48E32BBAB6}">
  <dimension ref="A1:P35"/>
  <sheetViews>
    <sheetView tabSelected="1" workbookViewId="0">
      <selection activeCell="P4" sqref="P4"/>
    </sheetView>
  </sheetViews>
  <sheetFormatPr defaultRowHeight="15" x14ac:dyDescent="0.25"/>
  <cols>
    <col min="1" max="1" width="32.28515625" bestFit="1" customWidth="1"/>
    <col min="2" max="5" width="12" bestFit="1" customWidth="1"/>
    <col min="6" max="6" width="10.7109375" customWidth="1"/>
  </cols>
  <sheetData>
    <row r="1" spans="1:16" x14ac:dyDescent="0.25">
      <c r="A1" s="3" t="s">
        <v>37</v>
      </c>
    </row>
    <row r="2" spans="1:16" x14ac:dyDescent="0.25">
      <c r="A2" t="s">
        <v>38</v>
      </c>
      <c r="B2">
        <v>1</v>
      </c>
      <c r="C2">
        <v>5</v>
      </c>
      <c r="D2">
        <v>2</v>
      </c>
      <c r="E2">
        <v>10</v>
      </c>
      <c r="F2">
        <v>20</v>
      </c>
      <c r="G2">
        <v>30</v>
      </c>
      <c r="H2">
        <v>40</v>
      </c>
      <c r="I2">
        <v>50</v>
      </c>
      <c r="J2">
        <v>75</v>
      </c>
      <c r="K2">
        <v>100</v>
      </c>
      <c r="L2">
        <v>150</v>
      </c>
      <c r="M2">
        <v>200</v>
      </c>
      <c r="N2">
        <v>250</v>
      </c>
      <c r="O2">
        <v>500</v>
      </c>
      <c r="P2">
        <v>1000</v>
      </c>
    </row>
    <row r="3" spans="1:16" x14ac:dyDescent="0.25">
      <c r="A3" t="s">
        <v>15</v>
      </c>
      <c r="B3">
        <v>263</v>
      </c>
      <c r="C3">
        <v>325</v>
      </c>
      <c r="D3">
        <v>273</v>
      </c>
      <c r="E3">
        <v>395</v>
      </c>
      <c r="F3">
        <v>552</v>
      </c>
      <c r="G3">
        <v>688</v>
      </c>
      <c r="H3">
        <v>842</v>
      </c>
      <c r="I3">
        <v>996</v>
      </c>
      <c r="J3">
        <v>1350</v>
      </c>
      <c r="K3">
        <v>1800</v>
      </c>
      <c r="L3">
        <v>2450</v>
      </c>
      <c r="M3">
        <v>3310</v>
      </c>
      <c r="N3">
        <v>3960</v>
      </c>
      <c r="O3">
        <v>7540</v>
      </c>
      <c r="P3">
        <v>15800</v>
      </c>
    </row>
    <row r="4" spans="1:16" x14ac:dyDescent="0.25">
      <c r="A4" t="s">
        <v>14</v>
      </c>
      <c r="B4">
        <f>B3*10^-3</f>
        <v>0.26300000000000001</v>
      </c>
      <c r="C4">
        <f>C3*10^-3</f>
        <v>0.32500000000000001</v>
      </c>
      <c r="D4">
        <f>D3*10^-3</f>
        <v>0.27300000000000002</v>
      </c>
      <c r="E4">
        <f>E3*10^-3</f>
        <v>0.39500000000000002</v>
      </c>
      <c r="F4">
        <f>F3*10^-3</f>
        <v>0.55200000000000005</v>
      </c>
      <c r="G4">
        <f t="shared" ref="G4:M4" si="0">G3*10^-3</f>
        <v>0.68800000000000006</v>
      </c>
      <c r="H4">
        <f t="shared" si="0"/>
        <v>0.84199999999999997</v>
      </c>
      <c r="I4">
        <f t="shared" si="0"/>
        <v>0.996</v>
      </c>
      <c r="J4">
        <f t="shared" si="0"/>
        <v>1.35</v>
      </c>
      <c r="K4">
        <f t="shared" si="0"/>
        <v>1.8</v>
      </c>
      <c r="L4">
        <f t="shared" si="0"/>
        <v>2.4500000000000002</v>
      </c>
      <c r="M4">
        <f t="shared" si="0"/>
        <v>3.31</v>
      </c>
      <c r="N4">
        <f t="shared" ref="N4" si="1">N3*10^-3</f>
        <v>3.96</v>
      </c>
      <c r="O4">
        <f t="shared" ref="O4" si="2">O3*10^-3</f>
        <v>7.54</v>
      </c>
      <c r="P4">
        <f t="shared" ref="P4" si="3">P3*10^-3</f>
        <v>15.8</v>
      </c>
    </row>
    <row r="5" spans="1:16" x14ac:dyDescent="0.25">
      <c r="A5" t="s">
        <v>13</v>
      </c>
      <c r="B5">
        <v>4.58</v>
      </c>
      <c r="C5">
        <v>23.5</v>
      </c>
      <c r="D5">
        <v>9.1</v>
      </c>
      <c r="E5">
        <v>47.9</v>
      </c>
      <c r="F5">
        <v>110</v>
      </c>
      <c r="G5">
        <v>180</v>
      </c>
      <c r="H5">
        <v>258</v>
      </c>
      <c r="I5">
        <v>354</v>
      </c>
      <c r="J5">
        <v>623</v>
      </c>
      <c r="K5">
        <v>991</v>
      </c>
      <c r="L5">
        <v>1890</v>
      </c>
      <c r="M5">
        <v>3020</v>
      </c>
      <c r="N5">
        <v>4480</v>
      </c>
      <c r="O5">
        <v>16000</v>
      </c>
      <c r="P5">
        <v>59300</v>
      </c>
    </row>
    <row r="6" spans="1:16" x14ac:dyDescent="0.25">
      <c r="A6" t="s">
        <v>16</v>
      </c>
      <c r="B6">
        <f>B5/B4</f>
        <v>17.414448669201519</v>
      </c>
      <c r="C6">
        <f>C5/C4</f>
        <v>72.307692307692307</v>
      </c>
      <c r="D6">
        <f>D5/D4</f>
        <v>33.333333333333329</v>
      </c>
      <c r="E6">
        <f>E5/E4</f>
        <v>121.26582278481011</v>
      </c>
      <c r="F6">
        <f>F5/F4</f>
        <v>199.27536231884056</v>
      </c>
      <c r="G6">
        <f t="shared" ref="G6:M6" si="4">G5/G4</f>
        <v>261.62790697674416</v>
      </c>
      <c r="H6">
        <f t="shared" si="4"/>
        <v>306.41330166270785</v>
      </c>
      <c r="I6">
        <f t="shared" si="4"/>
        <v>355.42168674698797</v>
      </c>
      <c r="J6">
        <f t="shared" si="4"/>
        <v>461.48148148148147</v>
      </c>
      <c r="K6">
        <f t="shared" si="4"/>
        <v>550.55555555555554</v>
      </c>
      <c r="L6">
        <f t="shared" si="4"/>
        <v>771.42857142857133</v>
      </c>
      <c r="M6">
        <f t="shared" si="4"/>
        <v>912.38670694864049</v>
      </c>
      <c r="N6">
        <f t="shared" ref="N6" si="5">N5/N4</f>
        <v>1131.3131313131314</v>
      </c>
      <c r="O6">
        <f t="shared" ref="O6" si="6">O5/O4</f>
        <v>2122.0159151193634</v>
      </c>
      <c r="P6">
        <f t="shared" ref="P6" si="7">P5/P4</f>
        <v>3753.164556962025</v>
      </c>
    </row>
    <row r="9" spans="1:16" x14ac:dyDescent="0.25">
      <c r="A9" s="3" t="s">
        <v>40</v>
      </c>
    </row>
    <row r="10" spans="1:16" x14ac:dyDescent="0.25">
      <c r="A10" t="s">
        <v>41</v>
      </c>
      <c r="B10">
        <v>1</v>
      </c>
      <c r="C10">
        <v>2</v>
      </c>
      <c r="D10">
        <v>5</v>
      </c>
      <c r="E10">
        <v>10</v>
      </c>
      <c r="F10">
        <v>20</v>
      </c>
      <c r="G10">
        <v>50</v>
      </c>
      <c r="H10">
        <v>100</v>
      </c>
      <c r="I10">
        <v>1000</v>
      </c>
    </row>
    <row r="11" spans="1:16" x14ac:dyDescent="0.25">
      <c r="A11" t="s">
        <v>15</v>
      </c>
      <c r="B11">
        <v>549</v>
      </c>
      <c r="C11">
        <v>1080</v>
      </c>
      <c r="D11">
        <v>2720</v>
      </c>
      <c r="E11">
        <v>5320</v>
      </c>
      <c r="F11">
        <v>10600</v>
      </c>
      <c r="G11">
        <v>25600</v>
      </c>
      <c r="H11">
        <v>53100</v>
      </c>
      <c r="I11">
        <v>532000</v>
      </c>
    </row>
    <row r="12" spans="1:16" x14ac:dyDescent="0.25">
      <c r="A12" t="s">
        <v>14</v>
      </c>
      <c r="B12">
        <f>B11*10^-3</f>
        <v>0.54900000000000004</v>
      </c>
      <c r="C12">
        <f t="shared" ref="C12:P12" si="8">C11*10^-3</f>
        <v>1.08</v>
      </c>
      <c r="D12">
        <f t="shared" si="8"/>
        <v>2.72</v>
      </c>
      <c r="E12">
        <f t="shared" si="8"/>
        <v>5.32</v>
      </c>
      <c r="F12">
        <f t="shared" si="8"/>
        <v>10.6</v>
      </c>
      <c r="G12">
        <f t="shared" si="8"/>
        <v>25.6</v>
      </c>
      <c r="H12">
        <f t="shared" si="8"/>
        <v>53.1</v>
      </c>
      <c r="I12">
        <f t="shared" si="8"/>
        <v>532</v>
      </c>
      <c r="J12">
        <f t="shared" si="8"/>
        <v>0</v>
      </c>
      <c r="K12">
        <f t="shared" si="8"/>
        <v>0</v>
      </c>
      <c r="L12">
        <f t="shared" si="8"/>
        <v>0</v>
      </c>
      <c r="M12">
        <f t="shared" si="8"/>
        <v>0</v>
      </c>
      <c r="N12">
        <f t="shared" si="8"/>
        <v>0</v>
      </c>
      <c r="O12">
        <f t="shared" si="8"/>
        <v>0</v>
      </c>
      <c r="P12">
        <f t="shared" si="8"/>
        <v>0</v>
      </c>
    </row>
    <row r="13" spans="1:16" x14ac:dyDescent="0.25">
      <c r="A13" t="s">
        <v>13</v>
      </c>
      <c r="B13">
        <v>109</v>
      </c>
      <c r="C13">
        <v>218</v>
      </c>
      <c r="D13">
        <v>546</v>
      </c>
      <c r="E13">
        <v>1090</v>
      </c>
      <c r="F13">
        <v>2180</v>
      </c>
      <c r="G13">
        <v>5520</v>
      </c>
      <c r="H13">
        <v>10900</v>
      </c>
      <c r="I13">
        <v>110000</v>
      </c>
    </row>
    <row r="14" spans="1:16" x14ac:dyDescent="0.25">
      <c r="A14" t="s">
        <v>16</v>
      </c>
      <c r="B14">
        <f>B13/B12</f>
        <v>198.54280510018214</v>
      </c>
      <c r="C14">
        <f t="shared" ref="C14:P14" si="9">C13/C12</f>
        <v>201.85185185185185</v>
      </c>
      <c r="D14">
        <f t="shared" si="9"/>
        <v>200.73529411764704</v>
      </c>
      <c r="E14">
        <f t="shared" si="9"/>
        <v>204.88721804511277</v>
      </c>
      <c r="F14">
        <f t="shared" si="9"/>
        <v>205.66037735849056</v>
      </c>
      <c r="G14">
        <f t="shared" si="9"/>
        <v>215.625</v>
      </c>
      <c r="H14">
        <f t="shared" si="9"/>
        <v>205.27306967984933</v>
      </c>
      <c r="I14">
        <f t="shared" si="9"/>
        <v>206.76691729323309</v>
      </c>
      <c r="J14" t="e">
        <f t="shared" si="9"/>
        <v>#DIV/0!</v>
      </c>
      <c r="K14" t="e">
        <f t="shared" si="9"/>
        <v>#DIV/0!</v>
      </c>
      <c r="L14" t="e">
        <f t="shared" si="9"/>
        <v>#DIV/0!</v>
      </c>
      <c r="M14" t="e">
        <f t="shared" si="9"/>
        <v>#DIV/0!</v>
      </c>
      <c r="N14" t="e">
        <f t="shared" si="9"/>
        <v>#DIV/0!</v>
      </c>
      <c r="O14" t="e">
        <f t="shared" si="9"/>
        <v>#DIV/0!</v>
      </c>
      <c r="P14" t="e">
        <f t="shared" si="9"/>
        <v>#DIV/0!</v>
      </c>
    </row>
    <row r="35" spans="16:16" x14ac:dyDescent="0.25">
      <c r="P35" t="s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Kyung Hwan Lee</dc:creator>
  <cp:lastModifiedBy>Kyung Hwan Lee</cp:lastModifiedBy>
  <dcterms:created xsi:type="dcterms:W3CDTF">2020-04-20T13:00:14Z</dcterms:created>
  <dcterms:modified xsi:type="dcterms:W3CDTF">2020-04-20T21:31:30Z</dcterms:modified>
</cp:coreProperties>
</file>