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760" yWindow="1000" windowWidth="25940" windowHeight="16260" tabRatio="500" activeTab="9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state="hidden" r:id="rId7"/>
    <sheet name="Week11" sheetId="18" r:id="rId8"/>
    <sheet name="Scoring" sheetId="11" state="hidden" r:id="rId9"/>
    <sheet name="Week12" sheetId="20" r:id="rId10"/>
    <sheet name="PlayerScoring" sheetId="16" r:id="rId11"/>
    <sheet name="OnlineRankings" sheetId="19" r:id="rId12"/>
  </sheets>
  <definedNames>
    <definedName name="_xlnm._FilterDatabase" localSheetId="4" hidden="1">'Def Analysis'!$A$1:$AF$33</definedName>
    <definedName name="_xlnm._FilterDatabase" localSheetId="3" hidden="1">'Off Analysis'!$A$1:$R$33</definedName>
    <definedName name="ExternalData_1" localSheetId="1" hidden="1">'Def Game Stats'!$A$1:$AE$33</definedName>
    <definedName name="ExternalData_1" localSheetId="2" hidden="1">GameData!$A$1:$H$513</definedName>
    <definedName name="ExternalData_1" localSheetId="0" hidden="1">'Off Game Stats'!$A$1:$AE$33</definedName>
    <definedName name="ExternalData_1" localSheetId="10" hidden="1">PlayerScoring!$A$1:$Q$413</definedName>
    <definedName name="ExternalData_1" localSheetId="5" hidden="1">QBRBWRTE!$A$1:$AF$3061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4" i="20" l="1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3" i="20"/>
  <c r="AN29" i="20"/>
  <c r="AN30" i="20"/>
  <c r="AN31" i="20"/>
  <c r="AN32" i="20"/>
  <c r="AN33" i="20"/>
  <c r="AN34" i="20"/>
  <c r="AN35" i="20"/>
  <c r="AN37" i="20"/>
  <c r="AN38" i="20"/>
  <c r="AN39" i="20"/>
  <c r="AN40" i="20"/>
  <c r="AN42" i="20"/>
  <c r="AN43" i="20"/>
  <c r="AN44" i="20"/>
  <c r="AN45" i="20"/>
  <c r="AN46" i="20"/>
  <c r="AN47" i="20"/>
  <c r="AN48" i="20"/>
  <c r="AN49" i="20"/>
  <c r="AN50" i="20"/>
  <c r="AN51" i="20"/>
  <c r="A21" i="5"/>
  <c r="Q21" i="5"/>
  <c r="A2" i="5"/>
  <c r="A3" i="5"/>
  <c r="A4" i="5"/>
  <c r="A5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O3" i="5"/>
  <c r="N3" i="5"/>
  <c r="P3" i="5"/>
  <c r="O4" i="5"/>
  <c r="N4" i="5"/>
  <c r="P4" i="5"/>
  <c r="O5" i="5"/>
  <c r="N5" i="5"/>
  <c r="P5" i="5"/>
  <c r="A6" i="5"/>
  <c r="O6" i="5"/>
  <c r="N6" i="5"/>
  <c r="P6" i="5"/>
  <c r="A7" i="5"/>
  <c r="O7" i="5"/>
  <c r="N7" i="5"/>
  <c r="P7" i="5"/>
  <c r="A8" i="5"/>
  <c r="O8" i="5"/>
  <c r="N8" i="5"/>
  <c r="P8" i="5"/>
  <c r="A9" i="5"/>
  <c r="O9" i="5"/>
  <c r="N9" i="5"/>
  <c r="P9" i="5"/>
  <c r="A10" i="5"/>
  <c r="O10" i="5"/>
  <c r="N10" i="5"/>
  <c r="P10" i="5"/>
  <c r="A11" i="5"/>
  <c r="O11" i="5"/>
  <c r="N11" i="5"/>
  <c r="P11" i="5"/>
  <c r="A12" i="5"/>
  <c r="O12" i="5"/>
  <c r="N12" i="5"/>
  <c r="P12" i="5"/>
  <c r="A13" i="5"/>
  <c r="O13" i="5"/>
  <c r="N13" i="5"/>
  <c r="P13" i="5"/>
  <c r="A14" i="5"/>
  <c r="O14" i="5"/>
  <c r="N14" i="5"/>
  <c r="P14" i="5"/>
  <c r="A15" i="5"/>
  <c r="O15" i="5"/>
  <c r="N15" i="5"/>
  <c r="P15" i="5"/>
  <c r="A16" i="5"/>
  <c r="O16" i="5"/>
  <c r="N16" i="5"/>
  <c r="P16" i="5"/>
  <c r="A17" i="5"/>
  <c r="O17" i="5"/>
  <c r="N17" i="5"/>
  <c r="P17" i="5"/>
  <c r="A18" i="5"/>
  <c r="O18" i="5"/>
  <c r="N18" i="5"/>
  <c r="P18" i="5"/>
  <c r="A19" i="5"/>
  <c r="O19" i="5"/>
  <c r="N19" i="5"/>
  <c r="P19" i="5"/>
  <c r="A20" i="5"/>
  <c r="O20" i="5"/>
  <c r="N20" i="5"/>
  <c r="P20" i="5"/>
  <c r="O21" i="5"/>
  <c r="N21" i="5"/>
  <c r="P21" i="5"/>
  <c r="A22" i="5"/>
  <c r="O22" i="5"/>
  <c r="N22" i="5"/>
  <c r="P22" i="5"/>
  <c r="A23" i="5"/>
  <c r="O23" i="5"/>
  <c r="N23" i="5"/>
  <c r="P23" i="5"/>
  <c r="A24" i="5"/>
  <c r="O24" i="5"/>
  <c r="N24" i="5"/>
  <c r="P24" i="5"/>
  <c r="A25" i="5"/>
  <c r="O25" i="5"/>
  <c r="N25" i="5"/>
  <c r="P25" i="5"/>
  <c r="A26" i="5"/>
  <c r="O26" i="5"/>
  <c r="N26" i="5"/>
  <c r="P26" i="5"/>
  <c r="A27" i="5"/>
  <c r="O27" i="5"/>
  <c r="N27" i="5"/>
  <c r="P27" i="5"/>
  <c r="A28" i="5"/>
  <c r="O28" i="5"/>
  <c r="N28" i="5"/>
  <c r="P28" i="5"/>
  <c r="A29" i="5"/>
  <c r="O29" i="5"/>
  <c r="N29" i="5"/>
  <c r="P29" i="5"/>
  <c r="A30" i="5"/>
  <c r="O30" i="5"/>
  <c r="N30" i="5"/>
  <c r="P30" i="5"/>
  <c r="A31" i="5"/>
  <c r="O31" i="5"/>
  <c r="N31" i="5"/>
  <c r="P31" i="5"/>
  <c r="A32" i="5"/>
  <c r="O32" i="5"/>
  <c r="N32" i="5"/>
  <c r="P32" i="5"/>
  <c r="A33" i="5"/>
  <c r="O33" i="5"/>
  <c r="N33" i="5"/>
  <c r="P33" i="5"/>
  <c r="R2" i="5"/>
  <c r="S2" i="5"/>
  <c r="T2" i="5"/>
  <c r="U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V2" i="5"/>
  <c r="W2" i="5"/>
  <c r="X2" i="5"/>
  <c r="Y2" i="5"/>
  <c r="W3" i="5"/>
  <c r="X3" i="5"/>
  <c r="W4" i="5"/>
  <c r="X4" i="5"/>
  <c r="W5" i="5"/>
  <c r="X5" i="5"/>
  <c r="W6" i="5"/>
  <c r="X6" i="5"/>
  <c r="W7" i="5"/>
  <c r="X7" i="5"/>
  <c r="W8" i="5"/>
  <c r="X8" i="5"/>
  <c r="W9" i="5"/>
  <c r="X9" i="5"/>
  <c r="W10" i="5"/>
  <c r="X10" i="5"/>
  <c r="W11" i="5"/>
  <c r="X11" i="5"/>
  <c r="W12" i="5"/>
  <c r="X12" i="5"/>
  <c r="W13" i="5"/>
  <c r="X13" i="5"/>
  <c r="W14" i="5"/>
  <c r="X14" i="5"/>
  <c r="W15" i="5"/>
  <c r="X15" i="5"/>
  <c r="W16" i="5"/>
  <c r="X16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Z2" i="5"/>
  <c r="AA2" i="5"/>
  <c r="AB2" i="5"/>
  <c r="AC2" i="5"/>
  <c r="AA3" i="5"/>
  <c r="AB3" i="5"/>
  <c r="AA4" i="5"/>
  <c r="AB4" i="5"/>
  <c r="AA5" i="5"/>
  <c r="AB5" i="5"/>
  <c r="AA6" i="5"/>
  <c r="AB6" i="5"/>
  <c r="AA7" i="5"/>
  <c r="AB7" i="5"/>
  <c r="AA8" i="5"/>
  <c r="AB8" i="5"/>
  <c r="AA9" i="5"/>
  <c r="AB9" i="5"/>
  <c r="AA10" i="5"/>
  <c r="AB10" i="5"/>
  <c r="AA11" i="5"/>
  <c r="AB11" i="5"/>
  <c r="AA12" i="5"/>
  <c r="AB12" i="5"/>
  <c r="AA13" i="5"/>
  <c r="AB13" i="5"/>
  <c r="AA14" i="5"/>
  <c r="AB14" i="5"/>
  <c r="AA15" i="5"/>
  <c r="AB15" i="5"/>
  <c r="AA16" i="5"/>
  <c r="AB16" i="5"/>
  <c r="AA17" i="5"/>
  <c r="AB17" i="5"/>
  <c r="AA18" i="5"/>
  <c r="AB18" i="5"/>
  <c r="AA19" i="5"/>
  <c r="AB19" i="5"/>
  <c r="AA20" i="5"/>
  <c r="AB20" i="5"/>
  <c r="AA21" i="5"/>
  <c r="AB21" i="5"/>
  <c r="AA22" i="5"/>
  <c r="AB22" i="5"/>
  <c r="AA23" i="5"/>
  <c r="AB23" i="5"/>
  <c r="AA24" i="5"/>
  <c r="AB24" i="5"/>
  <c r="AA25" i="5"/>
  <c r="AB25" i="5"/>
  <c r="AA26" i="5"/>
  <c r="AB26" i="5"/>
  <c r="AA27" i="5"/>
  <c r="AB27" i="5"/>
  <c r="AA28" i="5"/>
  <c r="AB28" i="5"/>
  <c r="AA29" i="5"/>
  <c r="AB29" i="5"/>
  <c r="AA30" i="5"/>
  <c r="AB30" i="5"/>
  <c r="AA31" i="5"/>
  <c r="AB31" i="5"/>
  <c r="AA32" i="5"/>
  <c r="AB32" i="5"/>
  <c r="AA33" i="5"/>
  <c r="AB33" i="5"/>
  <c r="AD2" i="5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K35" i="5"/>
  <c r="B3" i="5"/>
  <c r="C3" i="5"/>
  <c r="D3" i="5"/>
  <c r="G3" i="5"/>
  <c r="B4" i="5"/>
  <c r="C4" i="5"/>
  <c r="D4" i="5"/>
  <c r="G4" i="5"/>
  <c r="B5" i="5"/>
  <c r="C5" i="5"/>
  <c r="D5" i="5"/>
  <c r="G5" i="5"/>
  <c r="B6" i="5"/>
  <c r="C6" i="5"/>
  <c r="D6" i="5"/>
  <c r="G6" i="5"/>
  <c r="B7" i="5"/>
  <c r="C7" i="5"/>
  <c r="D7" i="5"/>
  <c r="G7" i="5"/>
  <c r="B8" i="5"/>
  <c r="C8" i="5"/>
  <c r="D8" i="5"/>
  <c r="G8" i="5"/>
  <c r="B9" i="5"/>
  <c r="C9" i="5"/>
  <c r="D9" i="5"/>
  <c r="G9" i="5"/>
  <c r="B10" i="5"/>
  <c r="C10" i="5"/>
  <c r="D10" i="5"/>
  <c r="G10" i="5"/>
  <c r="B11" i="5"/>
  <c r="C11" i="5"/>
  <c r="D11" i="5"/>
  <c r="G11" i="5"/>
  <c r="B12" i="5"/>
  <c r="C12" i="5"/>
  <c r="D12" i="5"/>
  <c r="G12" i="5"/>
  <c r="B13" i="5"/>
  <c r="C13" i="5"/>
  <c r="D13" i="5"/>
  <c r="G13" i="5"/>
  <c r="B14" i="5"/>
  <c r="C14" i="5"/>
  <c r="D14" i="5"/>
  <c r="G14" i="5"/>
  <c r="B15" i="5"/>
  <c r="C15" i="5"/>
  <c r="D15" i="5"/>
  <c r="G15" i="5"/>
  <c r="B16" i="5"/>
  <c r="C16" i="5"/>
  <c r="D16" i="5"/>
  <c r="G16" i="5"/>
  <c r="B17" i="5"/>
  <c r="C17" i="5"/>
  <c r="D17" i="5"/>
  <c r="G17" i="5"/>
  <c r="B18" i="5"/>
  <c r="C18" i="5"/>
  <c r="D18" i="5"/>
  <c r="G18" i="5"/>
  <c r="B19" i="5"/>
  <c r="C19" i="5"/>
  <c r="D19" i="5"/>
  <c r="G19" i="5"/>
  <c r="B20" i="5"/>
  <c r="C20" i="5"/>
  <c r="D20" i="5"/>
  <c r="G20" i="5"/>
  <c r="B21" i="5"/>
  <c r="C21" i="5"/>
  <c r="D21" i="5"/>
  <c r="G21" i="5"/>
  <c r="B22" i="5"/>
  <c r="C22" i="5"/>
  <c r="D22" i="5"/>
  <c r="G22" i="5"/>
  <c r="B23" i="5"/>
  <c r="C23" i="5"/>
  <c r="D23" i="5"/>
  <c r="G23" i="5"/>
  <c r="B24" i="5"/>
  <c r="C24" i="5"/>
  <c r="D24" i="5"/>
  <c r="G24" i="5"/>
  <c r="B25" i="5"/>
  <c r="C25" i="5"/>
  <c r="D25" i="5"/>
  <c r="G25" i="5"/>
  <c r="B26" i="5"/>
  <c r="C26" i="5"/>
  <c r="D26" i="5"/>
  <c r="G26" i="5"/>
  <c r="B27" i="5"/>
  <c r="C27" i="5"/>
  <c r="D27" i="5"/>
  <c r="G27" i="5"/>
  <c r="B28" i="5"/>
  <c r="C28" i="5"/>
  <c r="D28" i="5"/>
  <c r="G28" i="5"/>
  <c r="B29" i="5"/>
  <c r="C29" i="5"/>
  <c r="D29" i="5"/>
  <c r="G29" i="5"/>
  <c r="B30" i="5"/>
  <c r="C30" i="5"/>
  <c r="D30" i="5"/>
  <c r="G30" i="5"/>
  <c r="B31" i="5"/>
  <c r="C31" i="5"/>
  <c r="D31" i="5"/>
  <c r="G31" i="5"/>
  <c r="B32" i="5"/>
  <c r="C32" i="5"/>
  <c r="D32" i="5"/>
  <c r="G32" i="5"/>
  <c r="B33" i="5"/>
  <c r="C33" i="5"/>
  <c r="D33" i="5"/>
  <c r="G33" i="5"/>
  <c r="G35" i="5"/>
  <c r="L35" i="5"/>
  <c r="M35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M36" i="5"/>
  <c r="A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5" i="5"/>
  <c r="E36" i="5"/>
  <c r="AF2" i="5"/>
  <c r="F3" i="5"/>
  <c r="Q3" i="5"/>
  <c r="R3" i="5"/>
  <c r="U3" i="5"/>
  <c r="V3" i="5"/>
  <c r="Y3" i="5"/>
  <c r="Z3" i="5"/>
  <c r="AC3" i="5"/>
  <c r="AD3" i="5"/>
  <c r="AE3" i="5"/>
  <c r="AF3" i="5"/>
  <c r="F4" i="5"/>
  <c r="Q4" i="5"/>
  <c r="R4" i="5"/>
  <c r="U4" i="5"/>
  <c r="V4" i="5"/>
  <c r="Y4" i="5"/>
  <c r="Z4" i="5"/>
  <c r="AC4" i="5"/>
  <c r="AD4" i="5"/>
  <c r="AE4" i="5"/>
  <c r="AF4" i="5"/>
  <c r="F5" i="5"/>
  <c r="Q5" i="5"/>
  <c r="R5" i="5"/>
  <c r="U5" i="5"/>
  <c r="V5" i="5"/>
  <c r="Y5" i="5"/>
  <c r="Z5" i="5"/>
  <c r="AC5" i="5"/>
  <c r="AD5" i="5"/>
  <c r="AE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5" i="5"/>
  <c r="F36" i="5"/>
  <c r="AF5" i="5"/>
  <c r="Q6" i="5"/>
  <c r="R6" i="5"/>
  <c r="U6" i="5"/>
  <c r="V6" i="5"/>
  <c r="Y6" i="5"/>
  <c r="Z6" i="5"/>
  <c r="AC6" i="5"/>
  <c r="AD6" i="5"/>
  <c r="AE6" i="5"/>
  <c r="AF6" i="5"/>
  <c r="Q7" i="5"/>
  <c r="R7" i="5"/>
  <c r="U7" i="5"/>
  <c r="V7" i="5"/>
  <c r="Y7" i="5"/>
  <c r="Z7" i="5"/>
  <c r="AC7" i="5"/>
  <c r="AD7" i="5"/>
  <c r="AE7" i="5"/>
  <c r="AF7" i="5"/>
  <c r="Q8" i="5"/>
  <c r="R8" i="5"/>
  <c r="U8" i="5"/>
  <c r="V8" i="5"/>
  <c r="Y8" i="5"/>
  <c r="Z8" i="5"/>
  <c r="AC8" i="5"/>
  <c r="AD8" i="5"/>
  <c r="AE8" i="5"/>
  <c r="AF8" i="5"/>
  <c r="Q9" i="5"/>
  <c r="R9" i="5"/>
  <c r="U9" i="5"/>
  <c r="V9" i="5"/>
  <c r="Y9" i="5"/>
  <c r="Z9" i="5"/>
  <c r="AC9" i="5"/>
  <c r="AD9" i="5"/>
  <c r="AE9" i="5"/>
  <c r="AF9" i="5"/>
  <c r="Q10" i="5"/>
  <c r="R10" i="5"/>
  <c r="U10" i="5"/>
  <c r="V10" i="5"/>
  <c r="Y10" i="5"/>
  <c r="Z10" i="5"/>
  <c r="AC10" i="5"/>
  <c r="AD10" i="5"/>
  <c r="AE10" i="5"/>
  <c r="AF10" i="5"/>
  <c r="Q11" i="5"/>
  <c r="R11" i="5"/>
  <c r="U11" i="5"/>
  <c r="V11" i="5"/>
  <c r="Y11" i="5"/>
  <c r="Z11" i="5"/>
  <c r="AC11" i="5"/>
  <c r="AD11" i="5"/>
  <c r="AE11" i="5"/>
  <c r="AF11" i="5"/>
  <c r="Q12" i="5"/>
  <c r="R12" i="5"/>
  <c r="U12" i="5"/>
  <c r="V12" i="5"/>
  <c r="Y12" i="5"/>
  <c r="Z12" i="5"/>
  <c r="AC12" i="5"/>
  <c r="AD12" i="5"/>
  <c r="AE12" i="5"/>
  <c r="AF12" i="5"/>
  <c r="Q13" i="5"/>
  <c r="R13" i="5"/>
  <c r="U13" i="5"/>
  <c r="V13" i="5"/>
  <c r="Y13" i="5"/>
  <c r="Z13" i="5"/>
  <c r="AC13" i="5"/>
  <c r="AD13" i="5"/>
  <c r="AE13" i="5"/>
  <c r="AF13" i="5"/>
  <c r="Q14" i="5"/>
  <c r="R14" i="5"/>
  <c r="U14" i="5"/>
  <c r="V14" i="5"/>
  <c r="Y14" i="5"/>
  <c r="Z14" i="5"/>
  <c r="AC14" i="5"/>
  <c r="AD14" i="5"/>
  <c r="AE14" i="5"/>
  <c r="AF14" i="5"/>
  <c r="Q15" i="5"/>
  <c r="R15" i="5"/>
  <c r="U15" i="5"/>
  <c r="V15" i="5"/>
  <c r="Y15" i="5"/>
  <c r="Z15" i="5"/>
  <c r="AC15" i="5"/>
  <c r="AD15" i="5"/>
  <c r="AE15" i="5"/>
  <c r="AF15" i="5"/>
  <c r="Q16" i="5"/>
  <c r="R16" i="5"/>
  <c r="U16" i="5"/>
  <c r="V16" i="5"/>
  <c r="Y16" i="5"/>
  <c r="Z16" i="5"/>
  <c r="AC16" i="5"/>
  <c r="AD16" i="5"/>
  <c r="AE16" i="5"/>
  <c r="AF16" i="5"/>
  <c r="Q17" i="5"/>
  <c r="R17" i="5"/>
  <c r="U17" i="5"/>
  <c r="V17" i="5"/>
  <c r="Y17" i="5"/>
  <c r="Z17" i="5"/>
  <c r="AC17" i="5"/>
  <c r="AD17" i="5"/>
  <c r="AE17" i="5"/>
  <c r="AF17" i="5"/>
  <c r="Q18" i="5"/>
  <c r="R18" i="5"/>
  <c r="U18" i="5"/>
  <c r="V18" i="5"/>
  <c r="Y18" i="5"/>
  <c r="Z18" i="5"/>
  <c r="AC18" i="5"/>
  <c r="AD18" i="5"/>
  <c r="AE18" i="5"/>
  <c r="AF18" i="5"/>
  <c r="Q19" i="5"/>
  <c r="R19" i="5"/>
  <c r="U19" i="5"/>
  <c r="V19" i="5"/>
  <c r="Y19" i="5"/>
  <c r="Z19" i="5"/>
  <c r="AC19" i="5"/>
  <c r="AD19" i="5"/>
  <c r="AE19" i="5"/>
  <c r="AF19" i="5"/>
  <c r="Q20" i="5"/>
  <c r="R20" i="5"/>
  <c r="U20" i="5"/>
  <c r="V20" i="5"/>
  <c r="Y20" i="5"/>
  <c r="Z20" i="5"/>
  <c r="AC20" i="5"/>
  <c r="AD20" i="5"/>
  <c r="AE20" i="5"/>
  <c r="AF20" i="5"/>
  <c r="R21" i="5"/>
  <c r="U21" i="5"/>
  <c r="V21" i="5"/>
  <c r="Y21" i="5"/>
  <c r="Z21" i="5"/>
  <c r="AC21" i="5"/>
  <c r="AD21" i="5"/>
  <c r="AE21" i="5"/>
  <c r="AF21" i="5"/>
  <c r="Q22" i="5"/>
  <c r="R22" i="5"/>
  <c r="U22" i="5"/>
  <c r="V22" i="5"/>
  <c r="Y22" i="5"/>
  <c r="Z22" i="5"/>
  <c r="AC22" i="5"/>
  <c r="AD22" i="5"/>
  <c r="AE22" i="5"/>
  <c r="AF22" i="5"/>
  <c r="Q23" i="5"/>
  <c r="R23" i="5"/>
  <c r="U23" i="5"/>
  <c r="V23" i="5"/>
  <c r="Y23" i="5"/>
  <c r="Z23" i="5"/>
  <c r="AC23" i="5"/>
  <c r="AD23" i="5"/>
  <c r="AE23" i="5"/>
  <c r="AF23" i="5"/>
  <c r="Q24" i="5"/>
  <c r="R24" i="5"/>
  <c r="U24" i="5"/>
  <c r="V24" i="5"/>
  <c r="Y24" i="5"/>
  <c r="Z24" i="5"/>
  <c r="AC24" i="5"/>
  <c r="AD24" i="5"/>
  <c r="AE24" i="5"/>
  <c r="AF24" i="5"/>
  <c r="Q25" i="5"/>
  <c r="R25" i="5"/>
  <c r="U25" i="5"/>
  <c r="V25" i="5"/>
  <c r="Y25" i="5"/>
  <c r="Z25" i="5"/>
  <c r="AC25" i="5"/>
  <c r="AD25" i="5"/>
  <c r="AE25" i="5"/>
  <c r="AF25" i="5"/>
  <c r="Q26" i="5"/>
  <c r="R26" i="5"/>
  <c r="U26" i="5"/>
  <c r="V26" i="5"/>
  <c r="Y26" i="5"/>
  <c r="Z26" i="5"/>
  <c r="AC26" i="5"/>
  <c r="AD26" i="5"/>
  <c r="AE26" i="5"/>
  <c r="AF26" i="5"/>
  <c r="Q27" i="5"/>
  <c r="R27" i="5"/>
  <c r="U27" i="5"/>
  <c r="V27" i="5"/>
  <c r="Y27" i="5"/>
  <c r="Z27" i="5"/>
  <c r="AC27" i="5"/>
  <c r="AD27" i="5"/>
  <c r="AE27" i="5"/>
  <c r="AF27" i="5"/>
  <c r="Q28" i="5"/>
  <c r="R28" i="5"/>
  <c r="U28" i="5"/>
  <c r="V28" i="5"/>
  <c r="Y28" i="5"/>
  <c r="Z28" i="5"/>
  <c r="AC28" i="5"/>
  <c r="AD28" i="5"/>
  <c r="AE28" i="5"/>
  <c r="AF28" i="5"/>
  <c r="Q29" i="5"/>
  <c r="R29" i="5"/>
  <c r="U29" i="5"/>
  <c r="V29" i="5"/>
  <c r="Y29" i="5"/>
  <c r="Z29" i="5"/>
  <c r="AC29" i="5"/>
  <c r="AD29" i="5"/>
  <c r="AE29" i="5"/>
  <c r="AF29" i="5"/>
  <c r="Q30" i="5"/>
  <c r="R30" i="5"/>
  <c r="U30" i="5"/>
  <c r="V30" i="5"/>
  <c r="Y30" i="5"/>
  <c r="Z30" i="5"/>
  <c r="AC30" i="5"/>
  <c r="AD30" i="5"/>
  <c r="AE30" i="5"/>
  <c r="AF30" i="5"/>
  <c r="Q31" i="5"/>
  <c r="R31" i="5"/>
  <c r="U31" i="5"/>
  <c r="V31" i="5"/>
  <c r="Y31" i="5"/>
  <c r="Z31" i="5"/>
  <c r="AC31" i="5"/>
  <c r="AD31" i="5"/>
  <c r="AE31" i="5"/>
  <c r="AF31" i="5"/>
  <c r="Q32" i="5"/>
  <c r="R32" i="5"/>
  <c r="U32" i="5"/>
  <c r="V32" i="5"/>
  <c r="Y32" i="5"/>
  <c r="Z32" i="5"/>
  <c r="AC32" i="5"/>
  <c r="AD32" i="5"/>
  <c r="AE32" i="5"/>
  <c r="AF32" i="5"/>
  <c r="Q33" i="5"/>
  <c r="R33" i="5"/>
  <c r="U33" i="5"/>
  <c r="V33" i="5"/>
  <c r="Y33" i="5"/>
  <c r="Z33" i="5"/>
  <c r="AC33" i="5"/>
  <c r="AD33" i="5"/>
  <c r="AE33" i="5"/>
  <c r="AF33" i="5"/>
  <c r="R2" i="18"/>
  <c r="R4" i="18"/>
  <c r="A32" i="2"/>
  <c r="A6" i="2"/>
  <c r="A19" i="2"/>
  <c r="A26" i="2"/>
  <c r="B32" i="2"/>
  <c r="C32" i="2"/>
  <c r="D32" i="2"/>
  <c r="E32" i="2"/>
  <c r="F32" i="2"/>
  <c r="G32" i="2"/>
  <c r="H32" i="2"/>
  <c r="I32" i="2"/>
  <c r="J32" i="2"/>
  <c r="K32" i="2"/>
  <c r="L32" i="2"/>
  <c r="M32" i="2"/>
  <c r="H6" i="2"/>
  <c r="I6" i="2"/>
  <c r="J6" i="2"/>
  <c r="K6" i="2"/>
  <c r="H19" i="2"/>
  <c r="I19" i="2"/>
  <c r="J19" i="2"/>
  <c r="K19" i="2"/>
  <c r="H26" i="2"/>
  <c r="I26" i="2"/>
  <c r="J26" i="2"/>
  <c r="K26" i="2"/>
  <c r="H24" i="2"/>
  <c r="I24" i="2"/>
  <c r="J24" i="2"/>
  <c r="K24" i="2"/>
  <c r="H33" i="2"/>
  <c r="I33" i="2"/>
  <c r="J33" i="2"/>
  <c r="K33" i="2"/>
  <c r="H10" i="2"/>
  <c r="I10" i="2"/>
  <c r="J10" i="2"/>
  <c r="K10" i="2"/>
  <c r="H20" i="2"/>
  <c r="I20" i="2"/>
  <c r="J20" i="2"/>
  <c r="K20" i="2"/>
  <c r="H25" i="2"/>
  <c r="I25" i="2"/>
  <c r="J25" i="2"/>
  <c r="K25" i="2"/>
  <c r="H28" i="2"/>
  <c r="I28" i="2"/>
  <c r="J28" i="2"/>
  <c r="K28" i="2"/>
  <c r="H21" i="2"/>
  <c r="I21" i="2"/>
  <c r="J21" i="2"/>
  <c r="K21" i="2"/>
  <c r="H30" i="2"/>
  <c r="I30" i="2"/>
  <c r="J30" i="2"/>
  <c r="K30" i="2"/>
  <c r="H15" i="2"/>
  <c r="I15" i="2"/>
  <c r="J15" i="2"/>
  <c r="K15" i="2"/>
  <c r="H11" i="2"/>
  <c r="I11" i="2"/>
  <c r="J11" i="2"/>
  <c r="K11" i="2"/>
  <c r="H12" i="2"/>
  <c r="I12" i="2"/>
  <c r="J12" i="2"/>
  <c r="K12" i="2"/>
  <c r="H13" i="2"/>
  <c r="I13" i="2"/>
  <c r="J13" i="2"/>
  <c r="K13" i="2"/>
  <c r="H29" i="2"/>
  <c r="I29" i="2"/>
  <c r="J29" i="2"/>
  <c r="K29" i="2"/>
  <c r="H14" i="2"/>
  <c r="I14" i="2"/>
  <c r="J14" i="2"/>
  <c r="K14" i="2"/>
  <c r="H3" i="2"/>
  <c r="I3" i="2"/>
  <c r="J3" i="2"/>
  <c r="K3" i="2"/>
  <c r="H22" i="2"/>
  <c r="I22" i="2"/>
  <c r="J22" i="2"/>
  <c r="K22" i="2"/>
  <c r="H16" i="2"/>
  <c r="I16" i="2"/>
  <c r="J16" i="2"/>
  <c r="K16" i="2"/>
  <c r="H23" i="2"/>
  <c r="I23" i="2"/>
  <c r="J23" i="2"/>
  <c r="K23" i="2"/>
  <c r="H27" i="2"/>
  <c r="I27" i="2"/>
  <c r="J27" i="2"/>
  <c r="K27" i="2"/>
  <c r="H2" i="2"/>
  <c r="I2" i="2"/>
  <c r="J2" i="2"/>
  <c r="K2" i="2"/>
  <c r="H7" i="2"/>
  <c r="I7" i="2"/>
  <c r="J7" i="2"/>
  <c r="K7" i="2"/>
  <c r="H8" i="2"/>
  <c r="I8" i="2"/>
  <c r="J8" i="2"/>
  <c r="K8" i="2"/>
  <c r="H9" i="2"/>
  <c r="I9" i="2"/>
  <c r="J9" i="2"/>
  <c r="K9" i="2"/>
  <c r="H4" i="2"/>
  <c r="I4" i="2"/>
  <c r="J4" i="2"/>
  <c r="K4" i="2"/>
  <c r="H5" i="2"/>
  <c r="I5" i="2"/>
  <c r="J5" i="2"/>
  <c r="K5" i="2"/>
  <c r="H17" i="2"/>
  <c r="I17" i="2"/>
  <c r="J17" i="2"/>
  <c r="K17" i="2"/>
  <c r="H18" i="2"/>
  <c r="I18" i="2"/>
  <c r="J18" i="2"/>
  <c r="K18" i="2"/>
  <c r="H31" i="2"/>
  <c r="I31" i="2"/>
  <c r="J31" i="2"/>
  <c r="K31" i="2"/>
  <c r="K35" i="2"/>
  <c r="B6" i="2"/>
  <c r="C6" i="2"/>
  <c r="D6" i="2"/>
  <c r="G6" i="2"/>
  <c r="B19" i="2"/>
  <c r="C19" i="2"/>
  <c r="D19" i="2"/>
  <c r="G19" i="2"/>
  <c r="B26" i="2"/>
  <c r="C26" i="2"/>
  <c r="D26" i="2"/>
  <c r="G26" i="2"/>
  <c r="B24" i="2"/>
  <c r="C24" i="2"/>
  <c r="D24" i="2"/>
  <c r="G24" i="2"/>
  <c r="B33" i="2"/>
  <c r="C33" i="2"/>
  <c r="D33" i="2"/>
  <c r="G33" i="2"/>
  <c r="B10" i="2"/>
  <c r="C10" i="2"/>
  <c r="D10" i="2"/>
  <c r="G10" i="2"/>
  <c r="B20" i="2"/>
  <c r="C20" i="2"/>
  <c r="D20" i="2"/>
  <c r="G20" i="2"/>
  <c r="B25" i="2"/>
  <c r="C25" i="2"/>
  <c r="D25" i="2"/>
  <c r="G25" i="2"/>
  <c r="B28" i="2"/>
  <c r="C28" i="2"/>
  <c r="D28" i="2"/>
  <c r="G28" i="2"/>
  <c r="B21" i="2"/>
  <c r="C21" i="2"/>
  <c r="D21" i="2"/>
  <c r="G21" i="2"/>
  <c r="B30" i="2"/>
  <c r="C30" i="2"/>
  <c r="D30" i="2"/>
  <c r="G30" i="2"/>
  <c r="B15" i="2"/>
  <c r="C15" i="2"/>
  <c r="D15" i="2"/>
  <c r="G15" i="2"/>
  <c r="B11" i="2"/>
  <c r="C11" i="2"/>
  <c r="D11" i="2"/>
  <c r="G11" i="2"/>
  <c r="B12" i="2"/>
  <c r="C12" i="2"/>
  <c r="D12" i="2"/>
  <c r="G12" i="2"/>
  <c r="B13" i="2"/>
  <c r="C13" i="2"/>
  <c r="D13" i="2"/>
  <c r="G13" i="2"/>
  <c r="B29" i="2"/>
  <c r="C29" i="2"/>
  <c r="D29" i="2"/>
  <c r="G29" i="2"/>
  <c r="B14" i="2"/>
  <c r="C14" i="2"/>
  <c r="D14" i="2"/>
  <c r="G14" i="2"/>
  <c r="B3" i="2"/>
  <c r="C3" i="2"/>
  <c r="D3" i="2"/>
  <c r="G3" i="2"/>
  <c r="B22" i="2"/>
  <c r="C22" i="2"/>
  <c r="D22" i="2"/>
  <c r="G22" i="2"/>
  <c r="B16" i="2"/>
  <c r="C16" i="2"/>
  <c r="D16" i="2"/>
  <c r="G16" i="2"/>
  <c r="B23" i="2"/>
  <c r="C23" i="2"/>
  <c r="D23" i="2"/>
  <c r="G23" i="2"/>
  <c r="B27" i="2"/>
  <c r="C27" i="2"/>
  <c r="D27" i="2"/>
  <c r="G27" i="2"/>
  <c r="B2" i="2"/>
  <c r="C2" i="2"/>
  <c r="D2" i="2"/>
  <c r="G2" i="2"/>
  <c r="B7" i="2"/>
  <c r="C7" i="2"/>
  <c r="D7" i="2"/>
  <c r="G7" i="2"/>
  <c r="B8" i="2"/>
  <c r="C8" i="2"/>
  <c r="D8" i="2"/>
  <c r="G8" i="2"/>
  <c r="B9" i="2"/>
  <c r="C9" i="2"/>
  <c r="D9" i="2"/>
  <c r="G9" i="2"/>
  <c r="B4" i="2"/>
  <c r="C4" i="2"/>
  <c r="D4" i="2"/>
  <c r="G4" i="2"/>
  <c r="B5" i="2"/>
  <c r="C5" i="2"/>
  <c r="D5" i="2"/>
  <c r="G5" i="2"/>
  <c r="B17" i="2"/>
  <c r="C17" i="2"/>
  <c r="D17" i="2"/>
  <c r="G17" i="2"/>
  <c r="B18" i="2"/>
  <c r="C18" i="2"/>
  <c r="D18" i="2"/>
  <c r="G18" i="2"/>
  <c r="B31" i="2"/>
  <c r="C31" i="2"/>
  <c r="D31" i="2"/>
  <c r="G31" i="2"/>
  <c r="G35" i="2"/>
  <c r="L35" i="2"/>
  <c r="M35" i="2"/>
  <c r="L6" i="2"/>
  <c r="M6" i="2"/>
  <c r="L19" i="2"/>
  <c r="M19" i="2"/>
  <c r="L26" i="2"/>
  <c r="M26" i="2"/>
  <c r="L24" i="2"/>
  <c r="M24" i="2"/>
  <c r="L33" i="2"/>
  <c r="M33" i="2"/>
  <c r="L10" i="2"/>
  <c r="M10" i="2"/>
  <c r="L20" i="2"/>
  <c r="M20" i="2"/>
  <c r="L25" i="2"/>
  <c r="M25" i="2"/>
  <c r="L28" i="2"/>
  <c r="M28" i="2"/>
  <c r="L21" i="2"/>
  <c r="M21" i="2"/>
  <c r="L30" i="2"/>
  <c r="M30" i="2"/>
  <c r="L15" i="2"/>
  <c r="M15" i="2"/>
  <c r="L11" i="2"/>
  <c r="M11" i="2"/>
  <c r="L12" i="2"/>
  <c r="M12" i="2"/>
  <c r="L13" i="2"/>
  <c r="M13" i="2"/>
  <c r="L29" i="2"/>
  <c r="M29" i="2"/>
  <c r="L14" i="2"/>
  <c r="M14" i="2"/>
  <c r="L3" i="2"/>
  <c r="M3" i="2"/>
  <c r="L22" i="2"/>
  <c r="M22" i="2"/>
  <c r="L16" i="2"/>
  <c r="M16" i="2"/>
  <c r="L23" i="2"/>
  <c r="M23" i="2"/>
  <c r="L27" i="2"/>
  <c r="M27" i="2"/>
  <c r="L2" i="2"/>
  <c r="M2" i="2"/>
  <c r="L7" i="2"/>
  <c r="M7" i="2"/>
  <c r="L8" i="2"/>
  <c r="M8" i="2"/>
  <c r="L9" i="2"/>
  <c r="M9" i="2"/>
  <c r="L4" i="2"/>
  <c r="M4" i="2"/>
  <c r="L5" i="2"/>
  <c r="M5" i="2"/>
  <c r="L17" i="2"/>
  <c r="M17" i="2"/>
  <c r="L18" i="2"/>
  <c r="M18" i="2"/>
  <c r="L31" i="2"/>
  <c r="M31" i="2"/>
  <c r="M36" i="2"/>
  <c r="N32" i="2"/>
  <c r="E6" i="2"/>
  <c r="E19" i="2"/>
  <c r="E26" i="2"/>
  <c r="E24" i="2"/>
  <c r="E33" i="2"/>
  <c r="E10" i="2"/>
  <c r="E20" i="2"/>
  <c r="E25" i="2"/>
  <c r="E28" i="2"/>
  <c r="E21" i="2"/>
  <c r="E30" i="2"/>
  <c r="E15" i="2"/>
  <c r="E11" i="2"/>
  <c r="E12" i="2"/>
  <c r="E13" i="2"/>
  <c r="E29" i="2"/>
  <c r="E14" i="2"/>
  <c r="E3" i="2"/>
  <c r="E22" i="2"/>
  <c r="E16" i="2"/>
  <c r="E23" i="2"/>
  <c r="E27" i="2"/>
  <c r="E2" i="2"/>
  <c r="E7" i="2"/>
  <c r="E8" i="2"/>
  <c r="E9" i="2"/>
  <c r="E4" i="2"/>
  <c r="E5" i="2"/>
  <c r="E17" i="2"/>
  <c r="E18" i="2"/>
  <c r="E31" i="2"/>
  <c r="E35" i="2"/>
  <c r="E36" i="2"/>
  <c r="O32" i="2"/>
  <c r="P32" i="2"/>
  <c r="Q32" i="2"/>
  <c r="R32" i="2"/>
  <c r="F6" i="2"/>
  <c r="N6" i="2"/>
  <c r="F19" i="2"/>
  <c r="F26" i="2"/>
  <c r="F24" i="2"/>
  <c r="F33" i="2"/>
  <c r="F10" i="2"/>
  <c r="F20" i="2"/>
  <c r="F25" i="2"/>
  <c r="F28" i="2"/>
  <c r="F21" i="2"/>
  <c r="F30" i="2"/>
  <c r="F15" i="2"/>
  <c r="F11" i="2"/>
  <c r="F12" i="2"/>
  <c r="F13" i="2"/>
  <c r="F29" i="2"/>
  <c r="F14" i="2"/>
  <c r="F3" i="2"/>
  <c r="F22" i="2"/>
  <c r="F16" i="2"/>
  <c r="F23" i="2"/>
  <c r="F27" i="2"/>
  <c r="F2" i="2"/>
  <c r="F7" i="2"/>
  <c r="F8" i="2"/>
  <c r="F9" i="2"/>
  <c r="F4" i="2"/>
  <c r="F5" i="2"/>
  <c r="F17" i="2"/>
  <c r="F18" i="2"/>
  <c r="F31" i="2"/>
  <c r="F35" i="2"/>
  <c r="F36" i="2"/>
  <c r="O6" i="2"/>
  <c r="P6" i="2"/>
  <c r="Q6" i="2"/>
  <c r="R6" i="2"/>
  <c r="N19" i="2"/>
  <c r="O19" i="2"/>
  <c r="P19" i="2"/>
  <c r="Q19" i="2"/>
  <c r="R19" i="2"/>
  <c r="N26" i="2"/>
  <c r="O26" i="2"/>
  <c r="P26" i="2"/>
  <c r="Q26" i="2"/>
  <c r="R26" i="2"/>
  <c r="A24" i="2"/>
  <c r="N24" i="2"/>
  <c r="O24" i="2"/>
  <c r="P24" i="2"/>
  <c r="Q24" i="2"/>
  <c r="R24" i="2"/>
  <c r="A33" i="2"/>
  <c r="N33" i="2"/>
  <c r="O33" i="2"/>
  <c r="P33" i="2"/>
  <c r="Q33" i="2"/>
  <c r="R33" i="2"/>
  <c r="A10" i="2"/>
  <c r="N10" i="2"/>
  <c r="O10" i="2"/>
  <c r="P10" i="2"/>
  <c r="Q10" i="2"/>
  <c r="R10" i="2"/>
  <c r="A20" i="2"/>
  <c r="N20" i="2"/>
  <c r="O20" i="2"/>
  <c r="P20" i="2"/>
  <c r="Q20" i="2"/>
  <c r="R20" i="2"/>
  <c r="A25" i="2"/>
  <c r="N25" i="2"/>
  <c r="O25" i="2"/>
  <c r="P25" i="2"/>
  <c r="Q25" i="2"/>
  <c r="R25" i="2"/>
  <c r="A28" i="2"/>
  <c r="N28" i="2"/>
  <c r="O28" i="2"/>
  <c r="P28" i="2"/>
  <c r="Q28" i="2"/>
  <c r="R28" i="2"/>
  <c r="A21" i="2"/>
  <c r="N21" i="2"/>
  <c r="O21" i="2"/>
  <c r="P21" i="2"/>
  <c r="Q21" i="2"/>
  <c r="R21" i="2"/>
  <c r="A30" i="2"/>
  <c r="N30" i="2"/>
  <c r="O30" i="2"/>
  <c r="P30" i="2"/>
  <c r="Q30" i="2"/>
  <c r="R30" i="2"/>
  <c r="A15" i="2"/>
  <c r="N15" i="2"/>
  <c r="O15" i="2"/>
  <c r="P15" i="2"/>
  <c r="Q15" i="2"/>
  <c r="R15" i="2"/>
  <c r="A11" i="2"/>
  <c r="N11" i="2"/>
  <c r="O11" i="2"/>
  <c r="P11" i="2"/>
  <c r="Q11" i="2"/>
  <c r="R11" i="2"/>
  <c r="A12" i="2"/>
  <c r="N12" i="2"/>
  <c r="O12" i="2"/>
  <c r="P12" i="2"/>
  <c r="Q12" i="2"/>
  <c r="R12" i="2"/>
  <c r="A13" i="2"/>
  <c r="N13" i="2"/>
  <c r="O13" i="2"/>
  <c r="P13" i="2"/>
  <c r="Q13" i="2"/>
  <c r="R13" i="2"/>
  <c r="A29" i="2"/>
  <c r="N29" i="2"/>
  <c r="O29" i="2"/>
  <c r="P29" i="2"/>
  <c r="Q29" i="2"/>
  <c r="R29" i="2"/>
  <c r="A14" i="2"/>
  <c r="N14" i="2"/>
  <c r="O14" i="2"/>
  <c r="P14" i="2"/>
  <c r="Q14" i="2"/>
  <c r="R14" i="2"/>
  <c r="A3" i="2"/>
  <c r="N3" i="2"/>
  <c r="O3" i="2"/>
  <c r="P3" i="2"/>
  <c r="Q3" i="2"/>
  <c r="R3" i="2"/>
  <c r="A22" i="2"/>
  <c r="N22" i="2"/>
  <c r="O22" i="2"/>
  <c r="P22" i="2"/>
  <c r="Q22" i="2"/>
  <c r="R22" i="2"/>
  <c r="A16" i="2"/>
  <c r="N16" i="2"/>
  <c r="O16" i="2"/>
  <c r="P16" i="2"/>
  <c r="Q16" i="2"/>
  <c r="R16" i="2"/>
  <c r="A23" i="2"/>
  <c r="N23" i="2"/>
  <c r="O23" i="2"/>
  <c r="P23" i="2"/>
  <c r="Q23" i="2"/>
  <c r="R23" i="2"/>
  <c r="A27" i="2"/>
  <c r="N27" i="2"/>
  <c r="O27" i="2"/>
  <c r="P27" i="2"/>
  <c r="Q27" i="2"/>
  <c r="R27" i="2"/>
  <c r="A2" i="2"/>
  <c r="N2" i="2"/>
  <c r="O2" i="2"/>
  <c r="P2" i="2"/>
  <c r="Q2" i="2"/>
  <c r="R2" i="2"/>
  <c r="A7" i="2"/>
  <c r="N7" i="2"/>
  <c r="O7" i="2"/>
  <c r="P7" i="2"/>
  <c r="Q7" i="2"/>
  <c r="R7" i="2"/>
  <c r="A8" i="2"/>
  <c r="N8" i="2"/>
  <c r="O8" i="2"/>
  <c r="P8" i="2"/>
  <c r="Q8" i="2"/>
  <c r="R8" i="2"/>
  <c r="A9" i="2"/>
  <c r="N9" i="2"/>
  <c r="O9" i="2"/>
  <c r="P9" i="2"/>
  <c r="Q9" i="2"/>
  <c r="R9" i="2"/>
  <c r="A4" i="2"/>
  <c r="N4" i="2"/>
  <c r="O4" i="2"/>
  <c r="P4" i="2"/>
  <c r="Q4" i="2"/>
  <c r="R4" i="2"/>
  <c r="A5" i="2"/>
  <c r="N5" i="2"/>
  <c r="O5" i="2"/>
  <c r="P5" i="2"/>
  <c r="Q5" i="2"/>
  <c r="R5" i="2"/>
  <c r="A17" i="2"/>
  <c r="N17" i="2"/>
  <c r="O17" i="2"/>
  <c r="P17" i="2"/>
  <c r="Q17" i="2"/>
  <c r="R17" i="2"/>
  <c r="A18" i="2"/>
  <c r="N18" i="2"/>
  <c r="O18" i="2"/>
  <c r="P18" i="2"/>
  <c r="Q18" i="2"/>
  <c r="R18" i="2"/>
  <c r="A31" i="2"/>
  <c r="N31" i="2"/>
  <c r="O31" i="2"/>
  <c r="P31" i="2"/>
  <c r="Q31" i="2"/>
  <c r="R31" i="2"/>
  <c r="E30" i="20"/>
  <c r="F30" i="20"/>
  <c r="G30" i="20"/>
  <c r="H30" i="20"/>
  <c r="I30" i="20"/>
  <c r="J30" i="20"/>
  <c r="K30" i="20"/>
  <c r="E515" i="10"/>
  <c r="E516" i="10"/>
  <c r="L30" i="20"/>
  <c r="M30" i="20"/>
  <c r="P30" i="20"/>
  <c r="Q30" i="20"/>
  <c r="R30" i="20"/>
  <c r="S30" i="20"/>
  <c r="T30" i="20"/>
  <c r="U30" i="20"/>
  <c r="V30" i="20"/>
  <c r="W30" i="20"/>
  <c r="X30" i="20"/>
  <c r="Y30" i="20"/>
  <c r="E31" i="20"/>
  <c r="F31" i="20"/>
  <c r="G31" i="20"/>
  <c r="H31" i="20"/>
  <c r="I31" i="20"/>
  <c r="J31" i="20"/>
  <c r="K31" i="20"/>
  <c r="L31" i="20"/>
  <c r="M31" i="20"/>
  <c r="P31" i="20"/>
  <c r="Q31" i="20"/>
  <c r="R31" i="20"/>
  <c r="S31" i="20"/>
  <c r="T31" i="20"/>
  <c r="U31" i="20"/>
  <c r="V31" i="20"/>
  <c r="W31" i="20"/>
  <c r="X31" i="20"/>
  <c r="Y31" i="20"/>
  <c r="E32" i="20"/>
  <c r="F32" i="20"/>
  <c r="G32" i="20"/>
  <c r="H32" i="20"/>
  <c r="I32" i="20"/>
  <c r="J32" i="20"/>
  <c r="K32" i="20"/>
  <c r="L32" i="20"/>
  <c r="M32" i="20"/>
  <c r="P32" i="20"/>
  <c r="Q32" i="20"/>
  <c r="R32" i="20"/>
  <c r="S32" i="20"/>
  <c r="T32" i="20"/>
  <c r="U32" i="20"/>
  <c r="V32" i="20"/>
  <c r="W32" i="20"/>
  <c r="X32" i="20"/>
  <c r="Y32" i="20"/>
  <c r="E33" i="20"/>
  <c r="F33" i="20"/>
  <c r="G33" i="20"/>
  <c r="H33" i="20"/>
  <c r="I33" i="20"/>
  <c r="J33" i="20"/>
  <c r="K33" i="20"/>
  <c r="L33" i="20"/>
  <c r="M33" i="20"/>
  <c r="P33" i="20"/>
  <c r="Q33" i="20"/>
  <c r="R33" i="20"/>
  <c r="S33" i="20"/>
  <c r="T33" i="20"/>
  <c r="U33" i="20"/>
  <c r="V33" i="20"/>
  <c r="W33" i="20"/>
  <c r="X33" i="20"/>
  <c r="Y33" i="20"/>
  <c r="Y29" i="20"/>
  <c r="X29" i="20"/>
  <c r="W29" i="20"/>
  <c r="V29" i="20"/>
  <c r="U29" i="20"/>
  <c r="T29" i="20"/>
  <c r="S29" i="20"/>
  <c r="R29" i="20"/>
  <c r="P29" i="20"/>
  <c r="Q29" i="20"/>
  <c r="E29" i="20"/>
  <c r="I29" i="20"/>
  <c r="F29" i="20"/>
  <c r="J29" i="20"/>
  <c r="K29" i="20"/>
  <c r="L29" i="20"/>
  <c r="M29" i="20"/>
  <c r="H29" i="20"/>
  <c r="G29" i="20"/>
  <c r="Y28" i="20"/>
  <c r="X28" i="20"/>
  <c r="W28" i="20"/>
  <c r="V28" i="20"/>
  <c r="U28" i="20"/>
  <c r="T28" i="20"/>
  <c r="S28" i="20"/>
  <c r="R28" i="20"/>
  <c r="P28" i="20"/>
  <c r="Q28" i="20"/>
  <c r="E28" i="20"/>
  <c r="I28" i="20"/>
  <c r="F28" i="20"/>
  <c r="J28" i="20"/>
  <c r="K28" i="20"/>
  <c r="L28" i="20"/>
  <c r="M28" i="20"/>
  <c r="H28" i="20"/>
  <c r="G28" i="20"/>
  <c r="Y27" i="20"/>
  <c r="X27" i="20"/>
  <c r="W27" i="20"/>
  <c r="V27" i="20"/>
  <c r="U27" i="20"/>
  <c r="T27" i="20"/>
  <c r="S27" i="20"/>
  <c r="R27" i="20"/>
  <c r="P27" i="20"/>
  <c r="Q27" i="20"/>
  <c r="E27" i="20"/>
  <c r="I27" i="20"/>
  <c r="F27" i="20"/>
  <c r="J27" i="20"/>
  <c r="K27" i="20"/>
  <c r="L27" i="20"/>
  <c r="M27" i="20"/>
  <c r="H27" i="20"/>
  <c r="G27" i="20"/>
  <c r="Y26" i="20"/>
  <c r="X26" i="20"/>
  <c r="W26" i="20"/>
  <c r="V26" i="20"/>
  <c r="U26" i="20"/>
  <c r="T26" i="20"/>
  <c r="S26" i="20"/>
  <c r="R26" i="20"/>
  <c r="P26" i="20"/>
  <c r="Q26" i="20"/>
  <c r="E26" i="20"/>
  <c r="I26" i="20"/>
  <c r="F26" i="20"/>
  <c r="J26" i="20"/>
  <c r="K26" i="20"/>
  <c r="L26" i="20"/>
  <c r="M26" i="20"/>
  <c r="H26" i="20"/>
  <c r="G26" i="20"/>
  <c r="Y25" i="20"/>
  <c r="X25" i="20"/>
  <c r="W25" i="20"/>
  <c r="V25" i="20"/>
  <c r="U25" i="20"/>
  <c r="T25" i="20"/>
  <c r="S25" i="20"/>
  <c r="R25" i="20"/>
  <c r="P25" i="20"/>
  <c r="Q25" i="20"/>
  <c r="E25" i="20"/>
  <c r="I25" i="20"/>
  <c r="F25" i="20"/>
  <c r="J25" i="20"/>
  <c r="K25" i="20"/>
  <c r="L25" i="20"/>
  <c r="M25" i="20"/>
  <c r="H25" i="20"/>
  <c r="G25" i="20"/>
  <c r="Y24" i="20"/>
  <c r="X24" i="20"/>
  <c r="W24" i="20"/>
  <c r="V24" i="20"/>
  <c r="U24" i="20"/>
  <c r="T24" i="20"/>
  <c r="S24" i="20"/>
  <c r="R24" i="20"/>
  <c r="P24" i="20"/>
  <c r="Q24" i="20"/>
  <c r="E24" i="20"/>
  <c r="I24" i="20"/>
  <c r="F24" i="20"/>
  <c r="J24" i="20"/>
  <c r="K24" i="20"/>
  <c r="L24" i="20"/>
  <c r="M24" i="20"/>
  <c r="H24" i="20"/>
  <c r="G24" i="20"/>
  <c r="Y23" i="20"/>
  <c r="X23" i="20"/>
  <c r="W23" i="20"/>
  <c r="V23" i="20"/>
  <c r="U23" i="20"/>
  <c r="T23" i="20"/>
  <c r="S23" i="20"/>
  <c r="R23" i="20"/>
  <c r="P23" i="20"/>
  <c r="Q23" i="20"/>
  <c r="E23" i="20"/>
  <c r="I23" i="20"/>
  <c r="F23" i="20"/>
  <c r="J23" i="20"/>
  <c r="K23" i="20"/>
  <c r="L23" i="20"/>
  <c r="M23" i="20"/>
  <c r="H23" i="20"/>
  <c r="G23" i="20"/>
  <c r="Y22" i="20"/>
  <c r="X22" i="20"/>
  <c r="W22" i="20"/>
  <c r="V22" i="20"/>
  <c r="U22" i="20"/>
  <c r="T22" i="20"/>
  <c r="S22" i="20"/>
  <c r="R22" i="20"/>
  <c r="P22" i="20"/>
  <c r="Q22" i="20"/>
  <c r="E22" i="20"/>
  <c r="I22" i="20"/>
  <c r="F22" i="20"/>
  <c r="J22" i="20"/>
  <c r="K22" i="20"/>
  <c r="L22" i="20"/>
  <c r="M22" i="20"/>
  <c r="H22" i="20"/>
  <c r="G22" i="20"/>
  <c r="Y21" i="20"/>
  <c r="X21" i="20"/>
  <c r="W21" i="20"/>
  <c r="V21" i="20"/>
  <c r="U21" i="20"/>
  <c r="T21" i="20"/>
  <c r="S21" i="20"/>
  <c r="R21" i="20"/>
  <c r="P21" i="20"/>
  <c r="Q21" i="20"/>
  <c r="E21" i="20"/>
  <c r="I21" i="20"/>
  <c r="F21" i="20"/>
  <c r="J21" i="20"/>
  <c r="K21" i="20"/>
  <c r="L21" i="20"/>
  <c r="M21" i="20"/>
  <c r="H21" i="20"/>
  <c r="G21" i="20"/>
  <c r="Y20" i="20"/>
  <c r="X20" i="20"/>
  <c r="W20" i="20"/>
  <c r="V20" i="20"/>
  <c r="U20" i="20"/>
  <c r="T20" i="20"/>
  <c r="S20" i="20"/>
  <c r="R20" i="20"/>
  <c r="P20" i="20"/>
  <c r="Q20" i="20"/>
  <c r="E20" i="20"/>
  <c r="I20" i="20"/>
  <c r="F20" i="20"/>
  <c r="J20" i="20"/>
  <c r="K20" i="20"/>
  <c r="L20" i="20"/>
  <c r="M20" i="20"/>
  <c r="H20" i="20"/>
  <c r="G20" i="20"/>
  <c r="Y19" i="20"/>
  <c r="X19" i="20"/>
  <c r="W19" i="20"/>
  <c r="V19" i="20"/>
  <c r="U19" i="20"/>
  <c r="T19" i="20"/>
  <c r="S19" i="20"/>
  <c r="R19" i="20"/>
  <c r="P19" i="20"/>
  <c r="Q19" i="20"/>
  <c r="E19" i="20"/>
  <c r="I19" i="20"/>
  <c r="F19" i="20"/>
  <c r="J19" i="20"/>
  <c r="K19" i="20"/>
  <c r="L19" i="20"/>
  <c r="M19" i="20"/>
  <c r="H19" i="20"/>
  <c r="G19" i="20"/>
  <c r="Y18" i="20"/>
  <c r="X18" i="20"/>
  <c r="W18" i="20"/>
  <c r="V18" i="20"/>
  <c r="U18" i="20"/>
  <c r="T18" i="20"/>
  <c r="S18" i="20"/>
  <c r="R18" i="20"/>
  <c r="P18" i="20"/>
  <c r="Q18" i="20"/>
  <c r="E18" i="20"/>
  <c r="I18" i="20"/>
  <c r="F18" i="20"/>
  <c r="J18" i="20"/>
  <c r="K18" i="20"/>
  <c r="L18" i="20"/>
  <c r="M18" i="20"/>
  <c r="H18" i="20"/>
  <c r="G18" i="20"/>
  <c r="Y17" i="20"/>
  <c r="X17" i="20"/>
  <c r="W17" i="20"/>
  <c r="V17" i="20"/>
  <c r="U17" i="20"/>
  <c r="T17" i="20"/>
  <c r="S17" i="20"/>
  <c r="R17" i="20"/>
  <c r="P17" i="20"/>
  <c r="Q17" i="20"/>
  <c r="E17" i="20"/>
  <c r="I17" i="20"/>
  <c r="F17" i="20"/>
  <c r="J17" i="20"/>
  <c r="K17" i="20"/>
  <c r="L17" i="20"/>
  <c r="M17" i="20"/>
  <c r="H17" i="20"/>
  <c r="G17" i="20"/>
  <c r="Y16" i="20"/>
  <c r="X16" i="20"/>
  <c r="W16" i="20"/>
  <c r="V16" i="20"/>
  <c r="U16" i="20"/>
  <c r="T16" i="20"/>
  <c r="S16" i="20"/>
  <c r="R16" i="20"/>
  <c r="P16" i="20"/>
  <c r="Q16" i="20"/>
  <c r="E16" i="20"/>
  <c r="I16" i="20"/>
  <c r="F16" i="20"/>
  <c r="J16" i="20"/>
  <c r="K16" i="20"/>
  <c r="L16" i="20"/>
  <c r="M16" i="20"/>
  <c r="H16" i="20"/>
  <c r="G16" i="20"/>
  <c r="Y15" i="20"/>
  <c r="X15" i="20"/>
  <c r="W15" i="20"/>
  <c r="V15" i="20"/>
  <c r="U15" i="20"/>
  <c r="T15" i="20"/>
  <c r="S15" i="20"/>
  <c r="R15" i="20"/>
  <c r="P15" i="20"/>
  <c r="Q15" i="20"/>
  <c r="E15" i="20"/>
  <c r="I15" i="20"/>
  <c r="F15" i="20"/>
  <c r="J15" i="20"/>
  <c r="K15" i="20"/>
  <c r="L15" i="20"/>
  <c r="M15" i="20"/>
  <c r="H15" i="20"/>
  <c r="G15" i="20"/>
  <c r="Y14" i="20"/>
  <c r="X14" i="20"/>
  <c r="W14" i="20"/>
  <c r="V14" i="20"/>
  <c r="U14" i="20"/>
  <c r="T14" i="20"/>
  <c r="S14" i="20"/>
  <c r="R14" i="20"/>
  <c r="P14" i="20"/>
  <c r="Q14" i="20"/>
  <c r="E14" i="20"/>
  <c r="I14" i="20"/>
  <c r="F14" i="20"/>
  <c r="J14" i="20"/>
  <c r="K14" i="20"/>
  <c r="L14" i="20"/>
  <c r="M14" i="20"/>
  <c r="H14" i="20"/>
  <c r="G14" i="20"/>
  <c r="Y13" i="20"/>
  <c r="X13" i="20"/>
  <c r="W13" i="20"/>
  <c r="V13" i="20"/>
  <c r="U13" i="20"/>
  <c r="T13" i="20"/>
  <c r="S13" i="20"/>
  <c r="R13" i="20"/>
  <c r="P13" i="20"/>
  <c r="Q13" i="20"/>
  <c r="E13" i="20"/>
  <c r="I13" i="20"/>
  <c r="F13" i="20"/>
  <c r="J13" i="20"/>
  <c r="K13" i="20"/>
  <c r="L13" i="20"/>
  <c r="M13" i="20"/>
  <c r="H13" i="20"/>
  <c r="G13" i="20"/>
  <c r="Y12" i="20"/>
  <c r="X12" i="20"/>
  <c r="W12" i="20"/>
  <c r="V12" i="20"/>
  <c r="U12" i="20"/>
  <c r="T12" i="20"/>
  <c r="S12" i="20"/>
  <c r="R12" i="20"/>
  <c r="P12" i="20"/>
  <c r="Q12" i="20"/>
  <c r="E12" i="20"/>
  <c r="I12" i="20"/>
  <c r="F12" i="20"/>
  <c r="J12" i="20"/>
  <c r="K12" i="20"/>
  <c r="L12" i="20"/>
  <c r="M12" i="20"/>
  <c r="H12" i="20"/>
  <c r="G12" i="20"/>
  <c r="Y11" i="20"/>
  <c r="X11" i="20"/>
  <c r="W11" i="20"/>
  <c r="V11" i="20"/>
  <c r="U11" i="20"/>
  <c r="T11" i="20"/>
  <c r="S11" i="20"/>
  <c r="R11" i="20"/>
  <c r="P11" i="20"/>
  <c r="Q11" i="20"/>
  <c r="E11" i="20"/>
  <c r="I11" i="20"/>
  <c r="F11" i="20"/>
  <c r="J11" i="20"/>
  <c r="K11" i="20"/>
  <c r="L11" i="20"/>
  <c r="M11" i="20"/>
  <c r="H11" i="20"/>
  <c r="G11" i="20"/>
  <c r="Y10" i="20"/>
  <c r="X10" i="20"/>
  <c r="W10" i="20"/>
  <c r="V10" i="20"/>
  <c r="U10" i="20"/>
  <c r="T10" i="20"/>
  <c r="S10" i="20"/>
  <c r="R10" i="20"/>
  <c r="P10" i="20"/>
  <c r="Q10" i="20"/>
  <c r="E10" i="20"/>
  <c r="I10" i="20"/>
  <c r="F10" i="20"/>
  <c r="J10" i="20"/>
  <c r="K10" i="20"/>
  <c r="L10" i="20"/>
  <c r="M10" i="20"/>
  <c r="H10" i="20"/>
  <c r="G10" i="20"/>
  <c r="Y9" i="20"/>
  <c r="X9" i="20"/>
  <c r="W9" i="20"/>
  <c r="V9" i="20"/>
  <c r="U9" i="20"/>
  <c r="T9" i="20"/>
  <c r="S9" i="20"/>
  <c r="R9" i="20"/>
  <c r="P9" i="20"/>
  <c r="Q9" i="20"/>
  <c r="E9" i="20"/>
  <c r="I9" i="20"/>
  <c r="F9" i="20"/>
  <c r="J9" i="20"/>
  <c r="K9" i="20"/>
  <c r="L9" i="20"/>
  <c r="M9" i="20"/>
  <c r="H9" i="20"/>
  <c r="G9" i="20"/>
  <c r="Y8" i="20"/>
  <c r="X8" i="20"/>
  <c r="W8" i="20"/>
  <c r="V8" i="20"/>
  <c r="U8" i="20"/>
  <c r="T8" i="20"/>
  <c r="S8" i="20"/>
  <c r="R8" i="20"/>
  <c r="P8" i="20"/>
  <c r="Q8" i="20"/>
  <c r="E8" i="20"/>
  <c r="I8" i="20"/>
  <c r="F8" i="20"/>
  <c r="J8" i="20"/>
  <c r="K8" i="20"/>
  <c r="L8" i="20"/>
  <c r="M8" i="20"/>
  <c r="H8" i="20"/>
  <c r="G8" i="20"/>
  <c r="Y7" i="20"/>
  <c r="X7" i="20"/>
  <c r="W7" i="20"/>
  <c r="V7" i="20"/>
  <c r="U7" i="20"/>
  <c r="T7" i="20"/>
  <c r="S7" i="20"/>
  <c r="R7" i="20"/>
  <c r="P7" i="20"/>
  <c r="Q7" i="20"/>
  <c r="E7" i="20"/>
  <c r="I7" i="20"/>
  <c r="F7" i="20"/>
  <c r="J7" i="20"/>
  <c r="K7" i="20"/>
  <c r="L7" i="20"/>
  <c r="M7" i="20"/>
  <c r="H7" i="20"/>
  <c r="G7" i="20"/>
  <c r="Y6" i="20"/>
  <c r="X6" i="20"/>
  <c r="W6" i="20"/>
  <c r="V6" i="20"/>
  <c r="U6" i="20"/>
  <c r="T6" i="20"/>
  <c r="S6" i="20"/>
  <c r="R6" i="20"/>
  <c r="P6" i="20"/>
  <c r="Q6" i="20"/>
  <c r="E6" i="20"/>
  <c r="I6" i="20"/>
  <c r="F6" i="20"/>
  <c r="J6" i="20"/>
  <c r="K6" i="20"/>
  <c r="L6" i="20"/>
  <c r="M6" i="20"/>
  <c r="H6" i="20"/>
  <c r="G6" i="20"/>
  <c r="Y5" i="20"/>
  <c r="X5" i="20"/>
  <c r="W5" i="20"/>
  <c r="V5" i="20"/>
  <c r="U5" i="20"/>
  <c r="T5" i="20"/>
  <c r="S5" i="20"/>
  <c r="R5" i="20"/>
  <c r="P5" i="20"/>
  <c r="Q5" i="20"/>
  <c r="E5" i="20"/>
  <c r="I5" i="20"/>
  <c r="F5" i="20"/>
  <c r="J5" i="20"/>
  <c r="K5" i="20"/>
  <c r="L5" i="20"/>
  <c r="M5" i="20"/>
  <c r="H5" i="20"/>
  <c r="G5" i="20"/>
  <c r="Y4" i="20"/>
  <c r="X4" i="20"/>
  <c r="W4" i="20"/>
  <c r="V4" i="20"/>
  <c r="U4" i="20"/>
  <c r="T4" i="20"/>
  <c r="S4" i="20"/>
  <c r="R4" i="20"/>
  <c r="P4" i="20"/>
  <c r="Q4" i="20"/>
  <c r="E4" i="20"/>
  <c r="I4" i="20"/>
  <c r="F4" i="20"/>
  <c r="J4" i="20"/>
  <c r="K4" i="20"/>
  <c r="L4" i="20"/>
  <c r="M4" i="20"/>
  <c r="H4" i="20"/>
  <c r="G4" i="20"/>
  <c r="Y3" i="20"/>
  <c r="X3" i="20"/>
  <c r="W3" i="20"/>
  <c r="V3" i="20"/>
  <c r="U3" i="20"/>
  <c r="T3" i="20"/>
  <c r="S3" i="20"/>
  <c r="R3" i="20"/>
  <c r="P3" i="20"/>
  <c r="Q3" i="20"/>
  <c r="E3" i="20"/>
  <c r="I3" i="20"/>
  <c r="F3" i="20"/>
  <c r="J3" i="20"/>
  <c r="K3" i="20"/>
  <c r="L3" i="20"/>
  <c r="M3" i="20"/>
  <c r="H3" i="20"/>
  <c r="G3" i="20"/>
  <c r="Y2" i="20"/>
  <c r="X2" i="20"/>
  <c r="W2" i="20"/>
  <c r="V2" i="20"/>
  <c r="U2" i="20"/>
  <c r="T2" i="20"/>
  <c r="S2" i="20"/>
  <c r="R2" i="20"/>
  <c r="P2" i="20"/>
  <c r="Q2" i="20"/>
  <c r="E2" i="20"/>
  <c r="I2" i="20"/>
  <c r="F2" i="20"/>
  <c r="J2" i="20"/>
  <c r="K2" i="20"/>
  <c r="L2" i="20"/>
  <c r="M2" i="20"/>
  <c r="H2" i="20"/>
  <c r="G2" i="20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2" i="18"/>
  <c r="X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2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2" i="18"/>
  <c r="T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E2" i="18"/>
  <c r="I2" i="18"/>
  <c r="J2" i="18"/>
  <c r="K2" i="18"/>
  <c r="L2" i="18"/>
  <c r="M2" i="18"/>
  <c r="R24" i="18"/>
  <c r="R3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5" i="18"/>
  <c r="R26" i="18"/>
  <c r="R27" i="18"/>
  <c r="R28" i="18"/>
  <c r="R2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P24" i="18"/>
  <c r="Q24" i="18"/>
  <c r="P29" i="18"/>
  <c r="Q29" i="18"/>
  <c r="I29" i="18"/>
  <c r="J29" i="18"/>
  <c r="K29" i="18"/>
  <c r="L29" i="18"/>
  <c r="M29" i="18"/>
  <c r="G29" i="18"/>
  <c r="P28" i="18"/>
  <c r="Q28" i="18"/>
  <c r="I28" i="18"/>
  <c r="J28" i="18"/>
  <c r="K28" i="18"/>
  <c r="L28" i="18"/>
  <c r="M28" i="18"/>
  <c r="G28" i="18"/>
  <c r="P27" i="18"/>
  <c r="Q27" i="18"/>
  <c r="I27" i="18"/>
  <c r="J27" i="18"/>
  <c r="K27" i="18"/>
  <c r="L27" i="18"/>
  <c r="M27" i="18"/>
  <c r="G27" i="18"/>
  <c r="P26" i="18"/>
  <c r="Q26" i="18"/>
  <c r="I26" i="18"/>
  <c r="J26" i="18"/>
  <c r="K26" i="18"/>
  <c r="L26" i="18"/>
  <c r="M26" i="18"/>
  <c r="G26" i="18"/>
  <c r="P25" i="18"/>
  <c r="Q25" i="18"/>
  <c r="I25" i="18"/>
  <c r="J25" i="18"/>
  <c r="K25" i="18"/>
  <c r="L25" i="18"/>
  <c r="M25" i="18"/>
  <c r="G25" i="18"/>
  <c r="I24" i="18"/>
  <c r="J24" i="18"/>
  <c r="K24" i="18"/>
  <c r="L24" i="18"/>
  <c r="M24" i="18"/>
  <c r="G24" i="18"/>
  <c r="P23" i="18"/>
  <c r="Q23" i="18"/>
  <c r="I23" i="18"/>
  <c r="J23" i="18"/>
  <c r="K23" i="18"/>
  <c r="L23" i="18"/>
  <c r="M23" i="18"/>
  <c r="G23" i="18"/>
  <c r="P22" i="18"/>
  <c r="Q22" i="18"/>
  <c r="I22" i="18"/>
  <c r="J22" i="18"/>
  <c r="K22" i="18"/>
  <c r="L22" i="18"/>
  <c r="M22" i="18"/>
  <c r="G22" i="18"/>
  <c r="P21" i="18"/>
  <c r="Q21" i="18"/>
  <c r="I21" i="18"/>
  <c r="J21" i="18"/>
  <c r="K21" i="18"/>
  <c r="L21" i="18"/>
  <c r="M21" i="18"/>
  <c r="G21" i="18"/>
  <c r="P20" i="18"/>
  <c r="Q20" i="18"/>
  <c r="I20" i="18"/>
  <c r="J20" i="18"/>
  <c r="K20" i="18"/>
  <c r="L20" i="18"/>
  <c r="M20" i="18"/>
  <c r="G20" i="18"/>
  <c r="P19" i="18"/>
  <c r="Q19" i="18"/>
  <c r="I19" i="18"/>
  <c r="J19" i="18"/>
  <c r="K19" i="18"/>
  <c r="L19" i="18"/>
  <c r="M19" i="18"/>
  <c r="G19" i="18"/>
  <c r="P18" i="18"/>
  <c r="Q18" i="18"/>
  <c r="I18" i="18"/>
  <c r="J18" i="18"/>
  <c r="K18" i="18"/>
  <c r="L18" i="18"/>
  <c r="M18" i="18"/>
  <c r="G18" i="18"/>
  <c r="P17" i="18"/>
  <c r="Q17" i="18"/>
  <c r="I17" i="18"/>
  <c r="J17" i="18"/>
  <c r="K17" i="18"/>
  <c r="L17" i="18"/>
  <c r="M17" i="18"/>
  <c r="G17" i="18"/>
  <c r="P16" i="18"/>
  <c r="Q16" i="18"/>
  <c r="I16" i="18"/>
  <c r="J16" i="18"/>
  <c r="K16" i="18"/>
  <c r="L16" i="18"/>
  <c r="M16" i="18"/>
  <c r="G16" i="18"/>
  <c r="P15" i="18"/>
  <c r="Q15" i="18"/>
  <c r="I15" i="18"/>
  <c r="J15" i="18"/>
  <c r="K15" i="18"/>
  <c r="L15" i="18"/>
  <c r="M15" i="18"/>
  <c r="G15" i="18"/>
  <c r="P14" i="18"/>
  <c r="Q14" i="18"/>
  <c r="I14" i="18"/>
  <c r="J14" i="18"/>
  <c r="K14" i="18"/>
  <c r="L14" i="18"/>
  <c r="M14" i="18"/>
  <c r="G14" i="18"/>
  <c r="P13" i="18"/>
  <c r="Q13" i="18"/>
  <c r="I13" i="18"/>
  <c r="J13" i="18"/>
  <c r="K13" i="18"/>
  <c r="L13" i="18"/>
  <c r="M13" i="18"/>
  <c r="G13" i="18"/>
  <c r="P12" i="18"/>
  <c r="Q12" i="18"/>
  <c r="I12" i="18"/>
  <c r="J12" i="18"/>
  <c r="K12" i="18"/>
  <c r="L12" i="18"/>
  <c r="M12" i="18"/>
  <c r="G12" i="18"/>
  <c r="P11" i="18"/>
  <c r="Q11" i="18"/>
  <c r="I11" i="18"/>
  <c r="J11" i="18"/>
  <c r="K11" i="18"/>
  <c r="L11" i="18"/>
  <c r="M11" i="18"/>
  <c r="G11" i="18"/>
  <c r="P10" i="18"/>
  <c r="Q10" i="18"/>
  <c r="I10" i="18"/>
  <c r="J10" i="18"/>
  <c r="K10" i="18"/>
  <c r="L10" i="18"/>
  <c r="M10" i="18"/>
  <c r="G10" i="18"/>
  <c r="P9" i="18"/>
  <c r="Q9" i="18"/>
  <c r="I9" i="18"/>
  <c r="J9" i="18"/>
  <c r="K9" i="18"/>
  <c r="L9" i="18"/>
  <c r="M9" i="18"/>
  <c r="G9" i="18"/>
  <c r="P8" i="18"/>
  <c r="Q8" i="18"/>
  <c r="I8" i="18"/>
  <c r="J8" i="18"/>
  <c r="K8" i="18"/>
  <c r="L8" i="18"/>
  <c r="M8" i="18"/>
  <c r="G8" i="18"/>
  <c r="P7" i="18"/>
  <c r="Q7" i="18"/>
  <c r="I7" i="18"/>
  <c r="J7" i="18"/>
  <c r="K7" i="18"/>
  <c r="L7" i="18"/>
  <c r="M7" i="18"/>
  <c r="G7" i="18"/>
  <c r="P6" i="18"/>
  <c r="Q6" i="18"/>
  <c r="I6" i="18"/>
  <c r="J6" i="18"/>
  <c r="K6" i="18"/>
  <c r="L6" i="18"/>
  <c r="M6" i="18"/>
  <c r="G6" i="18"/>
  <c r="P5" i="18"/>
  <c r="Q5" i="18"/>
  <c r="I5" i="18"/>
  <c r="J5" i="18"/>
  <c r="K5" i="18"/>
  <c r="L5" i="18"/>
  <c r="M5" i="18"/>
  <c r="G5" i="18"/>
  <c r="P4" i="18"/>
  <c r="Q4" i="18"/>
  <c r="I4" i="18"/>
  <c r="J4" i="18"/>
  <c r="K4" i="18"/>
  <c r="L4" i="18"/>
  <c r="M4" i="18"/>
  <c r="G4" i="18"/>
  <c r="P3" i="18"/>
  <c r="Q3" i="18"/>
  <c r="I3" i="18"/>
  <c r="J3" i="18"/>
  <c r="K3" i="18"/>
  <c r="L3" i="18"/>
  <c r="M3" i="18"/>
  <c r="G3" i="18"/>
  <c r="P2" i="18"/>
  <c r="Q2" i="18"/>
  <c r="G2" i="1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4" i="8"/>
  <c r="E4" i="8"/>
  <c r="J4" i="8"/>
  <c r="L4" i="8"/>
  <c r="M4" i="8"/>
  <c r="N4" i="8"/>
  <c r="O4" i="8"/>
  <c r="P4" i="8"/>
  <c r="K5" i="8"/>
  <c r="E5" i="8"/>
  <c r="J5" i="8"/>
  <c r="L5" i="8"/>
  <c r="M5" i="8"/>
  <c r="N5" i="8"/>
  <c r="O5" i="8"/>
  <c r="P5" i="8"/>
  <c r="K6" i="8"/>
  <c r="E6" i="8"/>
  <c r="J6" i="8"/>
  <c r="L6" i="8"/>
  <c r="M6" i="8"/>
  <c r="N6" i="8"/>
  <c r="O6" i="8"/>
  <c r="P6" i="8"/>
  <c r="K7" i="8"/>
  <c r="E7" i="8"/>
  <c r="J7" i="8"/>
  <c r="L7" i="8"/>
  <c r="M7" i="8"/>
  <c r="N7" i="8"/>
  <c r="O7" i="8"/>
  <c r="P7" i="8"/>
  <c r="K8" i="8"/>
  <c r="E8" i="8"/>
  <c r="J8" i="8"/>
  <c r="L8" i="8"/>
  <c r="M8" i="8"/>
  <c r="N8" i="8"/>
  <c r="O8" i="8"/>
  <c r="P8" i="8"/>
  <c r="K9" i="8"/>
  <c r="E9" i="8"/>
  <c r="J9" i="8"/>
  <c r="L9" i="8"/>
  <c r="M9" i="8"/>
  <c r="N9" i="8"/>
  <c r="O9" i="8"/>
  <c r="P9" i="8"/>
  <c r="K10" i="8"/>
  <c r="E10" i="8"/>
  <c r="J10" i="8"/>
  <c r="L10" i="8"/>
  <c r="M10" i="8"/>
  <c r="N10" i="8"/>
  <c r="O10" i="8"/>
  <c r="P10" i="8"/>
  <c r="K11" i="8"/>
  <c r="E11" i="8"/>
  <c r="J11" i="8"/>
  <c r="L11" i="8"/>
  <c r="M11" i="8"/>
  <c r="N11" i="8"/>
  <c r="O11" i="8"/>
  <c r="P11" i="8"/>
  <c r="K12" i="8"/>
  <c r="E12" i="8"/>
  <c r="J12" i="8"/>
  <c r="L12" i="8"/>
  <c r="M12" i="8"/>
  <c r="N12" i="8"/>
  <c r="O12" i="8"/>
  <c r="P12" i="8"/>
  <c r="K13" i="8"/>
  <c r="E13" i="8"/>
  <c r="J13" i="8"/>
  <c r="L13" i="8"/>
  <c r="M13" i="8"/>
  <c r="N13" i="8"/>
  <c r="O13" i="8"/>
  <c r="P13" i="8"/>
  <c r="K14" i="8"/>
  <c r="E14" i="8"/>
  <c r="J14" i="8"/>
  <c r="L14" i="8"/>
  <c r="M14" i="8"/>
  <c r="N14" i="8"/>
  <c r="O14" i="8"/>
  <c r="P14" i="8"/>
  <c r="K15" i="8"/>
  <c r="E15" i="8"/>
  <c r="J15" i="8"/>
  <c r="L15" i="8"/>
  <c r="M15" i="8"/>
  <c r="N15" i="8"/>
  <c r="O15" i="8"/>
  <c r="P15" i="8"/>
  <c r="K16" i="8"/>
  <c r="E16" i="8"/>
  <c r="J16" i="8"/>
  <c r="L16" i="8"/>
  <c r="M16" i="8"/>
  <c r="N16" i="8"/>
  <c r="O16" i="8"/>
  <c r="P16" i="8"/>
  <c r="K17" i="8"/>
  <c r="E17" i="8"/>
  <c r="J17" i="8"/>
  <c r="L17" i="8"/>
  <c r="M17" i="8"/>
  <c r="N17" i="8"/>
  <c r="O17" i="8"/>
  <c r="P17" i="8"/>
  <c r="K18" i="8"/>
  <c r="E18" i="8"/>
  <c r="J18" i="8"/>
  <c r="L18" i="8"/>
  <c r="M18" i="8"/>
  <c r="N18" i="8"/>
  <c r="O18" i="8"/>
  <c r="P18" i="8"/>
  <c r="K19" i="8"/>
  <c r="E19" i="8"/>
  <c r="J19" i="8"/>
  <c r="L19" i="8"/>
  <c r="M19" i="8"/>
  <c r="N19" i="8"/>
  <c r="O19" i="8"/>
  <c r="P19" i="8"/>
  <c r="K20" i="8"/>
  <c r="E20" i="8"/>
  <c r="J20" i="8"/>
  <c r="L20" i="8"/>
  <c r="M20" i="8"/>
  <c r="N20" i="8"/>
  <c r="O20" i="8"/>
  <c r="P20" i="8"/>
  <c r="K21" i="8"/>
  <c r="E21" i="8"/>
  <c r="J21" i="8"/>
  <c r="L21" i="8"/>
  <c r="M21" i="8"/>
  <c r="N21" i="8"/>
  <c r="O21" i="8"/>
  <c r="P21" i="8"/>
  <c r="K22" i="8"/>
  <c r="E22" i="8"/>
  <c r="J22" i="8"/>
  <c r="L22" i="8"/>
  <c r="M22" i="8"/>
  <c r="N22" i="8"/>
  <c r="O22" i="8"/>
  <c r="P22" i="8"/>
  <c r="K23" i="8"/>
  <c r="E23" i="8"/>
  <c r="J23" i="8"/>
  <c r="L23" i="8"/>
  <c r="M23" i="8"/>
  <c r="N23" i="8"/>
  <c r="O23" i="8"/>
  <c r="P23" i="8"/>
  <c r="K24" i="8"/>
  <c r="E24" i="8"/>
  <c r="J24" i="8"/>
  <c r="L24" i="8"/>
  <c r="M24" i="8"/>
  <c r="N24" i="8"/>
  <c r="O24" i="8"/>
  <c r="P24" i="8"/>
  <c r="K25" i="8"/>
  <c r="E25" i="8"/>
  <c r="J25" i="8"/>
  <c r="L25" i="8"/>
  <c r="M25" i="8"/>
  <c r="N25" i="8"/>
  <c r="O25" i="8"/>
  <c r="P25" i="8"/>
  <c r="K26" i="8"/>
  <c r="E26" i="8"/>
  <c r="J26" i="8"/>
  <c r="L26" i="8"/>
  <c r="M26" i="8"/>
  <c r="N26" i="8"/>
  <c r="O26" i="8"/>
  <c r="P26" i="8"/>
  <c r="K27" i="8"/>
  <c r="E27" i="8"/>
  <c r="J27" i="8"/>
  <c r="L27" i="8"/>
  <c r="M27" i="8"/>
  <c r="N27" i="8"/>
  <c r="O27" i="8"/>
  <c r="P27" i="8"/>
  <c r="K28" i="8"/>
  <c r="E28" i="8"/>
  <c r="J28" i="8"/>
  <c r="L28" i="8"/>
  <c r="M28" i="8"/>
  <c r="N28" i="8"/>
  <c r="O28" i="8"/>
  <c r="P28" i="8"/>
  <c r="K29" i="8"/>
  <c r="E29" i="8"/>
  <c r="J29" i="8"/>
  <c r="L29" i="8"/>
  <c r="M29" i="8"/>
  <c r="N29" i="8"/>
  <c r="O29" i="8"/>
  <c r="P29" i="8"/>
  <c r="E2" i="8"/>
  <c r="J2" i="8"/>
  <c r="L2" i="8"/>
  <c r="M2" i="8"/>
  <c r="N2" i="8"/>
  <c r="O2" i="8"/>
  <c r="P2" i="8"/>
  <c r="K3" i="8"/>
  <c r="E3" i="8"/>
  <c r="J3" i="8"/>
  <c r="L3" i="8"/>
  <c r="M3" i="8"/>
  <c r="N3" i="8"/>
  <c r="O3" i="8"/>
  <c r="P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AI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,_x000a__x0009_line,_x000a__x0009_ou_x000a_from (_x000a_select_x000a__x0009_gameId as gameId,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,_x000a__x0009_h_avg_line as 'line',_x000a__x0009_h_avg_ou as 'ou'_x000a_from_x000a__x0009_nfl_schedule_x000a__x0009_left join nfl_vegas using (gameId)_x000a_UNION_x000a_select_x000a__x0009_gameId as gameId,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,_x000a__x0009_-h_avg_line as 'line',_x000a__x0009_h_avg_ou as 'ou'_x000a_from_x000a__x0009_nfl_schedule_x000a__x0009_left join nfl_vegas using (gameId)_x000a_) as schedule_x000a_order by week, gametime, game"/>
  </connection>
  <connection id="4" name="Connection3" type="1" refreshedVersion="0" background="1" saveData="1">
    <dbPr connection="DSN=ff;UID=root;" command="select _x000a__x0009_nfl_stats.*,_x000a__x0009_( (IFNULL(PaYd,0) * 0.04) + (IFNULL(PaTD,0) * 4) + (IFNULL(Pa2pt,0) * 2) + (IFNULL(PaInt,0) * -1) + (IFNULL(Pa300gm,0) * 3) + (IFNULL(RuYd,0) * 0.1) + (IFNULL(RuTD,0) * 6) + (IFNULL(Ru2pt,0) * 2) + (IFNULL(Ru100gm,0) * 3) + (IFNULL(ReRcpt,0) * 1) + (IFNULL(ReYd,0) * 0.1) + (IFNULL(ReTD,0) * 6) + (IFNULL(Re2pt,0) * 2) + (IFNULL(Re100gm,0) * 3) + (IFNULL(FL,0) * -1) * (IFNULL(SpTmTD,0) * 6) ) as 'DKFPTS'_x000a_from (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_x0009_left join nfl_player_game_info npgi on nps.playerId=npgi.playerId and nps.gameId=npgi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_x0009_left join nfl_player_game_info npgi on nrs.playerId=npgi.playerId and nrs.gameId=npgi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_x0009_left join nfl_player_game_info npgi on nres.playerId=npgi.playerId and nres.gameId=npgi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_x0009_left join nfl_player_game_info npgi on nms.playerId=npgi.playerId and nms.gameId=npgi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_x000a_) as nfl_stats_x000a_order by week desc, dkfpts desc"/>
  </connection>
  <connection id="5" name="Connection4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left join nfl_player using (playerId)_x000a__x0009_left join nfl_schedule using (gameId)_x000a_where _x000a__x0009_position='RB'_x000a__x0009_and week &lt; 12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_x0009_and week &lt; 12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_x0009_and week &lt; 12_x000a_group by playerId_x000a_) as rbwrte_stats_x000a_order by FPTS desc"/>
  </connection>
</connections>
</file>

<file path=xl/sharedStrings.xml><?xml version="1.0" encoding="utf-8"?>
<sst xmlns="http://schemas.openxmlformats.org/spreadsheetml/2006/main" count="23230" uniqueCount="1796">
  <si>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</si>
  <si>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</si>
  <si>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</si>
  <si>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</si>
  <si>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</si>
  <si>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</si>
  <si>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</si>
  <si>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</si>
  <si>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</si>
  <si>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</si>
  <si>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</si>
  <si>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</si>
  <si>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</si>
  <si>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</si>
  <si>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</si>
  <si>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</si>
  <si>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</si>
  <si>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</si>
  <si>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</si>
  <si>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</si>
  <si>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</si>
  <si>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</si>
  <si>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</si>
  <si>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</si>
  <si>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</si>
  <si>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</si>
  <si>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</si>
  <si>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</si>
  <si>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</si>
  <si>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</si>
  <si>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</si>
  <si>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</si>
  <si>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</si>
  <si>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</si>
  <si>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</si>
  <si>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</si>
  <si>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</si>
  <si>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</si>
  <si>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</si>
  <si>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</si>
  <si>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</si>
  <si>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</si>
  <si>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</si>
  <si>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</si>
  <si>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</si>
  <si>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</si>
  <si>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</si>
  <si>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</si>
  <si>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</si>
  <si>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</si>
  <si>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</si>
  <si>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</si>
  <si>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</si>
  <si>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</si>
  <si>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</si>
  <si>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</si>
  <si>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</si>
  <si>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</si>
  <si>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</si>
  <si>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</si>
  <si>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</si>
  <si>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</si>
  <si>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</si>
  <si>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</si>
  <si>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</si>
  <si>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</si>
  <si>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</si>
  <si>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</si>
  <si>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</si>
  <si>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</si>
  <si>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</si>
  <si>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</si>
  <si>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</si>
  <si>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</si>
  <si>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</si>
  <si>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</si>
  <si>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</si>
  <si>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</si>
  <si>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</si>
  <si>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</si>
  <si>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</si>
  <si>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</si>
  <si>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</si>
  <si>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</si>
  <si>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</si>
  <si>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</si>
  <si>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</si>
  <si>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</si>
  <si>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</si>
  <si>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</si>
  <si>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</si>
  <si>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</si>
  <si>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</si>
  <si>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</si>
  <si>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</si>
  <si>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</si>
  <si>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</si>
  <si>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</si>
  <si>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</si>
  <si>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</si>
  <si>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</si>
  <si>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</si>
  <si>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</si>
  <si>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</si>
  <si>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</si>
  <si>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</si>
  <si>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</si>
  <si>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</si>
  <si>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</si>
  <si>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</si>
  <si>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</si>
  <si>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</si>
  <si>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</si>
  <si>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</si>
  <si>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</si>
  <si>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</si>
  <si>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</si>
  <si>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</si>
  <si>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</si>
  <si>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</si>
  <si>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</si>
  <si>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</si>
  <si>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</si>
  <si>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</si>
  <si>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</si>
  <si>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</si>
  <si>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</si>
  <si>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</si>
  <si>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</si>
  <si>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</si>
  <si>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</si>
  <si>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</si>
  <si>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</si>
  <si>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</si>
  <si>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</si>
  <si>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</si>
  <si>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</si>
  <si>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</si>
  <si>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</si>
  <si>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</si>
  <si>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</si>
  <si>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</si>
  <si>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</si>
  <si>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</si>
  <si>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</si>
  <si>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</si>
  <si>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</si>
  <si>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</si>
  <si>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</si>
  <si>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</si>
  <si>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</si>
  <si>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</si>
  <si>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</si>
  <si>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</si>
  <si>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</si>
  <si>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</si>
  <si>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</si>
  <si>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</si>
  <si>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</si>
  <si>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</si>
  <si>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</si>
  <si>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</si>
  <si>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</si>
  <si>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</si>
  <si>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</si>
  <si>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</si>
  <si>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</si>
  <si>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</si>
  <si>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</si>
  <si>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</si>
  <si>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</si>
  <si>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</si>
  <si>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</si>
  <si>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</si>
  <si>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</si>
  <si>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</si>
  <si>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</si>
  <si>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</si>
  <si>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</si>
  <si>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</si>
  <si>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</si>
  <si>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</si>
  <si>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</si>
  <si>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</si>
  <si>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</si>
  <si>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</si>
  <si>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</si>
  <si>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</si>
  <si>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</si>
  <si>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</si>
  <si>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</si>
  <si>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</si>
  <si>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</si>
  <si>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</si>
  <si>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</si>
  <si>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</si>
  <si>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</si>
  <si>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</si>
  <si>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</si>
  <si>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</si>
  <si>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</si>
  <si>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</si>
  <si>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</si>
  <si>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</si>
  <si>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</si>
  <si>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</si>
  <si>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</si>
  <si>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</si>
  <si>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</si>
  <si>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</si>
  <si>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</si>
  <si>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</si>
  <si>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</si>
  <si>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</si>
  <si>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</si>
  <si>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</si>
  <si>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</si>
  <si>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</si>
  <si>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</si>
  <si>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</si>
  <si>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</si>
  <si>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</si>
  <si>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</si>
  <si>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</si>
  <si>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</si>
  <si>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</si>
  <si>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</si>
  <si>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</si>
  <si>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</si>
  <si>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</si>
  <si>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</si>
  <si>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</si>
  <si>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</si>
  <si>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</si>
  <si>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</si>
  <si>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</si>
  <si>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</si>
  <si>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</si>
  <si>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</si>
  <si>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</si>
  <si>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</si>
  <si>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</si>
  <si>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</si>
  <si>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</si>
  <si>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</si>
  <si>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</si>
  <si>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</si>
  <si>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</si>
  <si>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</si>
  <si>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</si>
  <si>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</si>
  <si>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</si>
  <si>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</si>
  <si>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</si>
  <si>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</si>
  <si>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</si>
  <si>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</si>
  <si>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</si>
  <si>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</si>
  <si>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</si>
  <si>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</si>
  <si>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</si>
  <si>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</si>
  <si>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</si>
  <si>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</si>
  <si>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</si>
  <si>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</si>
  <si>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</si>
  <si>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</si>
  <si>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</si>
  <si>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</si>
  <si>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</si>
  <si>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</si>
  <si>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</si>
  <si>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</si>
  <si>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</si>
  <si>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</si>
  <si>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</si>
  <si>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</si>
  <si>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</si>
  <si>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</si>
  <si>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</si>
  <si>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</si>
  <si>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</si>
  <si>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</si>
  <si>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</si>
  <si>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</si>
  <si>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</si>
  <si>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</si>
  <si>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</si>
  <si>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</si>
  <si>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</si>
  <si>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</si>
  <si>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</si>
  <si>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</si>
  <si>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</si>
  <si>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</si>
  <si>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</si>
  <si>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</si>
  <si>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</si>
  <si>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</si>
  <si>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</si>
  <si>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</si>
  <si>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</si>
  <si>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</si>
  <si>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</si>
  <si>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</si>
  <si>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</si>
  <si>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</si>
  <si>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</si>
  <si>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</si>
  <si>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</si>
  <si>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</si>
  <si>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</si>
  <si>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</si>
  <si>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NFL_20151220_DET@NO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</si>
  <si>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</si>
  <si>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</si>
  <si>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</si>
  <si>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</si>
  <si>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</si>
  <si>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</si>
  <si>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</si>
  <si>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</si>
  <si>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</si>
  <si>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</si>
  <si>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</si>
  <si>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</si>
  <si>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</si>
  <si>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</si>
  <si>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</si>
  <si>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</si>
  <si>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</si>
  <si>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</si>
  <si>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</si>
  <si>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</si>
  <si>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</si>
  <si>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</si>
  <si>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</si>
  <si>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</si>
  <si>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</si>
  <si>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</si>
  <si>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</si>
  <si>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</si>
  <si>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</si>
  <si>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</si>
  <si>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</si>
  <si>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</si>
  <si>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</si>
  <si>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</si>
  <si>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</si>
  <si>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</si>
  <si>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</si>
  <si>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</si>
  <si>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</si>
  <si>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</si>
  <si>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</si>
  <si>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</si>
  <si>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</si>
  <si>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</si>
  <si>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</si>
  <si>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</si>
  <si>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</si>
  <si>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</si>
  <si>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</si>
  <si>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</si>
  <si>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</si>
  <si>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</si>
  <si>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</si>
  <si>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</si>
  <si>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</si>
  <si>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</si>
  <si>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</si>
  <si>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</si>
  <si>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</si>
  <si>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</si>
  <si>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</si>
  <si>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</si>
  <si>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</si>
  <si>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</si>
  <si>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</si>
  <si>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</si>
  <si>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</si>
  <si>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</si>
  <si>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</si>
  <si>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</si>
  <si>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</si>
  <si>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</si>
  <si>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</si>
  <si>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</si>
  <si>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</si>
  <si>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</si>
  <si>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</si>
  <si>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</si>
  <si>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</si>
  <si>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</si>
  <si>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</si>
  <si>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</si>
  <si>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</si>
  <si>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</si>
  <si>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</si>
  <si>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</si>
  <si>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</si>
  <si>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</si>
  <si>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</si>
  <si>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</si>
  <si>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</si>
  <si>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</si>
  <si>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</si>
  <si>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</si>
  <si>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</si>
  <si>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</si>
  <si>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</si>
  <si>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</si>
  <si>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</si>
  <si>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</si>
  <si>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</si>
  <si>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</si>
  <si>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</si>
  <si>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</si>
  <si>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</si>
  <si>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</si>
  <si>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</si>
  <si>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</si>
  <si>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</si>
  <si>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</si>
  <si>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</si>
  <si>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</si>
  <si>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</si>
  <si>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</si>
  <si>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</si>
  <si>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</si>
  <si>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</si>
  <si>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</si>
  <si>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</si>
  <si>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</si>
  <si>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</si>
  <si>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</si>
  <si>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</si>
  <si>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</si>
  <si>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</si>
  <si>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</si>
  <si>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</si>
  <si>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</si>
  <si>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</si>
  <si>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</si>
  <si>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</si>
  <si>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</si>
  <si>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</si>
  <si>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</si>
  <si>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</si>
  <si>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</si>
  <si>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</si>
  <si>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</si>
  <si>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</si>
  <si>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</si>
  <si>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</si>
  <si>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</si>
  <si>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</si>
  <si>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</si>
  <si>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</si>
  <si>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</si>
  <si>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</si>
  <si>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</si>
  <si>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</si>
  <si>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</si>
  <si>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</si>
  <si>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</si>
  <si>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</si>
  <si>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</si>
  <si>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</si>
  <si>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</si>
  <si>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</si>
  <si>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</si>
  <si>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</si>
  <si>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</si>
  <si>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</si>
  <si>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</si>
  <si>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</si>
  <si>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</si>
  <si>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</si>
  <si>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</si>
  <si>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</si>
  <si>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</si>
  <si>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</si>
  <si>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</si>
  <si>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</si>
  <si>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</si>
  <si>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</si>
  <si>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</si>
  <si>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</si>
  <si>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</si>
  <si>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</si>
  <si>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</si>
  <si>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</si>
  <si>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</si>
  <si>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</si>
  <si>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</si>
  <si>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</si>
  <si>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</si>
  <si>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</si>
  <si>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</si>
  <si>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</si>
  <si>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</si>
  <si>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</si>
  <si>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</si>
  <si>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</si>
  <si>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</si>
  <si>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</si>
  <si>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</si>
  <si>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</si>
  <si>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</si>
  <si>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</si>
  <si>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</si>
  <si>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</si>
  <si>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</si>
  <si>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</si>
  <si>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</si>
  <si>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</si>
  <si>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</si>
  <si>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</si>
  <si>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</si>
  <si>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</si>
  <si>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</si>
  <si>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</si>
  <si>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</si>
  <si>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</si>
  <si>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</si>
  <si>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</si>
  <si>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</si>
  <si>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</si>
  <si>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</si>
  <si>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</si>
  <si>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</si>
  <si>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</si>
  <si>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</si>
  <si>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</si>
  <si>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</si>
  <si>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</si>
  <si>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</si>
  <si>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</si>
  <si>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</si>
  <si>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</si>
  <si>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</si>
  <si>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</si>
  <si>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</si>
  <si>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</si>
  <si>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</si>
  <si>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</si>
  <si>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</si>
  <si>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</si>
  <si>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</si>
  <si>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</si>
  <si>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</si>
  <si>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</si>
  <si>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</si>
  <si>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</si>
  <si>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</si>
  <si>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</si>
  <si>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</si>
  <si>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</si>
  <si>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</si>
  <si>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</si>
  <si>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</si>
  <si>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</si>
  <si>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</si>
  <si>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</si>
  <si>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</si>
  <si>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</si>
  <si>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</si>
  <si>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</si>
  <si>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</si>
  <si>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</si>
  <si>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</si>
  <si>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</si>
  <si>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</si>
  <si>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</si>
  <si>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</si>
  <si>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</si>
  <si>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</si>
  <si>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</si>
  <si>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</si>
  <si>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</si>
  <si>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</si>
  <si>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</si>
  <si>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</si>
  <si>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</si>
  <si>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</si>
  <si>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</si>
  <si>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</si>
  <si>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</si>
  <si>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</si>
  <si>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</si>
  <si>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</si>
  <si>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</si>
  <si>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</si>
  <si>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</si>
  <si>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</si>
  <si>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</si>
  <si>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</si>
  <si>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</si>
  <si>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</si>
  <si>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</si>
  <si>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</si>
  <si>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</si>
  <si>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</si>
  <si>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</si>
  <si>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</si>
  <si>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</si>
  <si>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</si>
  <si>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</si>
  <si>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</si>
  <si>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</si>
  <si>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</si>
  <si>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</si>
  <si>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</si>
  <si>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</si>
  <si>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</si>
  <si>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</si>
  <si>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</si>
  <si>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</si>
  <si>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</si>
  <si>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</si>
  <si>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</si>
  <si>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</si>
  <si>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</si>
  <si>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</si>
  <si>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</si>
  <si>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</si>
  <si>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</si>
  <si>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</si>
  <si>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</si>
  <si>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</si>
  <si>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</si>
  <si>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</si>
  <si>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</si>
  <si>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</si>
  <si>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</si>
  <si>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</si>
  <si>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</si>
  <si>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</si>
  <si>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</si>
  <si>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</si>
  <si>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</si>
  <si>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</si>
  <si>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</si>
  <si>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</si>
  <si>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</si>
  <si>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</si>
  <si>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</si>
  <si>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</si>
  <si>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</si>
  <si>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</si>
  <si>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</si>
  <si>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</si>
  <si>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</si>
  <si>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</si>
  <si>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</si>
  <si>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</si>
  <si>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</si>
  <si>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</si>
  <si>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</si>
  <si>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</si>
  <si>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</si>
  <si>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</si>
  <si>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</si>
  <si>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</si>
  <si>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</si>
  <si>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</si>
  <si>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</si>
  <si>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</si>
  <si>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</si>
  <si>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</si>
  <si>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</si>
  <si>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</si>
  <si>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</si>
  <si>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</si>
  <si>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</si>
  <si>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</si>
  <si>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</si>
  <si>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</si>
  <si>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</si>
  <si>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</si>
  <si>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</si>
  <si>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</si>
  <si>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</si>
  <si>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</si>
  <si>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</si>
  <si>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</si>
  <si>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</si>
  <si>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</si>
  <si>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</si>
  <si>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</si>
  <si>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</si>
  <si>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</si>
  <si>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</si>
  <si>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</si>
  <si>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</si>
  <si>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</si>
  <si>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</si>
  <si>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</si>
  <si>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</si>
  <si>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</si>
  <si>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</si>
  <si>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</si>
  <si>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</si>
  <si>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</si>
  <si>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</si>
  <si>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</si>
  <si>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</si>
  <si>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</si>
  <si>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</si>
  <si>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</si>
  <si>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</si>
  <si>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</si>
  <si>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</si>
  <si>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</si>
  <si>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</si>
  <si>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</si>
  <si>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</si>
  <si>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</si>
  <si>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</si>
  <si>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</si>
  <si>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</si>
  <si>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</si>
  <si>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</si>
  <si>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</si>
  <si>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</si>
  <si>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</si>
  <si>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</si>
  <si>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</si>
  <si>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</si>
  <si>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</si>
  <si>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</si>
  <si>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</si>
  <si>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</si>
  <si>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</si>
  <si>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</si>
  <si>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</si>
  <si>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</si>
  <si>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</si>
  <si>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</si>
  <si>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</si>
  <si>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</si>
  <si>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</si>
  <si>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</si>
  <si>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</si>
  <si>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</si>
  <si>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</si>
  <si>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</si>
  <si>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</si>
  <si>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</si>
  <si>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</si>
  <si>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</si>
  <si>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</si>
  <si>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</si>
  <si>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</si>
  <si>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</si>
  <si>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</si>
  <si>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</si>
  <si>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</si>
  <si>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</si>
  <si>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</si>
  <si>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</si>
  <si>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</si>
  <si>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</si>
  <si>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</si>
  <si>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</si>
  <si>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</si>
  <si>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</si>
  <si>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</si>
  <si>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</si>
  <si>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</si>
  <si>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</si>
  <si>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</si>
  <si>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</si>
  <si>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</si>
  <si>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</si>
  <si>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</si>
  <si>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</si>
  <si>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</si>
  <si>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</si>
  <si>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</si>
  <si>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</si>
  <si>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</si>
  <si>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</si>
  <si>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</si>
  <si>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</si>
  <si>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</si>
  <si>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</si>
  <si>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</si>
  <si>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</si>
  <si>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</si>
  <si>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</si>
  <si>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</si>
  <si>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</si>
  <si>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</si>
  <si>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</si>
  <si>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</si>
  <si>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</si>
  <si>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</si>
  <si>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</si>
  <si>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</si>
  <si>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</si>
  <si>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</si>
  <si>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</si>
  <si>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</si>
  <si>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</si>
  <si>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</si>
  <si>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</si>
  <si>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</si>
  <si>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</si>
  <si>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</si>
  <si>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</si>
  <si>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</si>
  <si>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</si>
  <si>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</si>
  <si>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</si>
  <si>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</si>
  <si>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</si>
  <si>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</si>
  <si>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</si>
  <si>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</si>
  <si>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</si>
  <si>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</si>
  <si>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</si>
  <si>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</si>
  <si>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</si>
  <si>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</si>
  <si>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</si>
  <si>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</si>
  <si>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</si>
  <si>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</si>
  <si>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</si>
  <si>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</si>
  <si>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</si>
  <si>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</si>
  <si>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</si>
  <si>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</si>
  <si>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</si>
  <si>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</si>
  <si>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</si>
  <si>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</si>
  <si>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</si>
  <si>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</si>
  <si>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</si>
  <si>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</si>
  <si>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</si>
  <si>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</si>
  <si>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</si>
  <si>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</si>
  <si>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</si>
  <si>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</si>
  <si>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</si>
  <si>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</si>
  <si>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</si>
  <si>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</si>
  <si>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</si>
  <si>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</si>
  <si>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</si>
  <si>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</si>
  <si>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</si>
  <si>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</si>
  <si>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</si>
  <si>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</si>
  <si>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</si>
  <si>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</si>
  <si>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</si>
  <si>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</si>
  <si>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</si>
  <si>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</si>
  <si>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</si>
  <si>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</si>
  <si>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</si>
  <si>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</si>
  <si>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</si>
  <si>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</si>
  <si>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</si>
  <si>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</si>
  <si>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</si>
  <si>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</si>
  <si>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</si>
  <si>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</si>
  <si>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</si>
  <si>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</si>
  <si>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</si>
  <si>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</si>
  <si>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</si>
  <si>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</si>
  <si>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</si>
  <si>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</si>
  <si>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</si>
  <si>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</si>
  <si>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</si>
  <si>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</si>
  <si>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</si>
  <si>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</si>
  <si>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</si>
  <si>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</si>
  <si>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</si>
  <si>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</si>
  <si>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</si>
  <si>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</si>
  <si>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</si>
  <si>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</si>
  <si>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</si>
  <si>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</si>
  <si>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</si>
  <si>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</si>
  <si>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</si>
  <si>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</si>
  <si>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</si>
  <si>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</si>
  <si>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</si>
  <si>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</si>
  <si>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</si>
  <si>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</si>
  <si>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</si>
  <si>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</si>
  <si>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</si>
  <si>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</si>
  <si>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</si>
  <si>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</si>
  <si>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</si>
  <si>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</si>
  <si>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</si>
  <si>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</si>
  <si>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</si>
  <si>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</si>
  <si>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</si>
  <si>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</si>
  <si>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</si>
  <si>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</si>
  <si>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</si>
  <si>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</si>
  <si>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</si>
  <si>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</si>
  <si>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</si>
  <si>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</si>
  <si>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</si>
  <si>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</si>
  <si>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</si>
  <si>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</si>
  <si>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</si>
  <si>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</si>
  <si>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</si>
  <si>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</si>
  <si>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</si>
  <si>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</si>
  <si>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</si>
  <si>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</si>
  <si>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</si>
  <si>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</si>
  <si>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</si>
  <si>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</si>
  <si>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</si>
  <si>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</si>
  <si>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</si>
  <si>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</si>
  <si>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</si>
  <si>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</si>
  <si>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</si>
  <si>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</si>
  <si>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</si>
  <si>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</si>
  <si>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</si>
  <si>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</si>
  <si>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</si>
  <si>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</si>
  <si>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</si>
  <si>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</si>
  <si>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</si>
  <si>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</si>
  <si>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</si>
  <si>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</si>
  <si>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</si>
  <si>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</si>
  <si>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</si>
  <si>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</si>
  <si>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</si>
  <si>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</si>
  <si>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</si>
  <si>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</si>
  <si>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</si>
  <si>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</si>
  <si>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</si>
  <si>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</si>
  <si>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</si>
  <si>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</si>
  <si>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</si>
  <si>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</si>
  <si>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</si>
  <si>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</si>
  <si>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</si>
  <si>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</si>
  <si>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</si>
  <si>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</si>
  <si>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</si>
  <si>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</si>
  <si>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</si>
  <si>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</si>
  <si>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</si>
  <si>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</si>
  <si>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</si>
  <si>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</si>
  <si>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</si>
  <si>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</si>
  <si>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</si>
  <si>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</si>
  <si>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</si>
  <si>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</si>
  <si>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</si>
  <si>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</si>
  <si>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</si>
  <si>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</si>
  <si>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</si>
  <si>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</si>
  <si>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</si>
  <si>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</si>
  <si>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</si>
  <si>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</si>
  <si>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</si>
  <si>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</si>
  <si>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</si>
  <si>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</si>
  <si>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</si>
  <si>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</si>
  <si>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</si>
  <si>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</si>
  <si>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</si>
  <si>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</si>
  <si>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</si>
  <si>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</si>
  <si>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</si>
  <si>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</si>
  <si>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</si>
  <si>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</si>
  <si>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</si>
  <si>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</si>
  <si>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</si>
  <si>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</si>
  <si>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</si>
  <si>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</si>
  <si>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</si>
  <si>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</si>
  <si>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</si>
  <si>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</si>
  <si>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</si>
  <si>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</si>
  <si>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</si>
  <si>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</si>
  <si>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</si>
  <si>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</si>
  <si>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</si>
  <si>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</si>
  <si>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</si>
  <si>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</si>
  <si>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</si>
  <si>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</si>
  <si>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</si>
  <si>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</si>
  <si>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</si>
  <si>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</si>
  <si>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</si>
  <si>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</si>
  <si>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</si>
  <si>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</si>
  <si>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</si>
  <si>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</si>
  <si>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</si>
  <si>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</si>
  <si>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</si>
  <si>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</si>
  <si>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</si>
  <si>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</si>
  <si>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</si>
  <si>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</si>
  <si>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</si>
  <si>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</si>
  <si>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</si>
  <si>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</si>
  <si>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</si>
  <si>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</si>
  <si>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</si>
  <si>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</si>
  <si>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</si>
  <si>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</si>
  <si>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</si>
  <si>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</si>
  <si>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</si>
  <si>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</si>
  <si>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</si>
  <si>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</si>
  <si>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</si>
  <si>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</si>
  <si>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</si>
  <si>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</si>
  <si>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</si>
  <si>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</si>
  <si>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</si>
  <si>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</si>
  <si>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</si>
  <si>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</si>
  <si>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</si>
  <si>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</si>
  <si>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</si>
  <si>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</si>
  <si>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</si>
  <si>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</si>
  <si>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</si>
  <si>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</si>
  <si>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</si>
  <si>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</si>
  <si>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</si>
  <si>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</si>
  <si>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</si>
  <si>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</si>
  <si>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</si>
  <si>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</si>
  <si>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</si>
  <si>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</si>
  <si>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</si>
  <si>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</si>
  <si>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</si>
  <si>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</si>
  <si>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</si>
  <si>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</si>
  <si>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</si>
  <si>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</si>
  <si>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</si>
  <si>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</si>
  <si>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</si>
  <si>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</si>
  <si>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</si>
  <si>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</si>
  <si>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</si>
  <si>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</si>
  <si>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</si>
  <si>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</si>
  <si>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</si>
  <si>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</si>
  <si>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</si>
  <si>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</si>
  <si>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</si>
  <si>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</si>
  <si>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</si>
  <si>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</si>
  <si>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</si>
  <si>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</si>
  <si>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</si>
  <si>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</si>
  <si>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</si>
  <si>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</si>
  <si>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</si>
  <si>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</si>
  <si>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</si>
  <si>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</si>
  <si>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</si>
  <si>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</si>
  <si>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</si>
  <si>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</si>
  <si>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</si>
  <si>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</si>
  <si>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</si>
  <si>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</si>
  <si>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</si>
  <si>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</si>
  <si>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</si>
  <si>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</si>
  <si>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</si>
  <si>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</si>
  <si>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</si>
  <si>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</si>
  <si>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</si>
  <si>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</si>
  <si>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</si>
  <si>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</si>
  <si>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</si>
  <si>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</si>
  <si>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</si>
  <si>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</si>
  <si>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</si>
  <si>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</si>
  <si>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</si>
  <si>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</si>
  <si>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</si>
  <si>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</si>
  <si>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</si>
  <si>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</si>
  <si>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</si>
  <si>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</si>
  <si>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</si>
  <si>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</si>
  <si>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</si>
  <si>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</si>
  <si>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</si>
  <si>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</si>
  <si>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</si>
  <si>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</si>
  <si>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</si>
  <si>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</si>
  <si>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</si>
  <si>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</si>
  <si>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</si>
  <si>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</si>
  <si>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</si>
  <si>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</si>
  <si>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</si>
  <si>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</si>
  <si>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</si>
  <si>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</si>
  <si>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</si>
  <si>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</si>
  <si>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</si>
  <si>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</si>
  <si>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</si>
  <si>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</si>
  <si>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</si>
  <si>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</si>
  <si>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</si>
  <si>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</si>
  <si>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</si>
  <si>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</si>
  <si>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</si>
  <si>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</si>
  <si>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</si>
  <si>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</si>
  <si>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</si>
  <si>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</si>
  <si>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</si>
  <si>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</si>
  <si>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</si>
  <si>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</si>
  <si>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</si>
  <si>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</si>
  <si>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</si>
  <si>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</si>
  <si>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</si>
  <si>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</si>
  <si>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</si>
  <si>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</si>
  <si>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</si>
  <si>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</si>
  <si>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</si>
  <si>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</si>
  <si>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</si>
  <si>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</si>
  <si>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</si>
  <si>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</si>
  <si>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</si>
  <si>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</si>
  <si>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</si>
  <si>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</si>
  <si>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</si>
  <si>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</si>
  <si>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</si>
  <si>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</si>
  <si>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</si>
  <si>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</si>
  <si>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</si>
  <si>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</si>
  <si>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</si>
  <si>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</si>
  <si>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</si>
  <si>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</si>
  <si>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</si>
  <si>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</si>
  <si>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</si>
  <si>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</si>
  <si>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</si>
  <si>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</si>
  <si>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</si>
  <si>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</si>
  <si>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</si>
  <si>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</si>
  <si>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</si>
  <si>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</si>
  <si>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</si>
  <si>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</si>
  <si>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</si>
  <si>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</si>
  <si>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</si>
  <si>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</si>
  <si>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</si>
  <si>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</si>
  <si>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</si>
  <si>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</si>
  <si>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</si>
  <si>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</si>
  <si>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</si>
  <si>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</si>
  <si>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</si>
  <si>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</si>
  <si>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</si>
  <si>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</si>
  <si>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</si>
  <si>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</si>
  <si>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</si>
  <si>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</si>
  <si>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</si>
  <si>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</si>
  <si>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</si>
  <si>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</si>
  <si>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</si>
  <si>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</si>
  <si>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</si>
  <si>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</si>
  <si>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</si>
  <si>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</si>
  <si>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</si>
  <si>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</si>
  <si>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</si>
  <si>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</si>
  <si>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</si>
  <si>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</si>
  <si>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</si>
  <si>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</si>
  <si>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</si>
  <si>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</si>
  <si>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</si>
  <si>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</si>
  <si>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</si>
  <si>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</si>
  <si>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</si>
  <si>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</si>
  <si>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</si>
  <si>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</si>
  <si>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</si>
  <si>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</si>
  <si>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</si>
  <si>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</si>
  <si>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</si>
  <si>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</si>
  <si>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</si>
  <si>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</si>
  <si>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</si>
  <si>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</si>
  <si>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</si>
  <si>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</si>
  <si>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</si>
  <si>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</si>
  <si>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</si>
  <si>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</si>
  <si>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</si>
  <si>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</si>
  <si>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</si>
  <si>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</si>
  <si>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</si>
  <si>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</si>
  <si>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</si>
  <si>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</si>
  <si>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</si>
  <si>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</si>
  <si>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</si>
  <si>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</si>
  <si>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</si>
  <si>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</si>
  <si>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</si>
  <si>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</si>
  <si>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</si>
  <si>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</si>
  <si>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</si>
  <si>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</si>
  <si>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</si>
  <si>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</si>
  <si>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</si>
  <si>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</si>
  <si>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</si>
  <si>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</si>
  <si>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</si>
  <si>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</si>
  <si>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</si>
  <si>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</si>
  <si>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</si>
  <si>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</si>
  <si>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</si>
  <si>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</si>
  <si>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</si>
  <si>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</si>
  <si>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</si>
  <si>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</si>
  <si>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</si>
  <si>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</si>
  <si>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</si>
  <si>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</si>
  <si>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</si>
  <si>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</si>
  <si>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</si>
  <si>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</si>
  <si>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</si>
  <si>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</si>
  <si>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</si>
  <si>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</si>
  <si>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</si>
  <si>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</si>
  <si>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</si>
  <si>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</si>
  <si>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</si>
  <si>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</si>
  <si>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</si>
  <si>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</si>
  <si>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</si>
  <si>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</si>
  <si>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</si>
  <si>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</si>
  <si>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</si>
  <si>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</si>
  <si>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</si>
  <si>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</si>
  <si>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</si>
  <si>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</si>
  <si>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</si>
  <si>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</si>
  <si>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</si>
  <si>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</si>
  <si>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</si>
  <si>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</si>
  <si>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</si>
  <si>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</si>
  <si>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</si>
  <si>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</si>
  <si>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</si>
  <si>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</si>
  <si>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</si>
  <si>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</si>
  <si>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</si>
  <si>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</si>
  <si>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</si>
  <si>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</si>
  <si>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</si>
  <si>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</si>
  <si>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</si>
  <si>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</si>
  <si>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</si>
  <si>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</si>
  <si>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</si>
  <si>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</si>
  <si>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</si>
  <si>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</si>
  <si>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</si>
  <si>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</si>
  <si>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</si>
  <si>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</si>
  <si>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</si>
  <si>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</si>
  <si>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</si>
  <si>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</si>
  <si>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</si>
  <si>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</si>
  <si>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</si>
  <si>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</si>
  <si>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</si>
  <si>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</si>
  <si>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</si>
  <si>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</si>
  <si>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</si>
  <si>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</si>
  <si>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</si>
  <si>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</si>
  <si>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</si>
  <si>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</si>
  <si>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</si>
  <si>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</si>
  <si>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</si>
  <si>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</si>
  <si>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</si>
  <si>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</si>
  <si>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</si>
  <si>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</si>
  <si>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</si>
  <si>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</si>
  <si>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Depth</t>
  </si>
  <si>
    <t>InjStatus</t>
  </si>
  <si>
    <t>InjDetail</t>
  </si>
  <si>
    <t>InjNotes</t>
  </si>
  <si>
    <t>DKFPTS</t>
  </si>
  <si>
    <t>KNEE</t>
  </si>
  <si>
    <t>Probable for Week 9 at New Orleans</t>
  </si>
  <si>
    <t>Q</t>
  </si>
  <si>
    <t>ANKLE</t>
  </si>
  <si>
    <t>Questionable for Week 9 vs. Miami</t>
  </si>
  <si>
    <t>ANKLE, THIGH</t>
  </si>
  <si>
    <t>Questionable for Week 9 at N.Y. Jets</t>
  </si>
  <si>
    <t>CONCUSSION</t>
  </si>
  <si>
    <t>Probable for Week 9 vs. Miami</t>
  </si>
  <si>
    <t>SHOULDER</t>
  </si>
  <si>
    <t>Probable for Week 9 at Indianapolis</t>
  </si>
  <si>
    <t>Probable for Week 9 vs. Philadelphia</t>
  </si>
  <si>
    <t>FOOT</t>
  </si>
  <si>
    <t>Probable for Week 9 vs. Denver</t>
  </si>
  <si>
    <t>Probable for Week 9 vs. Jacksonville</t>
  </si>
  <si>
    <t>HAMSTRING</t>
  </si>
  <si>
    <t>LEFT THUMB</t>
  </si>
  <si>
    <t>RIGHT SHOULDER</t>
  </si>
  <si>
    <t>Blaine Gabbert</t>
  </si>
  <si>
    <t>blaine_gabbert_SF_QB</t>
  </si>
  <si>
    <t>Probable for Week 9 vs. Washington</t>
  </si>
  <si>
    <t>Probable for Week 9 vs. Tennessee</t>
  </si>
  <si>
    <t>Questionable for Week 9 vs. Atlanta</t>
  </si>
  <si>
    <t>Questionable for Week 9 at Tampa Bay</t>
  </si>
  <si>
    <t>TOE, ANKLE</t>
  </si>
  <si>
    <t>Questionable for Week 9 vs. Jacksonville</t>
  </si>
  <si>
    <t>RIGHT ELBOW</t>
  </si>
  <si>
    <t>shaun_draughn_SF_RB</t>
  </si>
  <si>
    <t>Questionable for Week 9 vs. Denver</t>
  </si>
  <si>
    <t>Limited practice. Questionable for Week 9 vs. Chicago</t>
  </si>
  <si>
    <t>GROIN</t>
  </si>
  <si>
    <t>Questionable for Week 9 at Dallas</t>
  </si>
  <si>
    <t>RIBS</t>
  </si>
  <si>
    <t>ILLNESS</t>
  </si>
  <si>
    <t>Probable for Week 9 vs. Oakland</t>
  </si>
  <si>
    <t>Limited practice. Questionable for Week 9 at San Diego</t>
  </si>
  <si>
    <t>ABDOMEN</t>
  </si>
  <si>
    <t>Jesse James</t>
  </si>
  <si>
    <t>jesse_james_PIT_TE</t>
  </si>
  <si>
    <t>Probable for Week 9 vs. St. Louis</t>
  </si>
  <si>
    <t>NOT INJURY RELATED</t>
  </si>
  <si>
    <t>Questionable for Week 9 at New England</t>
  </si>
  <si>
    <t>Probable for Week 9 at N.Y. Jets</t>
  </si>
  <si>
    <t>Ka'Deem Carey</t>
  </si>
  <si>
    <t>ka'deem_carey_CHI_RB</t>
  </si>
  <si>
    <t>Aaron Ripkowski</t>
  </si>
  <si>
    <t>aaron_ripkowski_GB_FB</t>
  </si>
  <si>
    <t>Probable for Week 9 at Carolina</t>
  </si>
  <si>
    <t>BACK</t>
  </si>
  <si>
    <t>Probable for Week 9 at Tampa Bay</t>
  </si>
  <si>
    <t>Javontee Herndon</t>
  </si>
  <si>
    <t>javontee_herndon_SD_WR</t>
  </si>
  <si>
    <t>Probable for Week 9 vs. Green Bay</t>
  </si>
  <si>
    <t>Questionable for Week 9 at Buffalo</t>
  </si>
  <si>
    <t>Donald Brown</t>
  </si>
  <si>
    <t>donald_brown_SD_RB</t>
  </si>
  <si>
    <t>Pierre Thomas</t>
  </si>
  <si>
    <t>pierre_thomas_SF_RB</t>
  </si>
  <si>
    <t>Antone Smith</t>
  </si>
  <si>
    <t>antone_smith_CHI_RB</t>
  </si>
  <si>
    <t>Questionable for Week 9 at Minnesota</t>
  </si>
  <si>
    <t>Shaun Hill</t>
  </si>
  <si>
    <t>shaun_hill_MIN_QB</t>
  </si>
  <si>
    <t>THIGH</t>
  </si>
  <si>
    <t>Questionable for Week 9 at Indianapolis</t>
  </si>
  <si>
    <t>HAND</t>
  </si>
  <si>
    <t>vernon_davis_DEN_TE</t>
  </si>
  <si>
    <t>Probable for Week 9 at San Francisco</t>
  </si>
  <si>
    <t>Nick Marshall</t>
  </si>
  <si>
    <t>Joe Webb</t>
  </si>
  <si>
    <t>joe_webb_CAR_QB</t>
  </si>
  <si>
    <t>Line</t>
  </si>
  <si>
    <t>o/u</t>
  </si>
  <si>
    <t>pts</t>
  </si>
  <si>
    <t>vegas</t>
  </si>
  <si>
    <t>Player</t>
  </si>
  <si>
    <t>RuTd</t>
  </si>
  <si>
    <t>ReRecpt</t>
  </si>
  <si>
    <t>spTmTD</t>
  </si>
  <si>
    <t>FPTS</t>
  </si>
  <si>
    <t>Questionable for Week 10 vs. Cleveland</t>
  </si>
  <si>
    <t>Probable for Week 10 at Seattle</t>
  </si>
  <si>
    <t>Probable for Week 10 at Pittsburgh</t>
  </si>
  <si>
    <t>Probable for Week 10 vs. Chicago</t>
  </si>
  <si>
    <t>Probable for Week 10 vs. Miami</t>
  </si>
  <si>
    <t>FOOT, THIGH</t>
  </si>
  <si>
    <t>Questionable for Week 10 at Baltimore</t>
  </si>
  <si>
    <t>Probable for Week 10 vs. Carolina</t>
  </si>
  <si>
    <t>Probable for Week 10 at Tennessee</t>
  </si>
  <si>
    <t>Probable for Week 10 vs. Jacksonville</t>
  </si>
  <si>
    <t>Questionable for Week 10 at Green Bay</t>
  </si>
  <si>
    <t>QUADRICEPS</t>
  </si>
  <si>
    <t>Probable for Week 10 vs. Kansas City</t>
  </si>
  <si>
    <t>Probable for Week 10 vs. Minnesota</t>
  </si>
  <si>
    <t>ABDOMINAL</t>
  </si>
  <si>
    <t>Questionable for Week 10 vs. Arizona</t>
  </si>
  <si>
    <t>Questionable for Week 10 at Oakland</t>
  </si>
  <si>
    <t>Brock Osweiler</t>
  </si>
  <si>
    <t>brock_osweiler_DEN_QB</t>
  </si>
  <si>
    <t>Jared Abbrederis</t>
  </si>
  <si>
    <t>jared_abbrederis_GB_WR</t>
  </si>
  <si>
    <t>FOOT/KNEE</t>
  </si>
  <si>
    <t>Probable for Week 10 at Tampa Bay</t>
  </si>
  <si>
    <t>Probable for Week 10 at N.Y. Giants</t>
  </si>
  <si>
    <t>Probable for Week 10 vs. New Orleans</t>
  </si>
  <si>
    <t>Probable for Week 10 at Denver</t>
  </si>
  <si>
    <t>Probable for Week 10 vs. Cleveland</t>
  </si>
  <si>
    <t>IR</t>
  </si>
  <si>
    <t>Â </t>
  </si>
  <si>
    <t>T.J. Yates</t>
  </si>
  <si>
    <t>t.j._yates_HOU_QB</t>
  </si>
  <si>
    <t>Will Tukuafu</t>
  </si>
  <si>
    <t>will_tukuafu_SEA_FB</t>
  </si>
  <si>
    <t>Wes Welker</t>
  </si>
  <si>
    <t>wes_welker_STL_WR</t>
  </si>
  <si>
    <t>Mark Sanchez</t>
  </si>
  <si>
    <t>mark_sanchez_PHI_QB</t>
  </si>
  <si>
    <t>Questionable for Week 10 at St. Louis</t>
  </si>
  <si>
    <t>Hip</t>
  </si>
  <si>
    <t>Full practice. Probable for Week 10 at Cincinnati</t>
  </si>
  <si>
    <t>Probable for Week 10 at Washington</t>
  </si>
  <si>
    <t>Jay Ajayi</t>
  </si>
  <si>
    <t>jay_ajayi_MIA_RB</t>
  </si>
  <si>
    <t>Tim Hightower</t>
  </si>
  <si>
    <t>tim_hightower_NO_RB</t>
  </si>
  <si>
    <t>Hamstring</t>
  </si>
  <si>
    <t>T.J. Graham</t>
  </si>
  <si>
    <t>t.j._graham_NO_WR</t>
  </si>
  <si>
    <t>Probable for Week 10 at Baltimore</t>
  </si>
  <si>
    <t>Jeremy Butler</t>
  </si>
  <si>
    <t>jeremy_butler_BAL_WR</t>
  </si>
  <si>
    <t>SHOULDER, KNEE</t>
  </si>
  <si>
    <t>Roosevelt Nix</t>
  </si>
  <si>
    <t>roosevelt_nix_PIT_FB</t>
  </si>
  <si>
    <t>FINGER</t>
  </si>
  <si>
    <t>Brian Parker</t>
  </si>
  <si>
    <t>brian_parker_KC_TE</t>
  </si>
  <si>
    <t>Probable for Week 10 at Philadelphia</t>
  </si>
  <si>
    <t>Knee</t>
  </si>
  <si>
    <t>Colton Schmidt</t>
  </si>
  <si>
    <t>colton_schmidt_BUF_P</t>
  </si>
  <si>
    <t>Questionable for Week 10 vs. Kansas City</t>
  </si>
  <si>
    <t>Probable for Week 10 vs. Detroit</t>
  </si>
  <si>
    <t>TOE</t>
  </si>
  <si>
    <t>Probable for Week 10 vs. Arizona</t>
  </si>
  <si>
    <t>Questionable for Week 10 at Seattle</t>
  </si>
  <si>
    <t>Stevan Ridley</t>
  </si>
  <si>
    <t>stevan_ridley_NYJ_RB</t>
  </si>
  <si>
    <t>Case Keenum</t>
  </si>
  <si>
    <t>Tyrod Tayler</t>
  </si>
  <si>
    <t>LeGarrett Blount</t>
  </si>
  <si>
    <t>Emmanual Sanders</t>
  </si>
  <si>
    <t>AJ Green</t>
  </si>
  <si>
    <t>Robert Wood</t>
  </si>
  <si>
    <t>Martellus Bennet</t>
  </si>
  <si>
    <t>Johnathan Stewart</t>
  </si>
  <si>
    <t>Panthers</t>
  </si>
  <si>
    <t>Bears</t>
  </si>
  <si>
    <t>Texans</t>
  </si>
  <si>
    <t>Stevie Johnson</t>
  </si>
  <si>
    <t>Turnovers</t>
  </si>
  <si>
    <t>Ints</t>
  </si>
  <si>
    <t>Eagles</t>
  </si>
  <si>
    <t>Raiders</t>
  </si>
  <si>
    <t>Falcons</t>
  </si>
  <si>
    <t>Buccaneers</t>
  </si>
  <si>
    <t>Chiefs</t>
  </si>
  <si>
    <t>Draft Kings</t>
  </si>
  <si>
    <t>FptsVsQB</t>
  </si>
  <si>
    <t>GamesPlayed</t>
  </si>
  <si>
    <t>QBFPts/Gm</t>
  </si>
  <si>
    <t>FptsVsRB</t>
  </si>
  <si>
    <t>RBFPts/Gm</t>
  </si>
  <si>
    <t>FptsVsWR</t>
  </si>
  <si>
    <t>WRFPts/Gm</t>
  </si>
  <si>
    <t>TEFPts/Gm</t>
  </si>
  <si>
    <t>Defense</t>
  </si>
  <si>
    <t>vsQB Rank</t>
  </si>
  <si>
    <t>vsQB Rating</t>
  </si>
  <si>
    <t>vsRB Rank</t>
  </si>
  <si>
    <t>vsRB Rating</t>
  </si>
  <si>
    <t>vsTE Rank</t>
  </si>
  <si>
    <t>vsTE Rating</t>
  </si>
  <si>
    <t>vsWR Rank</t>
  </si>
  <si>
    <t>vsWR Rating</t>
  </si>
  <si>
    <t>QBRank</t>
  </si>
  <si>
    <t>QBTrend</t>
  </si>
  <si>
    <t>RBRank</t>
  </si>
  <si>
    <t>RBTrend</t>
  </si>
  <si>
    <t>WRTrend</t>
  </si>
  <si>
    <t>FptsVsTE</t>
  </si>
  <si>
    <t>WRRank</t>
  </si>
  <si>
    <t>TETrend</t>
  </si>
  <si>
    <t>TERank</t>
  </si>
  <si>
    <t>vQBTrend</t>
  </si>
  <si>
    <t>vRBTrend</t>
  </si>
  <si>
    <t>vWRTrend</t>
  </si>
  <si>
    <t>vTETrend</t>
  </si>
  <si>
    <t>line</t>
  </si>
  <si>
    <t>ou</t>
  </si>
  <si>
    <t>Did not practice. Questionable for Week 11 vs. N.Y. Jets</t>
  </si>
  <si>
    <t>Quadriceps</t>
  </si>
  <si>
    <t>Full practice. Probable for Week 11 at Minnesota</t>
  </si>
  <si>
    <t>Left shoulder</t>
  </si>
  <si>
    <t>Full practice. Probable for Week 11 vs. Green Bay</t>
  </si>
  <si>
    <t>Right shoulder</t>
  </si>
  <si>
    <t>Limited practice. Questionable for Week 11 at Minnesota</t>
  </si>
  <si>
    <t>Left thumb</t>
  </si>
  <si>
    <t>Did not practice. Questionable for Week 11 at Houston</t>
  </si>
  <si>
    <t>Ankle</t>
  </si>
  <si>
    <t>Limited practice. Questionable for Week 11 vs. Cincinnati</t>
  </si>
  <si>
    <t>Toe, ankle</t>
  </si>
  <si>
    <t>Limited practice. Questionable for Week 11 at Houston</t>
  </si>
  <si>
    <t>Did not practice. Questionable for Week 11 at Philadelphia</t>
  </si>
  <si>
    <t>Groin</t>
  </si>
  <si>
    <t>Full practice. Probable for Week 11 at Chicago</t>
  </si>
  <si>
    <t>Limited practice. Questionable for Week 11 at Seattle</t>
  </si>
  <si>
    <t>Did not practice. Questionable for Week 11 vs. Cincinnati</t>
  </si>
  <si>
    <t>Limited practice. Questionable for Week 11 vs. Green Bay</t>
  </si>
  <si>
    <t>Full practice. Probable for Week 11 at Houston</t>
  </si>
  <si>
    <t>Probable for Week 11 vs. Tennessee</t>
  </si>
  <si>
    <t>Did not practice. Questionable for Week 11 vs. Oakland</t>
  </si>
  <si>
    <t>Limited practice. Questionable for Week 11 vs. Indianapolis</t>
  </si>
  <si>
    <t>Toe</t>
  </si>
  <si>
    <t>Did not practice. Questionable for Week 11 vs. San Francisco</t>
  </si>
  <si>
    <t>Questionable for Week 11 vs. Tennessee</t>
  </si>
  <si>
    <t>Knee, shoulder</t>
  </si>
  <si>
    <t>Did not practice. Questionable for Week 11 at Chicago</t>
  </si>
  <si>
    <t>Full practice. Probable for Week 11 at San Diego</t>
  </si>
  <si>
    <t>case_keenum_STL_QB</t>
  </si>
  <si>
    <t>Dontari Poe</t>
  </si>
  <si>
    <t>dontari_poe_KC_DE</t>
  </si>
  <si>
    <t>Shoulder</t>
  </si>
  <si>
    <t>Limited practice. Questionable for Week 11 vs. Oakland</t>
  </si>
  <si>
    <t>robert_turbin_DAL_RB</t>
  </si>
  <si>
    <t>Kenjon Barner</t>
  </si>
  <si>
    <t>kenjon_barner_PHI_RB</t>
  </si>
  <si>
    <t>Phillip Supernaw</t>
  </si>
  <si>
    <t>phillip_supernaw_TEN_TE</t>
  </si>
  <si>
    <t>Full practice. Probable for Week 11 vs. San Francisco</t>
  </si>
  <si>
    <t>Full practice. Probable for Week 11 vs. N.Y. Jets</t>
  </si>
  <si>
    <t>Not injury related</t>
  </si>
  <si>
    <t>Did not practice. Questionable for Week 11 at Atlanta</t>
  </si>
  <si>
    <t>Finger</t>
  </si>
  <si>
    <t>Did not practice. Questionable for Week 11 vs. Kansas City</t>
  </si>
  <si>
    <t>Limited practice. Questionable for Week 11 vs. Washington</t>
  </si>
  <si>
    <t>Limited practice. Questionable for Week 11 vs. Kansas City</t>
  </si>
  <si>
    <t>THUMB</t>
  </si>
  <si>
    <t>Wesley Johnson</t>
  </si>
  <si>
    <t>wesley_johnson_NYJ_C</t>
  </si>
  <si>
    <t>Akeem Hunt</t>
  </si>
  <si>
    <t>akeem_hunt_HOU_RB</t>
  </si>
  <si>
    <t>Derek Anderson</t>
  </si>
  <si>
    <t>derek_anderson_CAR_QB</t>
  </si>
  <si>
    <t>Rib</t>
  </si>
  <si>
    <t>Full practice. Probable for Week 11 at Carolina</t>
  </si>
  <si>
    <t>Tyler Kroft</t>
  </si>
  <si>
    <t>tyler_kroft_CIN_TE</t>
  </si>
  <si>
    <t>Trey Burton</t>
  </si>
  <si>
    <t>trey_burton_PHI_TE</t>
  </si>
  <si>
    <t>Tyrell Williams</t>
  </si>
  <si>
    <t>tyrell_williams_SD_WR</t>
  </si>
  <si>
    <t>Chris Harper</t>
  </si>
  <si>
    <t>chris_harper_NE_WR</t>
  </si>
  <si>
    <t>J.J. Watt</t>
  </si>
  <si>
    <t>j.j._watt_HOU_DE</t>
  </si>
  <si>
    <t>Jacquies Smith</t>
  </si>
  <si>
    <t>Leodis McKelvin</t>
  </si>
  <si>
    <t>Brad Nortman</t>
  </si>
  <si>
    <t>brad_nortman_CAR_P</t>
  </si>
  <si>
    <t>David Cobb</t>
  </si>
  <si>
    <t>david_cobb_TEN_RB</t>
  </si>
  <si>
    <t>Matt Schaub</t>
  </si>
  <si>
    <t>Carson Palmer (H)</t>
  </si>
  <si>
    <t>Brian Hoyer (H)</t>
  </si>
  <si>
    <t>Eli Manning (A)</t>
  </si>
  <si>
    <t>Derek Carr (A)</t>
  </si>
  <si>
    <t>Blake Bortles (H)</t>
  </si>
  <si>
    <t>Matt Schaub (A)</t>
  </si>
  <si>
    <t>Alex Smith (H)</t>
  </si>
  <si>
    <t>Kirk Cousins (H)</t>
  </si>
  <si>
    <t>Jonathan Stewart (A)</t>
  </si>
  <si>
    <t>Matt Forte?</t>
  </si>
  <si>
    <t>Eddy Lacy?</t>
  </si>
  <si>
    <t>DeMarco Murray?</t>
  </si>
  <si>
    <t>Chris Johnson (A)</t>
  </si>
  <si>
    <t>Shaun Draughn?</t>
  </si>
  <si>
    <t>C.West / S. Ware (H)</t>
  </si>
  <si>
    <t>Alfred Blue (H)</t>
  </si>
  <si>
    <t>Marcus Mariota (H)</t>
  </si>
  <si>
    <t>TY Yeldon</t>
  </si>
  <si>
    <t>Jarvoius Allen</t>
  </si>
  <si>
    <t>Josh Brown</t>
  </si>
  <si>
    <t>Rishad Matthews **</t>
  </si>
  <si>
    <t>Jarvis Landry (revis)</t>
  </si>
  <si>
    <t>DeAndre Hopkins ***</t>
  </si>
  <si>
    <t>Desean Jackson</t>
  </si>
  <si>
    <t>Odell Beckham***</t>
  </si>
  <si>
    <t>Demayrius Thomas</t>
  </si>
  <si>
    <t>Aaron Rodgers (A) -T</t>
  </si>
  <si>
    <t>Cam Newton (A) - T</t>
  </si>
  <si>
    <t>Sam Bradford(A) - T</t>
  </si>
  <si>
    <t>Matt Stafford (H)</t>
  </si>
  <si>
    <t>Gary Barndrige</t>
  </si>
  <si>
    <t>T.J Yeldon</t>
  </si>
  <si>
    <t>Lions</t>
  </si>
  <si>
    <t>Cardinals</t>
  </si>
  <si>
    <t>Jets</t>
  </si>
  <si>
    <t>Bengals</t>
  </si>
  <si>
    <t>Patriots</t>
  </si>
  <si>
    <t>Giants</t>
  </si>
  <si>
    <t>Ravens</t>
  </si>
  <si>
    <t>Charcandick West</t>
  </si>
  <si>
    <t>Jaguars</t>
  </si>
  <si>
    <t>Mark ingram</t>
  </si>
  <si>
    <t>Green</t>
  </si>
  <si>
    <t>Predicted &gt;= High</t>
  </si>
  <si>
    <t>Vegas &gt;= Avg</t>
  </si>
  <si>
    <t>vQBTrend &gt; 25</t>
  </si>
  <si>
    <t>vQBRank &gt;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</si>
</sst>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8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5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>
    <queryTableFields count="8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  <queryTableField id="9" name="line" tableColumnId="9"/>
      <queryTableField id="10" name="ou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3">
    <queryTableFields count="32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  <queryTableField id="28" name="Depth" tableColumnId="28"/>
      <queryTableField id="29" name="InjStatus" tableColumnId="29"/>
      <queryTableField id="30" name="InjDetail" tableColumnId="30"/>
      <queryTableField id="31" name="InjNotes" tableColumnId="31"/>
      <queryTableField id="32" name="DKFPTS" tableColumnId="3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>
    <queryTableFields count="17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ffense" displayName="Offense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H513" tableType="queryTable" totalsRowShown="0">
  <autoFilter ref="A1:H513"/>
  <tableColumns count="8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  <tableColumn id="9" uniqueName="9" name="line" queryTableFieldId="9"/>
    <tableColumn id="10" uniqueName="10" name="ou" queryTableField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F3061" tableType="queryTable" totalsRowShown="0">
  <autoFilter ref="A1:AF3061">
    <filterColumn colId="1">
      <filters>
        <filter val="WR"/>
      </filters>
    </filterColumn>
    <filterColumn colId="2">
      <filters>
        <filter val="CAR"/>
      </filters>
    </filterColumn>
  </autoFilter>
  <tableColumns count="32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  <tableColumn id="28" uniqueName="28" name="Depth" queryTableFieldId="28"/>
    <tableColumn id="29" uniqueName="29" name="InjStatus" queryTableFieldId="29"/>
    <tableColumn id="30" uniqueName="30" name="InjDetail" queryTableFieldId="30"/>
    <tableColumn id="31" uniqueName="31" name="InjNotes" queryTableFieldId="31"/>
    <tableColumn id="32" uniqueName="32" name="DKFPTS" queryTableField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Q413" tableType="queryTable" totalsRowShown="0">
  <autoFilter ref="A1:Q413"/>
  <sortState ref="A2:Q413">
    <sortCondition descending="1" ref="Q1:Q405"/>
  </sortState>
  <tableColumns count="17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H8" sqref="H8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343</v>
      </c>
      <c r="C2">
        <v>48</v>
      </c>
      <c r="D2">
        <v>18</v>
      </c>
      <c r="E2">
        <v>280</v>
      </c>
      <c r="F2">
        <v>38</v>
      </c>
      <c r="G2">
        <v>20</v>
      </c>
      <c r="H2">
        <v>20</v>
      </c>
      <c r="I2">
        <v>5</v>
      </c>
      <c r="J2">
        <v>0</v>
      </c>
      <c r="K2">
        <v>40</v>
      </c>
      <c r="L2">
        <v>7</v>
      </c>
      <c r="M2">
        <v>1</v>
      </c>
      <c r="N2">
        <v>9</v>
      </c>
      <c r="O2">
        <v>3</v>
      </c>
      <c r="P2">
        <v>0</v>
      </c>
      <c r="Q2">
        <v>0</v>
      </c>
      <c r="R2">
        <v>0</v>
      </c>
      <c r="S2">
        <v>0</v>
      </c>
      <c r="T2">
        <v>27</v>
      </c>
      <c r="U2">
        <v>4</v>
      </c>
      <c r="V2">
        <v>1</v>
      </c>
      <c r="W2">
        <v>0</v>
      </c>
      <c r="X2">
        <v>0</v>
      </c>
      <c r="Y2">
        <v>0</v>
      </c>
      <c r="Z2">
        <v>18</v>
      </c>
      <c r="AA2">
        <v>5</v>
      </c>
      <c r="AB2">
        <v>0</v>
      </c>
      <c r="AC2">
        <v>38</v>
      </c>
      <c r="AD2">
        <v>6</v>
      </c>
      <c r="AE2">
        <v>1</v>
      </c>
    </row>
    <row r="3" spans="1:31" x14ac:dyDescent="0.2">
      <c r="A3" t="s">
        <v>50</v>
      </c>
      <c r="B3">
        <v>403</v>
      </c>
      <c r="C3">
        <v>46</v>
      </c>
      <c r="D3">
        <v>27</v>
      </c>
      <c r="E3">
        <v>273</v>
      </c>
      <c r="F3">
        <v>35</v>
      </c>
      <c r="G3">
        <v>14</v>
      </c>
      <c r="H3">
        <v>18</v>
      </c>
      <c r="I3">
        <v>4</v>
      </c>
      <c r="J3">
        <v>0</v>
      </c>
      <c r="K3">
        <v>26</v>
      </c>
      <c r="L3">
        <v>6</v>
      </c>
      <c r="M3">
        <v>1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15</v>
      </c>
      <c r="U3">
        <v>3</v>
      </c>
      <c r="V3">
        <v>0</v>
      </c>
      <c r="W3">
        <v>1</v>
      </c>
      <c r="X3">
        <v>1</v>
      </c>
      <c r="Y3">
        <v>0</v>
      </c>
      <c r="Z3">
        <v>14</v>
      </c>
      <c r="AA3">
        <v>4</v>
      </c>
      <c r="AB3">
        <v>0</v>
      </c>
      <c r="AC3">
        <v>26</v>
      </c>
      <c r="AD3">
        <v>6</v>
      </c>
      <c r="AE3">
        <v>1</v>
      </c>
    </row>
    <row r="4" spans="1:31" x14ac:dyDescent="0.2">
      <c r="A4" t="s">
        <v>55</v>
      </c>
      <c r="B4">
        <v>414</v>
      </c>
      <c r="C4">
        <v>53</v>
      </c>
      <c r="D4">
        <v>32</v>
      </c>
      <c r="E4">
        <v>247</v>
      </c>
      <c r="F4">
        <v>38</v>
      </c>
      <c r="G4">
        <v>16</v>
      </c>
      <c r="H4">
        <v>28</v>
      </c>
      <c r="I4">
        <v>5</v>
      </c>
      <c r="J4">
        <v>1</v>
      </c>
      <c r="K4">
        <v>20</v>
      </c>
      <c r="L4">
        <v>3</v>
      </c>
      <c r="M4">
        <v>1</v>
      </c>
      <c r="N4">
        <v>6</v>
      </c>
      <c r="O4">
        <v>3</v>
      </c>
      <c r="P4">
        <v>0</v>
      </c>
      <c r="Q4">
        <v>0</v>
      </c>
      <c r="R4">
        <v>0</v>
      </c>
      <c r="S4">
        <v>0</v>
      </c>
      <c r="T4">
        <v>14</v>
      </c>
      <c r="U4">
        <v>3</v>
      </c>
      <c r="V4">
        <v>0</v>
      </c>
      <c r="W4">
        <v>1</v>
      </c>
      <c r="X4">
        <v>1</v>
      </c>
      <c r="Y4">
        <v>0</v>
      </c>
      <c r="Z4">
        <v>22</v>
      </c>
      <c r="AA4">
        <v>5</v>
      </c>
      <c r="AB4">
        <v>0</v>
      </c>
      <c r="AC4">
        <v>20</v>
      </c>
      <c r="AD4">
        <v>3</v>
      </c>
      <c r="AE4">
        <v>1</v>
      </c>
    </row>
    <row r="5" spans="1:31" x14ac:dyDescent="0.2">
      <c r="A5" t="s">
        <v>58</v>
      </c>
      <c r="B5">
        <v>297</v>
      </c>
      <c r="C5">
        <v>42</v>
      </c>
      <c r="D5">
        <v>12</v>
      </c>
      <c r="E5">
        <v>297</v>
      </c>
      <c r="F5">
        <v>36</v>
      </c>
      <c r="G5">
        <v>23</v>
      </c>
      <c r="H5">
        <v>17</v>
      </c>
      <c r="I5">
        <v>3</v>
      </c>
      <c r="J5">
        <v>0</v>
      </c>
      <c r="K5">
        <v>26</v>
      </c>
      <c r="L5">
        <v>5</v>
      </c>
      <c r="M5">
        <v>1</v>
      </c>
      <c r="N5">
        <v>12</v>
      </c>
      <c r="O5">
        <v>3</v>
      </c>
      <c r="P5">
        <v>0</v>
      </c>
      <c r="Q5">
        <v>1</v>
      </c>
      <c r="R5">
        <v>1</v>
      </c>
      <c r="S5">
        <v>0</v>
      </c>
      <c r="T5">
        <v>14</v>
      </c>
      <c r="U5">
        <v>3</v>
      </c>
      <c r="V5">
        <v>0</v>
      </c>
      <c r="W5">
        <v>0</v>
      </c>
      <c r="X5">
        <v>0</v>
      </c>
      <c r="Y5">
        <v>0</v>
      </c>
      <c r="Z5">
        <v>14</v>
      </c>
      <c r="AA5">
        <v>3</v>
      </c>
      <c r="AB5">
        <v>0</v>
      </c>
      <c r="AC5">
        <v>24</v>
      </c>
      <c r="AD5">
        <v>5</v>
      </c>
      <c r="AE5">
        <v>1</v>
      </c>
    </row>
    <row r="6" spans="1:31" x14ac:dyDescent="0.2">
      <c r="A6" t="s">
        <v>44</v>
      </c>
      <c r="B6">
        <v>306</v>
      </c>
      <c r="C6">
        <v>37</v>
      </c>
      <c r="D6">
        <v>22</v>
      </c>
      <c r="E6">
        <v>342</v>
      </c>
      <c r="F6">
        <v>39</v>
      </c>
      <c r="G6">
        <v>30</v>
      </c>
      <c r="H6">
        <v>25</v>
      </c>
      <c r="I6">
        <v>4</v>
      </c>
      <c r="J6">
        <v>0</v>
      </c>
      <c r="K6">
        <v>34</v>
      </c>
      <c r="L6">
        <v>5</v>
      </c>
      <c r="M6">
        <v>2</v>
      </c>
      <c r="N6">
        <v>11</v>
      </c>
      <c r="O6">
        <v>3</v>
      </c>
      <c r="P6">
        <v>0</v>
      </c>
      <c r="Q6">
        <v>0</v>
      </c>
      <c r="R6">
        <v>0</v>
      </c>
      <c r="S6">
        <v>0</v>
      </c>
      <c r="T6">
        <v>20</v>
      </c>
      <c r="U6">
        <v>5</v>
      </c>
      <c r="V6">
        <v>1</v>
      </c>
      <c r="W6">
        <v>0</v>
      </c>
      <c r="X6">
        <v>0</v>
      </c>
      <c r="Y6">
        <v>0</v>
      </c>
      <c r="Z6">
        <v>21</v>
      </c>
      <c r="AA6">
        <v>3</v>
      </c>
      <c r="AB6">
        <v>0</v>
      </c>
      <c r="AC6">
        <v>32</v>
      </c>
      <c r="AD6">
        <v>5</v>
      </c>
      <c r="AE6">
        <v>2</v>
      </c>
    </row>
    <row r="7" spans="1:31" x14ac:dyDescent="0.2">
      <c r="A7" t="s">
        <v>52</v>
      </c>
      <c r="B7">
        <v>343</v>
      </c>
      <c r="C7">
        <v>45</v>
      </c>
      <c r="D7">
        <v>17</v>
      </c>
      <c r="E7">
        <v>288</v>
      </c>
      <c r="F7">
        <v>37</v>
      </c>
      <c r="G7">
        <v>24</v>
      </c>
      <c r="H7">
        <v>26</v>
      </c>
      <c r="I7">
        <v>4</v>
      </c>
      <c r="J7">
        <v>2</v>
      </c>
      <c r="K7">
        <v>16</v>
      </c>
      <c r="L7">
        <v>4</v>
      </c>
      <c r="M7">
        <v>0</v>
      </c>
      <c r="N7">
        <v>8</v>
      </c>
      <c r="O7">
        <v>2</v>
      </c>
      <c r="P7">
        <v>0</v>
      </c>
      <c r="Q7">
        <v>1</v>
      </c>
      <c r="R7">
        <v>1</v>
      </c>
      <c r="S7">
        <v>0</v>
      </c>
      <c r="T7">
        <v>13</v>
      </c>
      <c r="U7">
        <v>3</v>
      </c>
      <c r="V7">
        <v>0</v>
      </c>
      <c r="W7">
        <v>1</v>
      </c>
      <c r="X7">
        <v>1</v>
      </c>
      <c r="Y7">
        <v>0</v>
      </c>
      <c r="Z7">
        <v>23</v>
      </c>
      <c r="AA7">
        <v>4</v>
      </c>
      <c r="AB7">
        <v>0</v>
      </c>
      <c r="AC7">
        <v>15</v>
      </c>
      <c r="AD7">
        <v>4</v>
      </c>
      <c r="AE7">
        <v>0</v>
      </c>
    </row>
    <row r="8" spans="1:31" x14ac:dyDescent="0.2">
      <c r="A8" t="s">
        <v>51</v>
      </c>
      <c r="B8">
        <v>336</v>
      </c>
      <c r="C8">
        <v>44</v>
      </c>
      <c r="D8">
        <v>24</v>
      </c>
      <c r="E8">
        <v>293</v>
      </c>
      <c r="F8">
        <v>37</v>
      </c>
      <c r="G8">
        <v>21</v>
      </c>
      <c r="H8">
        <v>17</v>
      </c>
      <c r="I8">
        <v>4</v>
      </c>
      <c r="J8">
        <v>0</v>
      </c>
      <c r="K8">
        <v>31</v>
      </c>
      <c r="L8">
        <v>4</v>
      </c>
      <c r="M8">
        <v>0</v>
      </c>
      <c r="N8">
        <v>12</v>
      </c>
      <c r="O8">
        <v>4</v>
      </c>
      <c r="P8">
        <v>0</v>
      </c>
      <c r="Q8">
        <v>1</v>
      </c>
      <c r="R8">
        <v>1</v>
      </c>
      <c r="S8">
        <v>0</v>
      </c>
      <c r="T8">
        <v>20</v>
      </c>
      <c r="U8">
        <v>3</v>
      </c>
      <c r="V8">
        <v>0</v>
      </c>
      <c r="W8">
        <v>0</v>
      </c>
      <c r="X8">
        <v>0</v>
      </c>
      <c r="Y8">
        <v>0</v>
      </c>
      <c r="Z8">
        <v>14</v>
      </c>
      <c r="AA8">
        <v>3</v>
      </c>
      <c r="AB8">
        <v>0</v>
      </c>
      <c r="AC8">
        <v>30</v>
      </c>
      <c r="AD8">
        <v>4</v>
      </c>
      <c r="AE8">
        <v>0</v>
      </c>
    </row>
    <row r="9" spans="1:31" x14ac:dyDescent="0.2">
      <c r="A9" t="s">
        <v>45</v>
      </c>
      <c r="B9">
        <v>382</v>
      </c>
      <c r="C9">
        <v>51</v>
      </c>
      <c r="D9">
        <v>15</v>
      </c>
      <c r="E9">
        <v>226</v>
      </c>
      <c r="F9">
        <v>33</v>
      </c>
      <c r="G9">
        <v>14</v>
      </c>
      <c r="H9">
        <v>16</v>
      </c>
      <c r="I9">
        <v>4</v>
      </c>
      <c r="J9">
        <v>0</v>
      </c>
      <c r="K9">
        <v>16</v>
      </c>
      <c r="L9">
        <v>4</v>
      </c>
      <c r="M9">
        <v>0</v>
      </c>
      <c r="N9">
        <v>2</v>
      </c>
      <c r="O9">
        <v>1</v>
      </c>
      <c r="P9">
        <v>0</v>
      </c>
      <c r="Q9">
        <v>0</v>
      </c>
      <c r="R9">
        <v>0</v>
      </c>
      <c r="S9">
        <v>0</v>
      </c>
      <c r="T9">
        <v>16</v>
      </c>
      <c r="U9">
        <v>3</v>
      </c>
      <c r="V9">
        <v>0</v>
      </c>
      <c r="W9">
        <v>2</v>
      </c>
      <c r="X9">
        <v>1</v>
      </c>
      <c r="Y9">
        <v>0</v>
      </c>
      <c r="Z9">
        <v>16</v>
      </c>
      <c r="AA9">
        <v>4</v>
      </c>
      <c r="AB9">
        <v>0</v>
      </c>
      <c r="AC9">
        <v>14</v>
      </c>
      <c r="AD9">
        <v>4</v>
      </c>
      <c r="AE9">
        <v>0</v>
      </c>
    </row>
    <row r="10" spans="1:31" x14ac:dyDescent="0.2">
      <c r="A10" t="s">
        <v>34</v>
      </c>
      <c r="B10">
        <v>318</v>
      </c>
      <c r="C10">
        <v>45</v>
      </c>
      <c r="D10">
        <v>26</v>
      </c>
      <c r="E10">
        <v>288</v>
      </c>
      <c r="F10">
        <v>41</v>
      </c>
      <c r="G10">
        <v>21</v>
      </c>
      <c r="H10">
        <v>20</v>
      </c>
      <c r="I10">
        <v>4</v>
      </c>
      <c r="J10">
        <v>0</v>
      </c>
      <c r="K10">
        <v>19</v>
      </c>
      <c r="L10">
        <v>4</v>
      </c>
      <c r="M10">
        <v>0</v>
      </c>
      <c r="N10">
        <v>6</v>
      </c>
      <c r="O10">
        <v>4</v>
      </c>
      <c r="P10">
        <v>0</v>
      </c>
      <c r="Q10">
        <v>0</v>
      </c>
      <c r="R10">
        <v>0</v>
      </c>
      <c r="S10">
        <v>0</v>
      </c>
      <c r="T10">
        <v>11</v>
      </c>
      <c r="U10">
        <v>3</v>
      </c>
      <c r="V10">
        <v>0</v>
      </c>
      <c r="W10">
        <v>0</v>
      </c>
      <c r="X10">
        <v>0</v>
      </c>
      <c r="Y10">
        <v>0</v>
      </c>
      <c r="Z10">
        <v>19</v>
      </c>
      <c r="AA10">
        <v>4</v>
      </c>
      <c r="AB10">
        <v>0</v>
      </c>
      <c r="AC10">
        <v>19</v>
      </c>
      <c r="AD10">
        <v>4</v>
      </c>
      <c r="AE10">
        <v>0</v>
      </c>
    </row>
    <row r="11" spans="1:31" x14ac:dyDescent="0.2">
      <c r="A11" t="s">
        <v>31</v>
      </c>
      <c r="B11">
        <v>373</v>
      </c>
      <c r="C11">
        <v>48</v>
      </c>
      <c r="D11">
        <v>27</v>
      </c>
      <c r="E11">
        <v>241</v>
      </c>
      <c r="F11">
        <v>36</v>
      </c>
      <c r="G11">
        <v>14</v>
      </c>
      <c r="H11">
        <v>21</v>
      </c>
      <c r="I11">
        <v>5</v>
      </c>
      <c r="J11">
        <v>0</v>
      </c>
      <c r="K11">
        <v>22</v>
      </c>
      <c r="L11">
        <v>4</v>
      </c>
      <c r="M11">
        <v>1</v>
      </c>
      <c r="N11">
        <v>6</v>
      </c>
      <c r="O11">
        <v>3</v>
      </c>
      <c r="P11">
        <v>0</v>
      </c>
      <c r="Q11">
        <v>0</v>
      </c>
      <c r="R11">
        <v>0</v>
      </c>
      <c r="S11">
        <v>0</v>
      </c>
      <c r="T11">
        <v>12</v>
      </c>
      <c r="U11">
        <v>3</v>
      </c>
      <c r="V11">
        <v>0</v>
      </c>
      <c r="W11">
        <v>0</v>
      </c>
      <c r="X11">
        <v>0</v>
      </c>
      <c r="Y11">
        <v>0</v>
      </c>
      <c r="Z11">
        <v>20</v>
      </c>
      <c r="AA11">
        <v>4</v>
      </c>
      <c r="AB11">
        <v>0</v>
      </c>
      <c r="AC11">
        <v>22</v>
      </c>
      <c r="AD11">
        <v>4</v>
      </c>
      <c r="AE11">
        <v>1</v>
      </c>
    </row>
    <row r="12" spans="1:31" x14ac:dyDescent="0.2">
      <c r="A12" t="s">
        <v>61</v>
      </c>
      <c r="B12">
        <v>412</v>
      </c>
      <c r="C12">
        <v>70</v>
      </c>
      <c r="D12">
        <v>26</v>
      </c>
      <c r="E12">
        <v>207</v>
      </c>
      <c r="F12">
        <v>32</v>
      </c>
      <c r="G12">
        <v>14</v>
      </c>
      <c r="H12">
        <v>13</v>
      </c>
      <c r="I12">
        <v>3</v>
      </c>
      <c r="J12">
        <v>0</v>
      </c>
      <c r="K12">
        <v>19</v>
      </c>
      <c r="L12">
        <v>4</v>
      </c>
      <c r="M12">
        <v>1</v>
      </c>
      <c r="N12">
        <v>3</v>
      </c>
      <c r="O12">
        <v>1</v>
      </c>
      <c r="P12">
        <v>0</v>
      </c>
      <c r="Q12">
        <v>0</v>
      </c>
      <c r="R12">
        <v>0</v>
      </c>
      <c r="S12">
        <v>0</v>
      </c>
      <c r="T12">
        <v>16</v>
      </c>
      <c r="U12">
        <v>4</v>
      </c>
      <c r="V12">
        <v>0</v>
      </c>
      <c r="W12">
        <v>0</v>
      </c>
      <c r="X12">
        <v>0</v>
      </c>
      <c r="Y12">
        <v>0</v>
      </c>
      <c r="Z12">
        <v>13</v>
      </c>
      <c r="AA12">
        <v>3</v>
      </c>
      <c r="AB12">
        <v>0</v>
      </c>
      <c r="AC12">
        <v>16</v>
      </c>
      <c r="AD12">
        <v>4</v>
      </c>
      <c r="AE12">
        <v>0</v>
      </c>
    </row>
    <row r="13" spans="1:31" x14ac:dyDescent="0.2">
      <c r="A13" t="s">
        <v>47</v>
      </c>
      <c r="B13">
        <v>347</v>
      </c>
      <c r="C13">
        <v>61</v>
      </c>
      <c r="D13">
        <v>22</v>
      </c>
      <c r="E13">
        <v>260</v>
      </c>
      <c r="F13">
        <v>34</v>
      </c>
      <c r="G13">
        <v>17</v>
      </c>
      <c r="H13">
        <v>19</v>
      </c>
      <c r="I13">
        <v>5</v>
      </c>
      <c r="J13">
        <v>0</v>
      </c>
      <c r="K13">
        <v>24</v>
      </c>
      <c r="L13">
        <v>5</v>
      </c>
      <c r="M13">
        <v>1</v>
      </c>
      <c r="N13">
        <v>4</v>
      </c>
      <c r="O13">
        <v>1</v>
      </c>
      <c r="P13">
        <v>0</v>
      </c>
      <c r="Q13">
        <v>0</v>
      </c>
      <c r="R13">
        <v>0</v>
      </c>
      <c r="S13">
        <v>0</v>
      </c>
      <c r="T13">
        <v>23</v>
      </c>
      <c r="U13">
        <v>5</v>
      </c>
      <c r="V13">
        <v>0</v>
      </c>
      <c r="W13">
        <v>3</v>
      </c>
      <c r="X13">
        <v>1</v>
      </c>
      <c r="Y13">
        <v>0</v>
      </c>
      <c r="Z13">
        <v>17</v>
      </c>
      <c r="AA13">
        <v>5</v>
      </c>
      <c r="AB13">
        <v>0</v>
      </c>
      <c r="AC13">
        <v>24</v>
      </c>
      <c r="AD13">
        <v>5</v>
      </c>
      <c r="AE13">
        <v>1</v>
      </c>
    </row>
    <row r="14" spans="1:31" x14ac:dyDescent="0.2">
      <c r="A14" t="s">
        <v>33</v>
      </c>
      <c r="B14">
        <v>430</v>
      </c>
      <c r="C14">
        <v>58</v>
      </c>
      <c r="D14">
        <v>33</v>
      </c>
      <c r="E14">
        <v>276</v>
      </c>
      <c r="F14">
        <v>46</v>
      </c>
      <c r="G14">
        <v>17</v>
      </c>
      <c r="H14">
        <v>15</v>
      </c>
      <c r="I14">
        <v>3</v>
      </c>
      <c r="J14">
        <v>0</v>
      </c>
      <c r="K14">
        <v>25</v>
      </c>
      <c r="L14">
        <v>5</v>
      </c>
      <c r="M14">
        <v>1</v>
      </c>
      <c r="N14">
        <v>4</v>
      </c>
      <c r="O14">
        <v>1</v>
      </c>
      <c r="P14">
        <v>0</v>
      </c>
      <c r="Q14">
        <v>0</v>
      </c>
      <c r="R14">
        <v>0</v>
      </c>
      <c r="S14">
        <v>0</v>
      </c>
      <c r="T14">
        <v>20</v>
      </c>
      <c r="U14">
        <v>3</v>
      </c>
      <c r="V14">
        <v>1</v>
      </c>
      <c r="W14">
        <v>1</v>
      </c>
      <c r="X14">
        <v>1</v>
      </c>
      <c r="Y14">
        <v>0</v>
      </c>
      <c r="Z14">
        <v>13</v>
      </c>
      <c r="AA14">
        <v>2</v>
      </c>
      <c r="AB14">
        <v>0</v>
      </c>
      <c r="AC14">
        <v>22</v>
      </c>
      <c r="AD14">
        <v>5</v>
      </c>
      <c r="AE14">
        <v>0</v>
      </c>
    </row>
    <row r="15" spans="1:31" x14ac:dyDescent="0.2">
      <c r="A15" t="s">
        <v>59</v>
      </c>
      <c r="B15">
        <v>401</v>
      </c>
      <c r="C15">
        <v>50</v>
      </c>
      <c r="D15">
        <v>29</v>
      </c>
      <c r="E15">
        <v>255</v>
      </c>
      <c r="F15">
        <v>40</v>
      </c>
      <c r="G15">
        <v>13</v>
      </c>
      <c r="H15">
        <v>14</v>
      </c>
      <c r="I15">
        <v>4</v>
      </c>
      <c r="J15">
        <v>0</v>
      </c>
      <c r="K15">
        <v>25</v>
      </c>
      <c r="L15">
        <v>5</v>
      </c>
      <c r="M15">
        <v>0</v>
      </c>
      <c r="N15">
        <v>4</v>
      </c>
      <c r="O15">
        <v>2</v>
      </c>
      <c r="P15">
        <v>0</v>
      </c>
      <c r="Q15">
        <v>0</v>
      </c>
      <c r="R15">
        <v>0</v>
      </c>
      <c r="S15">
        <v>0</v>
      </c>
      <c r="T15">
        <v>20</v>
      </c>
      <c r="U15">
        <v>3</v>
      </c>
      <c r="V15">
        <v>1</v>
      </c>
      <c r="W15">
        <v>1</v>
      </c>
      <c r="X15">
        <v>1</v>
      </c>
      <c r="Y15">
        <v>0</v>
      </c>
      <c r="Z15">
        <v>12</v>
      </c>
      <c r="AA15">
        <v>4</v>
      </c>
      <c r="AB15">
        <v>0</v>
      </c>
      <c r="AC15">
        <v>24</v>
      </c>
      <c r="AD15">
        <v>5</v>
      </c>
      <c r="AE15">
        <v>0</v>
      </c>
    </row>
    <row r="16" spans="1:31" x14ac:dyDescent="0.2">
      <c r="A16" t="s">
        <v>40</v>
      </c>
      <c r="B16">
        <v>387</v>
      </c>
      <c r="C16">
        <v>53</v>
      </c>
      <c r="D16">
        <v>29</v>
      </c>
      <c r="E16">
        <v>236</v>
      </c>
      <c r="F16">
        <v>33</v>
      </c>
      <c r="G16">
        <v>17</v>
      </c>
      <c r="H16">
        <v>22</v>
      </c>
      <c r="I16">
        <v>4</v>
      </c>
      <c r="J16">
        <v>0</v>
      </c>
      <c r="K16">
        <v>22</v>
      </c>
      <c r="L16">
        <v>5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20</v>
      </c>
      <c r="U16">
        <v>4</v>
      </c>
      <c r="V16">
        <v>1</v>
      </c>
      <c r="W16">
        <v>0</v>
      </c>
      <c r="X16">
        <v>0</v>
      </c>
      <c r="Y16">
        <v>0</v>
      </c>
      <c r="Z16">
        <v>18</v>
      </c>
      <c r="AA16">
        <v>4</v>
      </c>
      <c r="AB16">
        <v>0</v>
      </c>
      <c r="AC16">
        <v>19</v>
      </c>
      <c r="AD16">
        <v>4</v>
      </c>
      <c r="AE16">
        <v>0</v>
      </c>
    </row>
    <row r="17" spans="1:31" x14ac:dyDescent="0.2">
      <c r="A17" t="s">
        <v>62</v>
      </c>
      <c r="B17">
        <v>326</v>
      </c>
      <c r="C17">
        <v>45</v>
      </c>
      <c r="D17">
        <v>25</v>
      </c>
      <c r="E17">
        <v>269</v>
      </c>
      <c r="F17">
        <v>32</v>
      </c>
      <c r="G17">
        <v>18</v>
      </c>
      <c r="H17">
        <v>28</v>
      </c>
      <c r="I17">
        <v>7</v>
      </c>
      <c r="J17">
        <v>0</v>
      </c>
      <c r="K17">
        <v>25</v>
      </c>
      <c r="L17">
        <v>6</v>
      </c>
      <c r="M17">
        <v>0</v>
      </c>
      <c r="N17">
        <v>14</v>
      </c>
      <c r="O17">
        <v>4</v>
      </c>
      <c r="P17">
        <v>0</v>
      </c>
      <c r="Q17">
        <v>0</v>
      </c>
      <c r="R17">
        <v>0</v>
      </c>
      <c r="S17">
        <v>0</v>
      </c>
      <c r="T17">
        <v>10</v>
      </c>
      <c r="U17">
        <v>3</v>
      </c>
      <c r="V17">
        <v>0</v>
      </c>
      <c r="W17">
        <v>1</v>
      </c>
      <c r="X17">
        <v>1</v>
      </c>
      <c r="Y17">
        <v>0</v>
      </c>
      <c r="Z17">
        <v>23</v>
      </c>
      <c r="AA17">
        <v>7</v>
      </c>
      <c r="AB17">
        <v>0</v>
      </c>
      <c r="AC17">
        <v>24</v>
      </c>
      <c r="AD17">
        <v>6</v>
      </c>
      <c r="AE17">
        <v>0</v>
      </c>
    </row>
    <row r="18" spans="1:31" x14ac:dyDescent="0.2">
      <c r="A18" t="s">
        <v>42</v>
      </c>
      <c r="B18">
        <v>361</v>
      </c>
      <c r="C18">
        <v>49</v>
      </c>
      <c r="D18">
        <v>20</v>
      </c>
      <c r="E18">
        <v>203</v>
      </c>
      <c r="F18">
        <v>35</v>
      </c>
      <c r="G18">
        <v>11</v>
      </c>
      <c r="H18">
        <v>10</v>
      </c>
      <c r="I18">
        <v>3</v>
      </c>
      <c r="J18">
        <v>0</v>
      </c>
      <c r="K18">
        <v>25</v>
      </c>
      <c r="L18">
        <v>6</v>
      </c>
      <c r="M18">
        <v>1</v>
      </c>
      <c r="N18">
        <v>6</v>
      </c>
      <c r="O18">
        <v>2</v>
      </c>
      <c r="P18">
        <v>0</v>
      </c>
      <c r="Q18">
        <v>0</v>
      </c>
      <c r="R18">
        <v>0</v>
      </c>
      <c r="S18">
        <v>0</v>
      </c>
      <c r="T18">
        <v>17</v>
      </c>
      <c r="U18">
        <v>4</v>
      </c>
      <c r="V18">
        <v>0</v>
      </c>
      <c r="W18">
        <v>1</v>
      </c>
      <c r="X18">
        <v>1</v>
      </c>
      <c r="Y18">
        <v>0</v>
      </c>
      <c r="Z18">
        <v>8</v>
      </c>
      <c r="AA18">
        <v>2</v>
      </c>
      <c r="AB18">
        <v>0</v>
      </c>
      <c r="AC18">
        <v>23</v>
      </c>
      <c r="AD18">
        <v>5</v>
      </c>
      <c r="AE18">
        <v>0</v>
      </c>
    </row>
    <row r="19" spans="1:31" x14ac:dyDescent="0.2">
      <c r="A19" t="s">
        <v>39</v>
      </c>
      <c r="B19">
        <v>298</v>
      </c>
      <c r="C19">
        <v>41</v>
      </c>
      <c r="D19">
        <v>18</v>
      </c>
      <c r="E19">
        <v>292</v>
      </c>
      <c r="F19">
        <v>42</v>
      </c>
      <c r="G19">
        <v>17</v>
      </c>
      <c r="H19">
        <v>26</v>
      </c>
      <c r="I19">
        <v>5</v>
      </c>
      <c r="J19">
        <v>0</v>
      </c>
      <c r="K19">
        <v>20</v>
      </c>
      <c r="L19">
        <v>4</v>
      </c>
      <c r="M19">
        <v>0</v>
      </c>
      <c r="N19">
        <v>10</v>
      </c>
      <c r="O19">
        <v>3</v>
      </c>
      <c r="P19">
        <v>0</v>
      </c>
      <c r="Q19">
        <v>1</v>
      </c>
      <c r="R19">
        <v>1</v>
      </c>
      <c r="S19">
        <v>0</v>
      </c>
      <c r="T19">
        <v>8</v>
      </c>
      <c r="U19">
        <v>2</v>
      </c>
      <c r="V19">
        <v>0</v>
      </c>
      <c r="W19">
        <v>0</v>
      </c>
      <c r="X19">
        <v>0</v>
      </c>
      <c r="Y19">
        <v>0</v>
      </c>
      <c r="Z19">
        <v>22</v>
      </c>
      <c r="AA19">
        <v>5</v>
      </c>
      <c r="AB19">
        <v>0</v>
      </c>
      <c r="AC19">
        <v>17</v>
      </c>
      <c r="AD19">
        <v>4</v>
      </c>
      <c r="AE19">
        <v>0</v>
      </c>
    </row>
    <row r="20" spans="1:31" x14ac:dyDescent="0.2">
      <c r="A20" t="s">
        <v>43</v>
      </c>
      <c r="B20">
        <v>409</v>
      </c>
      <c r="C20">
        <v>59</v>
      </c>
      <c r="D20">
        <v>27</v>
      </c>
      <c r="E20">
        <v>236</v>
      </c>
      <c r="F20">
        <v>37</v>
      </c>
      <c r="G20">
        <v>9</v>
      </c>
      <c r="H20">
        <v>24</v>
      </c>
      <c r="I20">
        <v>4</v>
      </c>
      <c r="J20">
        <v>0</v>
      </c>
      <c r="K20">
        <v>36</v>
      </c>
      <c r="L20">
        <v>6</v>
      </c>
      <c r="M20">
        <v>2</v>
      </c>
      <c r="N20">
        <v>11</v>
      </c>
      <c r="O20">
        <v>4</v>
      </c>
      <c r="P20">
        <v>0</v>
      </c>
      <c r="Q20">
        <v>0</v>
      </c>
      <c r="R20">
        <v>0</v>
      </c>
      <c r="S20">
        <v>0</v>
      </c>
      <c r="T20">
        <v>25</v>
      </c>
      <c r="U20">
        <v>4</v>
      </c>
      <c r="V20">
        <v>1</v>
      </c>
      <c r="W20">
        <v>0</v>
      </c>
      <c r="X20">
        <v>0</v>
      </c>
      <c r="Y20">
        <v>0</v>
      </c>
      <c r="Z20">
        <v>23</v>
      </c>
      <c r="AA20">
        <v>4</v>
      </c>
      <c r="AB20">
        <v>0</v>
      </c>
      <c r="AC20">
        <v>36</v>
      </c>
      <c r="AD20">
        <v>6</v>
      </c>
      <c r="AE20">
        <v>2</v>
      </c>
    </row>
    <row r="21" spans="1:31" x14ac:dyDescent="0.2">
      <c r="A21" t="s">
        <v>41</v>
      </c>
      <c r="B21">
        <v>409</v>
      </c>
      <c r="C21">
        <v>50</v>
      </c>
      <c r="D21">
        <v>28</v>
      </c>
      <c r="E21">
        <v>263</v>
      </c>
      <c r="F21">
        <v>36</v>
      </c>
      <c r="G21">
        <v>20</v>
      </c>
      <c r="H21">
        <v>15</v>
      </c>
      <c r="I21">
        <v>4</v>
      </c>
      <c r="J21">
        <v>0</v>
      </c>
      <c r="K21">
        <v>29</v>
      </c>
      <c r="L21">
        <v>7</v>
      </c>
      <c r="M21">
        <v>1</v>
      </c>
      <c r="N21">
        <v>11</v>
      </c>
      <c r="O21">
        <v>3</v>
      </c>
      <c r="P21">
        <v>0</v>
      </c>
      <c r="Q21">
        <v>0</v>
      </c>
      <c r="R21">
        <v>0</v>
      </c>
      <c r="S21">
        <v>0</v>
      </c>
      <c r="T21">
        <v>20</v>
      </c>
      <c r="U21">
        <v>7</v>
      </c>
      <c r="V21">
        <v>0</v>
      </c>
      <c r="W21">
        <v>0</v>
      </c>
      <c r="X21">
        <v>0</v>
      </c>
      <c r="Y21">
        <v>0</v>
      </c>
      <c r="Z21">
        <v>10</v>
      </c>
      <c r="AA21">
        <v>4</v>
      </c>
      <c r="AB21">
        <v>0</v>
      </c>
      <c r="AC21">
        <v>27</v>
      </c>
      <c r="AD21">
        <v>7</v>
      </c>
      <c r="AE21">
        <v>1</v>
      </c>
    </row>
    <row r="22" spans="1:31" x14ac:dyDescent="0.2">
      <c r="A22" t="s">
        <v>37</v>
      </c>
      <c r="B22">
        <v>384</v>
      </c>
      <c r="C22">
        <v>54</v>
      </c>
      <c r="D22">
        <v>24</v>
      </c>
      <c r="E22">
        <v>252</v>
      </c>
      <c r="F22">
        <v>33</v>
      </c>
      <c r="G22">
        <v>21</v>
      </c>
      <c r="H22">
        <v>23</v>
      </c>
      <c r="I22">
        <v>4</v>
      </c>
      <c r="J22">
        <v>0</v>
      </c>
      <c r="K22">
        <v>27</v>
      </c>
      <c r="L22">
        <v>7</v>
      </c>
      <c r="M22">
        <v>1</v>
      </c>
      <c r="N22">
        <v>3</v>
      </c>
      <c r="O22">
        <v>1</v>
      </c>
      <c r="P22">
        <v>0</v>
      </c>
      <c r="Q22">
        <v>1</v>
      </c>
      <c r="R22">
        <v>1</v>
      </c>
      <c r="S22">
        <v>0</v>
      </c>
      <c r="T22">
        <v>21</v>
      </c>
      <c r="U22">
        <v>6</v>
      </c>
      <c r="V22">
        <v>0</v>
      </c>
      <c r="W22">
        <v>0</v>
      </c>
      <c r="X22">
        <v>0</v>
      </c>
      <c r="Y22">
        <v>0</v>
      </c>
      <c r="Z22">
        <v>23</v>
      </c>
      <c r="AA22">
        <v>4</v>
      </c>
      <c r="AB22">
        <v>0</v>
      </c>
      <c r="AC22">
        <v>26</v>
      </c>
      <c r="AD22">
        <v>7</v>
      </c>
      <c r="AE22">
        <v>1</v>
      </c>
    </row>
    <row r="23" spans="1:31" x14ac:dyDescent="0.2">
      <c r="A23" t="s">
        <v>32</v>
      </c>
      <c r="B23">
        <v>364</v>
      </c>
      <c r="C23">
        <v>58</v>
      </c>
      <c r="D23">
        <v>24</v>
      </c>
      <c r="E23">
        <v>286</v>
      </c>
      <c r="F23">
        <v>43</v>
      </c>
      <c r="G23">
        <v>16</v>
      </c>
      <c r="H23">
        <v>17</v>
      </c>
      <c r="I23">
        <v>3</v>
      </c>
      <c r="J23">
        <v>0</v>
      </c>
      <c r="K23">
        <v>25</v>
      </c>
      <c r="L23">
        <v>4</v>
      </c>
      <c r="M23">
        <v>2</v>
      </c>
      <c r="N23">
        <v>9</v>
      </c>
      <c r="O23">
        <v>2</v>
      </c>
      <c r="P23">
        <v>0</v>
      </c>
      <c r="Q23">
        <v>0</v>
      </c>
      <c r="R23">
        <v>0</v>
      </c>
      <c r="S23">
        <v>0</v>
      </c>
      <c r="T23">
        <v>18</v>
      </c>
      <c r="U23">
        <v>2</v>
      </c>
      <c r="V23">
        <v>1</v>
      </c>
      <c r="W23">
        <v>0</v>
      </c>
      <c r="X23">
        <v>0</v>
      </c>
      <c r="Y23">
        <v>0</v>
      </c>
      <c r="Z23">
        <v>14</v>
      </c>
      <c r="AA23">
        <v>3</v>
      </c>
      <c r="AB23">
        <v>0</v>
      </c>
      <c r="AC23">
        <v>25</v>
      </c>
      <c r="AD23">
        <v>4</v>
      </c>
      <c r="AE23">
        <v>2</v>
      </c>
    </row>
    <row r="24" spans="1:31" x14ac:dyDescent="0.2">
      <c r="A24" t="s">
        <v>56</v>
      </c>
      <c r="B24">
        <v>373</v>
      </c>
      <c r="C24">
        <v>46</v>
      </c>
      <c r="D24">
        <v>25</v>
      </c>
      <c r="E24">
        <v>228</v>
      </c>
      <c r="F24">
        <v>30</v>
      </c>
      <c r="G24">
        <v>16</v>
      </c>
      <c r="H24">
        <v>18</v>
      </c>
      <c r="I24">
        <v>3</v>
      </c>
      <c r="J24">
        <v>0</v>
      </c>
      <c r="K24">
        <v>27</v>
      </c>
      <c r="L24">
        <v>5</v>
      </c>
      <c r="M24">
        <v>1</v>
      </c>
      <c r="N24">
        <v>5</v>
      </c>
      <c r="O24">
        <v>1</v>
      </c>
      <c r="P24">
        <v>0</v>
      </c>
      <c r="Q24">
        <v>0</v>
      </c>
      <c r="R24">
        <v>0</v>
      </c>
      <c r="S24">
        <v>0</v>
      </c>
      <c r="T24">
        <v>23</v>
      </c>
      <c r="U24">
        <v>4</v>
      </c>
      <c r="V24">
        <v>0</v>
      </c>
      <c r="W24">
        <v>0</v>
      </c>
      <c r="X24">
        <v>0</v>
      </c>
      <c r="Y24">
        <v>0</v>
      </c>
      <c r="Z24">
        <v>15</v>
      </c>
      <c r="AA24">
        <v>3</v>
      </c>
      <c r="AB24">
        <v>0</v>
      </c>
      <c r="AC24">
        <v>27</v>
      </c>
      <c r="AD24">
        <v>5</v>
      </c>
      <c r="AE24">
        <v>1</v>
      </c>
    </row>
    <row r="25" spans="1:31" x14ac:dyDescent="0.2">
      <c r="A25" t="s">
        <v>38</v>
      </c>
      <c r="B25">
        <v>399</v>
      </c>
      <c r="C25">
        <v>52</v>
      </c>
      <c r="D25">
        <v>28</v>
      </c>
      <c r="E25">
        <v>290</v>
      </c>
      <c r="F25">
        <v>39</v>
      </c>
      <c r="G25">
        <v>16</v>
      </c>
      <c r="H25">
        <v>20</v>
      </c>
      <c r="I25">
        <v>4</v>
      </c>
      <c r="J25">
        <v>1</v>
      </c>
      <c r="K25">
        <v>25</v>
      </c>
      <c r="L25">
        <v>4</v>
      </c>
      <c r="M25">
        <v>1</v>
      </c>
      <c r="N25">
        <v>10</v>
      </c>
      <c r="O25">
        <v>2</v>
      </c>
      <c r="P25">
        <v>0</v>
      </c>
      <c r="Q25">
        <v>0</v>
      </c>
      <c r="R25">
        <v>0</v>
      </c>
      <c r="S25">
        <v>0</v>
      </c>
      <c r="T25">
        <v>13</v>
      </c>
      <c r="U25">
        <v>3</v>
      </c>
      <c r="V25">
        <v>0</v>
      </c>
      <c r="W25">
        <v>0</v>
      </c>
      <c r="X25">
        <v>0</v>
      </c>
      <c r="Y25">
        <v>0</v>
      </c>
      <c r="Z25">
        <v>16</v>
      </c>
      <c r="AA25">
        <v>4</v>
      </c>
      <c r="AB25">
        <v>0</v>
      </c>
      <c r="AC25">
        <v>23</v>
      </c>
      <c r="AD25">
        <v>3</v>
      </c>
      <c r="AE25">
        <v>1</v>
      </c>
    </row>
    <row r="26" spans="1:31" x14ac:dyDescent="0.2">
      <c r="A26" t="s">
        <v>48</v>
      </c>
      <c r="B26">
        <v>328</v>
      </c>
      <c r="C26">
        <v>50</v>
      </c>
      <c r="D26">
        <v>20</v>
      </c>
      <c r="E26">
        <v>258</v>
      </c>
      <c r="F26">
        <v>33</v>
      </c>
      <c r="G26">
        <v>19</v>
      </c>
      <c r="H26">
        <v>25</v>
      </c>
      <c r="I26">
        <v>4</v>
      </c>
      <c r="J26">
        <v>0</v>
      </c>
      <c r="K26">
        <v>18</v>
      </c>
      <c r="L26">
        <v>4</v>
      </c>
      <c r="M26">
        <v>0</v>
      </c>
      <c r="N26">
        <v>9</v>
      </c>
      <c r="O26">
        <v>3</v>
      </c>
      <c r="P26">
        <v>0</v>
      </c>
      <c r="Q26">
        <v>0</v>
      </c>
      <c r="R26">
        <v>0</v>
      </c>
      <c r="S26">
        <v>0</v>
      </c>
      <c r="T26">
        <v>15</v>
      </c>
      <c r="U26">
        <v>3</v>
      </c>
      <c r="V26">
        <v>0</v>
      </c>
      <c r="W26">
        <v>5</v>
      </c>
      <c r="X26">
        <v>2</v>
      </c>
      <c r="Y26">
        <v>0</v>
      </c>
      <c r="Z26">
        <v>20</v>
      </c>
      <c r="AA26">
        <v>4</v>
      </c>
      <c r="AB26">
        <v>0</v>
      </c>
      <c r="AC26">
        <v>16</v>
      </c>
      <c r="AD26">
        <v>3</v>
      </c>
      <c r="AE26">
        <v>0</v>
      </c>
    </row>
    <row r="27" spans="1:31" x14ac:dyDescent="0.2">
      <c r="A27" t="s">
        <v>49</v>
      </c>
      <c r="B27">
        <v>427</v>
      </c>
      <c r="C27">
        <v>65</v>
      </c>
      <c r="D27">
        <v>27</v>
      </c>
      <c r="E27">
        <v>235</v>
      </c>
      <c r="F27">
        <v>30</v>
      </c>
      <c r="G27">
        <v>19</v>
      </c>
      <c r="H27">
        <v>20</v>
      </c>
      <c r="I27">
        <v>3</v>
      </c>
      <c r="J27">
        <v>0</v>
      </c>
      <c r="K27">
        <v>20</v>
      </c>
      <c r="L27">
        <v>4</v>
      </c>
      <c r="M27">
        <v>0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20</v>
      </c>
      <c r="U27">
        <v>3</v>
      </c>
      <c r="V27">
        <v>0</v>
      </c>
      <c r="W27">
        <v>2</v>
      </c>
      <c r="X27">
        <v>2</v>
      </c>
      <c r="Y27">
        <v>0</v>
      </c>
      <c r="Z27">
        <v>18</v>
      </c>
      <c r="AA27">
        <v>3</v>
      </c>
      <c r="AB27">
        <v>0</v>
      </c>
      <c r="AC27">
        <v>17</v>
      </c>
      <c r="AD27">
        <v>3</v>
      </c>
      <c r="AE27">
        <v>0</v>
      </c>
    </row>
    <row r="28" spans="1:31" x14ac:dyDescent="0.2">
      <c r="A28" t="s">
        <v>57</v>
      </c>
      <c r="B28">
        <v>296</v>
      </c>
      <c r="C28">
        <v>41</v>
      </c>
      <c r="D28">
        <v>23</v>
      </c>
      <c r="E28">
        <v>307</v>
      </c>
      <c r="F28">
        <v>44</v>
      </c>
      <c r="G28">
        <v>18</v>
      </c>
      <c r="H28">
        <v>22</v>
      </c>
      <c r="I28">
        <v>4</v>
      </c>
      <c r="J28">
        <v>1</v>
      </c>
      <c r="K28">
        <v>21</v>
      </c>
      <c r="L28">
        <v>4</v>
      </c>
      <c r="M28">
        <v>1</v>
      </c>
      <c r="N28">
        <v>6</v>
      </c>
      <c r="O28">
        <v>2</v>
      </c>
      <c r="P28">
        <v>0</v>
      </c>
      <c r="Q28">
        <v>1</v>
      </c>
      <c r="R28">
        <v>1</v>
      </c>
      <c r="S28">
        <v>0</v>
      </c>
      <c r="T28">
        <v>13</v>
      </c>
      <c r="U28">
        <v>3</v>
      </c>
      <c r="V28">
        <v>1</v>
      </c>
      <c r="W28">
        <v>0</v>
      </c>
      <c r="X28">
        <v>0</v>
      </c>
      <c r="Y28">
        <v>0</v>
      </c>
      <c r="Z28">
        <v>21</v>
      </c>
      <c r="AA28">
        <v>4</v>
      </c>
      <c r="AB28">
        <v>1</v>
      </c>
      <c r="AC28">
        <v>19</v>
      </c>
      <c r="AD28">
        <v>3</v>
      </c>
      <c r="AE28">
        <v>1</v>
      </c>
    </row>
    <row r="29" spans="1:31" x14ac:dyDescent="0.2">
      <c r="A29" t="s">
        <v>60</v>
      </c>
      <c r="B29">
        <v>303</v>
      </c>
      <c r="C29">
        <v>46</v>
      </c>
      <c r="D29">
        <v>19</v>
      </c>
      <c r="E29">
        <v>260</v>
      </c>
      <c r="F29">
        <v>39</v>
      </c>
      <c r="G29">
        <v>15</v>
      </c>
      <c r="H29">
        <v>17</v>
      </c>
      <c r="I29">
        <v>4</v>
      </c>
      <c r="J29">
        <v>0</v>
      </c>
      <c r="K29">
        <v>11</v>
      </c>
      <c r="L29">
        <v>3</v>
      </c>
      <c r="M29">
        <v>0</v>
      </c>
      <c r="N29">
        <v>4</v>
      </c>
      <c r="O29">
        <v>2</v>
      </c>
      <c r="P29">
        <v>0</v>
      </c>
      <c r="Q29">
        <v>0</v>
      </c>
      <c r="R29">
        <v>0</v>
      </c>
      <c r="S29">
        <v>0</v>
      </c>
      <c r="T29">
        <v>9</v>
      </c>
      <c r="U29">
        <v>2</v>
      </c>
      <c r="V29">
        <v>0</v>
      </c>
      <c r="W29">
        <v>1</v>
      </c>
      <c r="X29">
        <v>1</v>
      </c>
      <c r="Y29">
        <v>0</v>
      </c>
      <c r="Z29">
        <v>16</v>
      </c>
      <c r="AA29">
        <v>4</v>
      </c>
      <c r="AB29">
        <v>0</v>
      </c>
      <c r="AC29">
        <v>11</v>
      </c>
      <c r="AD29">
        <v>3</v>
      </c>
      <c r="AE29">
        <v>0</v>
      </c>
    </row>
    <row r="30" spans="1:31" x14ac:dyDescent="0.2">
      <c r="A30" t="s">
        <v>35</v>
      </c>
      <c r="B30">
        <v>285</v>
      </c>
      <c r="C30">
        <v>37</v>
      </c>
      <c r="D30">
        <v>23</v>
      </c>
      <c r="E30">
        <v>271</v>
      </c>
      <c r="F30">
        <v>41</v>
      </c>
      <c r="G30">
        <v>13</v>
      </c>
      <c r="H30">
        <v>23</v>
      </c>
      <c r="I30">
        <v>5</v>
      </c>
      <c r="J30">
        <v>1</v>
      </c>
      <c r="K30">
        <v>17</v>
      </c>
      <c r="L30">
        <v>4</v>
      </c>
      <c r="M30">
        <v>0</v>
      </c>
      <c r="N30">
        <v>9</v>
      </c>
      <c r="O30">
        <v>2</v>
      </c>
      <c r="P30">
        <v>0</v>
      </c>
      <c r="Q30">
        <v>0</v>
      </c>
      <c r="R30">
        <v>0</v>
      </c>
      <c r="S30">
        <v>0</v>
      </c>
      <c r="T30">
        <v>8</v>
      </c>
      <c r="U30">
        <v>3</v>
      </c>
      <c r="V30">
        <v>0</v>
      </c>
      <c r="W30">
        <v>1</v>
      </c>
      <c r="X30">
        <v>1</v>
      </c>
      <c r="Y30">
        <v>0</v>
      </c>
      <c r="Z30">
        <v>15</v>
      </c>
      <c r="AA30">
        <v>4</v>
      </c>
      <c r="AB30">
        <v>0</v>
      </c>
      <c r="AC30">
        <v>16</v>
      </c>
      <c r="AD30">
        <v>4</v>
      </c>
      <c r="AE30">
        <v>0</v>
      </c>
    </row>
    <row r="31" spans="1:31" x14ac:dyDescent="0.2">
      <c r="A31" t="s">
        <v>36</v>
      </c>
      <c r="B31">
        <v>314</v>
      </c>
      <c r="C31">
        <v>43</v>
      </c>
      <c r="D31">
        <v>19</v>
      </c>
      <c r="E31">
        <v>304</v>
      </c>
      <c r="F31">
        <v>42</v>
      </c>
      <c r="G31">
        <v>20</v>
      </c>
      <c r="H31">
        <v>29</v>
      </c>
      <c r="I31">
        <v>5</v>
      </c>
      <c r="J31">
        <v>0</v>
      </c>
      <c r="K31">
        <v>23</v>
      </c>
      <c r="L31">
        <v>6</v>
      </c>
      <c r="M31">
        <v>0</v>
      </c>
      <c r="N31">
        <v>7</v>
      </c>
      <c r="O31">
        <v>2</v>
      </c>
      <c r="P31">
        <v>0</v>
      </c>
      <c r="Q31">
        <v>0</v>
      </c>
      <c r="R31">
        <v>0</v>
      </c>
      <c r="S31">
        <v>0</v>
      </c>
      <c r="T31">
        <v>15</v>
      </c>
      <c r="U31">
        <v>5</v>
      </c>
      <c r="V31">
        <v>0</v>
      </c>
      <c r="W31">
        <v>1</v>
      </c>
      <c r="X31">
        <v>1</v>
      </c>
      <c r="Y31">
        <v>0</v>
      </c>
      <c r="Z31">
        <v>21</v>
      </c>
      <c r="AA31">
        <v>4</v>
      </c>
      <c r="AB31">
        <v>0</v>
      </c>
      <c r="AC31">
        <v>21</v>
      </c>
      <c r="AD31">
        <v>6</v>
      </c>
      <c r="AE31">
        <v>0</v>
      </c>
    </row>
    <row r="32" spans="1:31" x14ac:dyDescent="0.2">
      <c r="A32" t="s">
        <v>54</v>
      </c>
      <c r="B32">
        <v>334</v>
      </c>
      <c r="C32">
        <v>44</v>
      </c>
      <c r="D32">
        <v>16</v>
      </c>
      <c r="E32">
        <v>246</v>
      </c>
      <c r="F32">
        <v>32</v>
      </c>
      <c r="G32">
        <v>16</v>
      </c>
      <c r="H32">
        <v>14</v>
      </c>
      <c r="I32">
        <v>3</v>
      </c>
      <c r="J32">
        <v>0</v>
      </c>
      <c r="K32">
        <v>18</v>
      </c>
      <c r="L32">
        <v>6</v>
      </c>
      <c r="M32">
        <v>0</v>
      </c>
      <c r="N32">
        <v>6</v>
      </c>
      <c r="O32">
        <v>2</v>
      </c>
      <c r="P32">
        <v>0</v>
      </c>
      <c r="Q32">
        <v>0</v>
      </c>
      <c r="R32">
        <v>0</v>
      </c>
      <c r="S32">
        <v>0</v>
      </c>
      <c r="T32">
        <v>14</v>
      </c>
      <c r="U32">
        <v>4</v>
      </c>
      <c r="V32">
        <v>0</v>
      </c>
      <c r="W32">
        <v>1</v>
      </c>
      <c r="X32">
        <v>1</v>
      </c>
      <c r="Y32">
        <v>0</v>
      </c>
      <c r="Z32">
        <v>12</v>
      </c>
      <c r="AA32">
        <v>2</v>
      </c>
      <c r="AB32">
        <v>0</v>
      </c>
      <c r="AC32">
        <v>18</v>
      </c>
      <c r="AD32">
        <v>6</v>
      </c>
      <c r="AE32">
        <v>0</v>
      </c>
    </row>
    <row r="33" spans="1:31" x14ac:dyDescent="0.2">
      <c r="A33" t="s">
        <v>53</v>
      </c>
      <c r="B33">
        <v>364</v>
      </c>
      <c r="C33">
        <v>49</v>
      </c>
      <c r="D33">
        <v>25</v>
      </c>
      <c r="E33">
        <v>244</v>
      </c>
      <c r="F33">
        <v>37</v>
      </c>
      <c r="G33">
        <v>12</v>
      </c>
      <c r="H33">
        <v>19</v>
      </c>
      <c r="I33">
        <v>4</v>
      </c>
      <c r="J33">
        <v>0</v>
      </c>
      <c r="K33">
        <v>22</v>
      </c>
      <c r="L33">
        <v>5</v>
      </c>
      <c r="M33">
        <v>1</v>
      </c>
      <c r="N33">
        <v>5</v>
      </c>
      <c r="O33">
        <v>2</v>
      </c>
      <c r="P33">
        <v>0</v>
      </c>
      <c r="Q33">
        <v>0</v>
      </c>
      <c r="R33">
        <v>0</v>
      </c>
      <c r="S33">
        <v>0</v>
      </c>
      <c r="T33">
        <v>15</v>
      </c>
      <c r="U33">
        <v>4</v>
      </c>
      <c r="V33">
        <v>1</v>
      </c>
      <c r="W33">
        <v>1</v>
      </c>
      <c r="X33">
        <v>1</v>
      </c>
      <c r="Y33">
        <v>0</v>
      </c>
      <c r="Z33">
        <v>17</v>
      </c>
      <c r="AA33">
        <v>4</v>
      </c>
      <c r="AB33">
        <v>0</v>
      </c>
      <c r="AC33">
        <v>22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N51"/>
  <sheetViews>
    <sheetView tabSelected="1" zoomScale="85" zoomScaleNormal="90" zoomScalePageLayoutView="90" workbookViewId="0">
      <selection activeCell="R3" sqref="R3:U3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20.83203125" bestFit="1" customWidth="1"/>
    <col min="32" max="32" width="20.6640625" bestFit="1" customWidth="1"/>
    <col min="33" max="33" width="15.33203125" bestFit="1" customWidth="1"/>
    <col min="34" max="35" width="16.33203125" bestFit="1" customWidth="1"/>
    <col min="36" max="37" width="15.33203125" bestFit="1" customWidth="1"/>
    <col min="38" max="39" width="16.33203125" bestFit="1" customWidth="1"/>
    <col min="40" max="40" width="4.5" customWidth="1"/>
  </cols>
  <sheetData>
    <row r="1" spans="1:40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1449</v>
      </c>
      <c r="J1" t="s">
        <v>1450</v>
      </c>
      <c r="K1" t="s">
        <v>1451</v>
      </c>
      <c r="L1" t="s">
        <v>1448</v>
      </c>
      <c r="M1" t="s">
        <v>1438</v>
      </c>
      <c r="N1" t="s">
        <v>1547</v>
      </c>
      <c r="O1" t="s">
        <v>1548</v>
      </c>
      <c r="P1" t="s">
        <v>1549</v>
      </c>
      <c r="Q1" t="s">
        <v>1550</v>
      </c>
      <c r="R1" s="16" t="s">
        <v>1465</v>
      </c>
      <c r="S1" s="17" t="s">
        <v>1670</v>
      </c>
      <c r="T1" s="16" t="s">
        <v>1466</v>
      </c>
      <c r="U1" s="17" t="s">
        <v>1671</v>
      </c>
      <c r="V1" s="16" t="s">
        <v>1467</v>
      </c>
      <c r="W1" s="17" t="s">
        <v>1672</v>
      </c>
      <c r="X1" s="16" t="s">
        <v>1468</v>
      </c>
      <c r="Y1" s="17" t="s">
        <v>1673</v>
      </c>
      <c r="AA1" s="26" t="s">
        <v>1470</v>
      </c>
      <c r="AB1" s="26"/>
      <c r="AC1" s="26"/>
      <c r="AD1" s="26"/>
      <c r="AE1" s="26" t="s">
        <v>1469</v>
      </c>
      <c r="AF1" s="26"/>
      <c r="AG1" s="26"/>
      <c r="AH1" s="26"/>
    </row>
    <row r="2" spans="1:40" x14ac:dyDescent="0.2">
      <c r="A2" t="s">
        <v>252</v>
      </c>
      <c r="B2" s="15" t="s">
        <v>44</v>
      </c>
      <c r="C2" t="s">
        <v>34</v>
      </c>
      <c r="E2" t="str">
        <f>VLOOKUP(B2,'Off Analysis'!$A$2:$AG$33,14,FALSE)</f>
        <v>GOOD</v>
      </c>
      <c r="F2" t="str">
        <f>VLOOKUP(C2,'Def Analysis'!$A$2:$AO$33,31,FALSE)</f>
        <v>BELOW AVERAGE</v>
      </c>
      <c r="G2" t="str">
        <f>VLOOKUP(B2,'Off Analysis'!$A$2:$O$33,15,FALSE)</f>
        <v>RUN</v>
      </c>
      <c r="H2" t="str">
        <f>VLOOKUP(C2,'Def Analysis'!$A$2:$AO$33,32,FALSE)</f>
        <v>BALANCED</v>
      </c>
      <c r="I2">
        <f>VLOOKUP(E2,'Off Analysis'!$S$2:$T$7,2,FALSE)</f>
        <v>5</v>
      </c>
      <c r="J2">
        <f>VLOOKUP(F2,'Def Analysis'!$A$38:$B$43,2,FALSE)</f>
        <v>3</v>
      </c>
      <c r="K2">
        <f>I2-J2</f>
        <v>2</v>
      </c>
      <c r="L2" s="2">
        <f>IF(GameData!$E$515+(K2*(GameData!$E$516*0.5))&lt;0,0,ROUND(GameData!$E$515+(K2*(GameData!$E$516*0.74)),0))</f>
        <v>38</v>
      </c>
      <c r="M2" t="str">
        <f>IF(L2&gt;=31,"VERY HIGH",IF(L2&gt;=25,"HIGH",IF(L2&gt;=14,"AVERAGE",IF(L2&gt;=7,"LOW","VERY LOW"))))</f>
        <v>VERY HIGH</v>
      </c>
      <c r="N2" s="10">
        <v>1</v>
      </c>
      <c r="O2">
        <v>45.5</v>
      </c>
      <c r="P2" s="2">
        <f t="shared" ref="P2:P27" si="0">(O2/2)-(N2/2)</f>
        <v>22.25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12</v>
      </c>
      <c r="S2" s="23">
        <f>VLOOKUP($C2,'Def Analysis'!$A$2:$AO$33,18,FALSE)</f>
        <v>7</v>
      </c>
      <c r="T2" s="22">
        <f>VLOOKUP($C2,'Def Analysis'!$A$2:$AO$33,21,FALSE)</f>
        <v>20</v>
      </c>
      <c r="U2" s="23">
        <f>VLOOKUP($C2,'Def Analysis'!$A$2:$AO$33,22,FALSE)</f>
        <v>23</v>
      </c>
      <c r="V2" s="22">
        <f>VLOOKUP($C2,'Def Analysis'!$A$2:$AO$33,25,FALSE)</f>
        <v>10</v>
      </c>
      <c r="W2" s="23">
        <f>VLOOKUP($C2,'Def Analysis'!$A$2:$AO$33,26,FALSE)</f>
        <v>14</v>
      </c>
      <c r="X2" s="22">
        <f>VLOOKUP($C2,'Def Analysis'!$A$2:$AO$33,29,FALSE)</f>
        <v>9</v>
      </c>
      <c r="Y2" s="23">
        <f>VLOOKUP($C2,'Def Analysis'!$A$2:$AO$33,30,FALSE)</f>
        <v>7</v>
      </c>
      <c r="AA2" t="s">
        <v>368</v>
      </c>
      <c r="AB2" t="s">
        <v>476</v>
      </c>
      <c r="AC2" t="s">
        <v>721</v>
      </c>
      <c r="AD2" t="s">
        <v>795</v>
      </c>
    </row>
    <row r="3" spans="1:40" x14ac:dyDescent="0.2">
      <c r="A3" t="s">
        <v>252</v>
      </c>
      <c r="B3" s="15" t="s">
        <v>34</v>
      </c>
      <c r="C3" t="s">
        <v>44</v>
      </c>
      <c r="E3" t="str">
        <f>VLOOKUP(B3,'Off Analysis'!$A$2:$AG$33,14,FALSE)</f>
        <v>POOR</v>
      </c>
      <c r="F3" t="str">
        <f>VLOOKUP(C3,'Def Analysis'!$A$2:$AO$33,31,FALSE)</f>
        <v>GOOD</v>
      </c>
      <c r="G3" t="str">
        <f>VLOOKUP(B3,'Off Analysis'!$A$2:$O$33,15,FALSE)</f>
        <v>RUN</v>
      </c>
      <c r="H3" t="str">
        <f>VLOOKUP(C3,'Def Analysis'!$A$2:$AO$33,32,FALSE)</f>
        <v>PASS</v>
      </c>
      <c r="I3">
        <f>VLOOKUP(E3,'Off Analysis'!$S$2:$T$7,2,FALSE)</f>
        <v>2</v>
      </c>
      <c r="J3">
        <f>VLOOKUP(F3,'Def Analysis'!$A$38:$B$43,2,FALSE)</f>
        <v>5</v>
      </c>
      <c r="K3">
        <f t="shared" ref="K3:K29" si="1">I3-J3</f>
        <v>-3</v>
      </c>
      <c r="L3" s="2">
        <f>IF(GameData!$E$515+(K3*(GameData!$E$516*0.5))&lt;0,0,ROUND(GameData!$E$515+(K3*(GameData!$E$516*0.74)),0))</f>
        <v>2</v>
      </c>
      <c r="M3" t="str">
        <f>IF(L3&gt;=31,"VERY HIGH",IF(L3&gt;=25,"HIGH",IF(L3&gt;=14,"AVERAGE",IF(L3&gt;=7,"LOW","VERY LOW"))))</f>
        <v>VERY LOW</v>
      </c>
      <c r="N3" s="10">
        <v>-1</v>
      </c>
      <c r="O3">
        <v>45.5</v>
      </c>
      <c r="P3" s="2">
        <f t="shared" si="0"/>
        <v>23.25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26</v>
      </c>
      <c r="S3" s="19">
        <f>VLOOKUP($C3,'Def Analysis'!$A$2:$AO$33,18,FALSE)</f>
        <v>19</v>
      </c>
      <c r="T3" s="18">
        <f>VLOOKUP($C3,'Def Analysis'!$A$2:$AO$33,21,FALSE)</f>
        <v>27</v>
      </c>
      <c r="U3" s="19">
        <f>VLOOKUP($C3,'Def Analysis'!$A$2:$AO$33,22,FALSE)</f>
        <v>3</v>
      </c>
      <c r="V3" s="18">
        <f>VLOOKUP($C3,'Def Analysis'!$A$2:$AO$33,25,FALSE)</f>
        <v>4</v>
      </c>
      <c r="W3" s="19">
        <f>VLOOKUP($C3,'Def Analysis'!$A$2:$AO$33,26,FALSE)</f>
        <v>19</v>
      </c>
      <c r="X3" s="18">
        <f>VLOOKUP($C3,'Def Analysis'!$A$2:$AO$33,29,FALSE)</f>
        <v>12</v>
      </c>
      <c r="Y3" s="19">
        <f>VLOOKUP($C3,'Def Analysis'!$A$2:$AO$33,30,FALSE)</f>
        <v>20</v>
      </c>
      <c r="AA3" s="12" t="s">
        <v>1776</v>
      </c>
      <c r="AB3" s="12" t="s">
        <v>1757</v>
      </c>
      <c r="AC3" s="12" t="s">
        <v>927</v>
      </c>
      <c r="AD3" s="12" t="s">
        <v>1630</v>
      </c>
      <c r="AG3" s="13" t="s">
        <v>446</v>
      </c>
      <c r="AH3" s="13" t="s">
        <v>426</v>
      </c>
      <c r="AI3" s="13" t="s">
        <v>412</v>
      </c>
      <c r="AJ3" s="13" t="s">
        <v>446</v>
      </c>
      <c r="AK3" s="13" t="s">
        <v>426</v>
      </c>
      <c r="AL3" s="13" t="s">
        <v>412</v>
      </c>
      <c r="AM3" t="s">
        <v>613</v>
      </c>
      <c r="AN3">
        <f>COUNTIFS($AG$3:$AL$22,AM3)</f>
        <v>3</v>
      </c>
    </row>
    <row r="4" spans="1:40" x14ac:dyDescent="0.2">
      <c r="A4" t="s">
        <v>253</v>
      </c>
      <c r="B4" s="15" t="s">
        <v>52</v>
      </c>
      <c r="C4" t="s">
        <v>47</v>
      </c>
      <c r="E4" t="str">
        <f>VLOOKUP(B4,'Off Analysis'!$A$2:$AG$33,14,FALSE)</f>
        <v>ABOVE AVERAGE</v>
      </c>
      <c r="F4" t="str">
        <f>VLOOKUP(C4,'Def Analysis'!$A$2:$AO$33,31,FALSE)</f>
        <v>ABOVE AVERAGE</v>
      </c>
      <c r="G4" t="str">
        <f>VLOOKUP(B4,'Off Analysis'!$A$2:$O$33,15,FALSE)</f>
        <v>BALANCED</v>
      </c>
      <c r="H4" t="str">
        <f>VLOOKUP(C4,'Def Analysis'!$A$2:$AO$33,32,FALSE)</f>
        <v>BALANCED</v>
      </c>
      <c r="I4">
        <f>VLOOKUP(E4,'Off Analysis'!$S$2:$T$7,2,FALSE)</f>
        <v>4</v>
      </c>
      <c r="J4">
        <f>VLOOKUP(F4,'Def Analysis'!$A$38:$B$43,2,FALSE)</f>
        <v>4</v>
      </c>
      <c r="K4">
        <f t="shared" si="1"/>
        <v>0</v>
      </c>
      <c r="L4" s="2">
        <f>IF(GameData!$E$515+(K4*(GameData!$E$516*0.5))&lt;0,0,ROUND(GameData!$E$515+(K4*(GameData!$E$516*0.74)),0))</f>
        <v>23</v>
      </c>
      <c r="M4" t="str">
        <f>IF(L4&gt;=31,"VERY HIGH",IF(L4&gt;=25,"HIGH",IF(L4&gt;=14,"AVERAGE",IF(L4&gt;=7,"LOW","VERY LOW"))))</f>
        <v>AVERAGE</v>
      </c>
      <c r="N4" s="10">
        <v>8.5</v>
      </c>
      <c r="O4">
        <v>44.5</v>
      </c>
      <c r="P4" s="2">
        <f t="shared" si="0"/>
        <v>18</v>
      </c>
      <c r="Q4" t="str">
        <f t="shared" si="2"/>
        <v>LOW</v>
      </c>
      <c r="R4" s="18">
        <f>VLOOKUP($C4,'Def Analysis'!$A$2:$AO$33,17,FALSE)</f>
        <v>22</v>
      </c>
      <c r="S4" s="19">
        <f>VLOOKUP($C4,'Def Analysis'!$A$2:$AO$33,18,FALSE)</f>
        <v>29</v>
      </c>
      <c r="T4" s="18">
        <f>VLOOKUP($C4,'Def Analysis'!$A$2:$AO$33,21,FALSE)</f>
        <v>22</v>
      </c>
      <c r="U4" s="19">
        <f>VLOOKUP($C4,'Def Analysis'!$A$2:$AO$33,22,FALSE)</f>
        <v>6</v>
      </c>
      <c r="V4" s="18">
        <f>VLOOKUP($C4,'Def Analysis'!$A$2:$AO$33,25,FALSE)</f>
        <v>16</v>
      </c>
      <c r="W4" s="19">
        <f>VLOOKUP($C4,'Def Analysis'!$A$2:$AO$33,26,FALSE)</f>
        <v>17</v>
      </c>
      <c r="X4" s="18">
        <f>VLOOKUP($C4,'Def Analysis'!$A$2:$AO$33,29,FALSE)</f>
        <v>25</v>
      </c>
      <c r="Y4" s="19">
        <f>VLOOKUP($C4,'Def Analysis'!$A$2:$AO$33,30,FALSE)</f>
        <v>27</v>
      </c>
      <c r="AA4" s="12" t="s">
        <v>1775</v>
      </c>
      <c r="AB4" s="12" t="s">
        <v>1761</v>
      </c>
      <c r="AC4" s="12" t="s">
        <v>1768</v>
      </c>
      <c r="AD4" s="12" t="s">
        <v>1026</v>
      </c>
      <c r="AG4" s="13" t="s">
        <v>625</v>
      </c>
      <c r="AH4" s="13" t="s">
        <v>613</v>
      </c>
      <c r="AI4" s="13" t="s">
        <v>625</v>
      </c>
      <c r="AJ4" s="13" t="s">
        <v>561</v>
      </c>
      <c r="AK4" s="13" t="s">
        <v>625</v>
      </c>
      <c r="AL4" s="13" t="s">
        <v>613</v>
      </c>
      <c r="AM4" t="s">
        <v>1780</v>
      </c>
      <c r="AN4">
        <f>COUNTIFS($AG$3:$AL$22,AM4)</f>
        <v>0</v>
      </c>
    </row>
    <row r="5" spans="1:40" x14ac:dyDescent="0.2">
      <c r="A5" t="s">
        <v>253</v>
      </c>
      <c r="B5" s="15" t="s">
        <v>47</v>
      </c>
      <c r="C5" t="s">
        <v>52</v>
      </c>
      <c r="E5" t="str">
        <f>VLOOKUP(B5,'Off Analysis'!$A$2:$AG$33,14,FALSE)</f>
        <v>ABOVE AVERAGE</v>
      </c>
      <c r="F5" t="str">
        <f>VLOOKUP(C5,'Def Analysis'!$A$2:$AO$33,31,FALSE)</f>
        <v>BELOW AVERAGE</v>
      </c>
      <c r="G5" t="str">
        <f>VLOOKUP(B5,'Off Analysis'!$A$2:$O$33,15,FALSE)</f>
        <v>BALANCED</v>
      </c>
      <c r="H5" t="str">
        <f>VLOOKUP(C5,'Def Analysis'!$A$2:$AO$33,32,FALSE)</f>
        <v>BALANCED</v>
      </c>
      <c r="I5">
        <f>VLOOKUP(E5,'Off Analysis'!$S$2:$T$7,2,FALSE)</f>
        <v>4</v>
      </c>
      <c r="J5">
        <f>VLOOKUP(F5,'Def Analysis'!$A$38:$B$43,2,FALSE)</f>
        <v>3</v>
      </c>
      <c r="K5">
        <f t="shared" si="1"/>
        <v>1</v>
      </c>
      <c r="L5" s="2">
        <f>IF(GameData!$E$515+(K5*(GameData!$E$516*0.5))&lt;0,0,ROUND(GameData!$E$515+(K5*(GameData!$E$516*0.74)),0))</f>
        <v>31</v>
      </c>
      <c r="M5" t="str">
        <f>IF(L5&gt;=31,"VERY HIGH",IF(L5&gt;=25,"HIGH",IF(L5&gt;=14,"AVERAGE",IF(L5&gt;=7,"LOW","VERY LOW"))))</f>
        <v>VERY HIGH</v>
      </c>
      <c r="N5" s="10">
        <v>-8.5</v>
      </c>
      <c r="O5">
        <v>44.5</v>
      </c>
      <c r="P5" s="2">
        <f t="shared" si="0"/>
        <v>26.5</v>
      </c>
      <c r="Q5" t="str">
        <f t="shared" si="2"/>
        <v>HIGH</v>
      </c>
      <c r="R5" s="18">
        <f>VLOOKUP($C5,'Def Analysis'!$A$2:$AO$33,17,FALSE)</f>
        <v>20</v>
      </c>
      <c r="S5" s="19">
        <f>VLOOKUP($C5,'Def Analysis'!$A$2:$AO$33,18,FALSE)</f>
        <v>5</v>
      </c>
      <c r="T5" s="18">
        <f>VLOOKUP($C5,'Def Analysis'!$A$2:$AO$33,21,FALSE)</f>
        <v>13</v>
      </c>
      <c r="U5" s="19">
        <f>VLOOKUP($C5,'Def Analysis'!$A$2:$AO$33,22,FALSE)</f>
        <v>24</v>
      </c>
      <c r="V5" s="18">
        <f>VLOOKUP($C5,'Def Analysis'!$A$2:$AO$33,25,FALSE)</f>
        <v>29</v>
      </c>
      <c r="W5" s="19">
        <f>VLOOKUP($C5,'Def Analysis'!$A$2:$AO$33,26,FALSE)</f>
        <v>3</v>
      </c>
      <c r="X5" s="18">
        <f>VLOOKUP($C5,'Def Analysis'!$A$2:$AO$33,29,FALSE)</f>
        <v>16</v>
      </c>
      <c r="Y5" s="19">
        <f>VLOOKUP($C5,'Def Analysis'!$A$2:$AO$33,30,FALSE)</f>
        <v>13</v>
      </c>
      <c r="AA5" s="12" t="s">
        <v>1749</v>
      </c>
      <c r="AB5" s="12" t="s">
        <v>1763</v>
      </c>
      <c r="AC5" s="12" t="s">
        <v>829</v>
      </c>
      <c r="AD5" s="12" t="s">
        <v>967</v>
      </c>
      <c r="AG5" s="13" t="s">
        <v>613</v>
      </c>
      <c r="AH5" s="13" t="s">
        <v>571</v>
      </c>
      <c r="AI5" s="13" t="s">
        <v>649</v>
      </c>
      <c r="AJ5" s="13" t="s">
        <v>649</v>
      </c>
      <c r="AK5" s="13" t="s">
        <v>571</v>
      </c>
      <c r="AL5" s="13" t="s">
        <v>625</v>
      </c>
      <c r="AM5" t="s">
        <v>571</v>
      </c>
      <c r="AN5">
        <f>COUNTIFS($AG$3:$AL$22,AM5)</f>
        <v>3</v>
      </c>
    </row>
    <row r="6" spans="1:40" x14ac:dyDescent="0.2">
      <c r="A6" t="s">
        <v>254</v>
      </c>
      <c r="B6" s="15" t="s">
        <v>38</v>
      </c>
      <c r="C6" t="s">
        <v>61</v>
      </c>
      <c r="E6" t="str">
        <f>VLOOKUP(B6,'Off Analysis'!$A$2:$AG$33,14,FALSE)</f>
        <v>BELOW AVERAGE</v>
      </c>
      <c r="F6" t="str">
        <f>VLOOKUP(C6,'Def Analysis'!$A$2:$AO$33,31,FALSE)</f>
        <v>POOR</v>
      </c>
      <c r="G6" t="str">
        <f>VLOOKUP(B6,'Off Analysis'!$A$2:$O$33,15,FALSE)</f>
        <v>BALANCED</v>
      </c>
      <c r="H6" t="str">
        <f>VLOOKUP(C6,'Def Analysis'!$A$2:$AO$33,32,FALSE)</f>
        <v>RUN</v>
      </c>
      <c r="I6">
        <f>VLOOKUP(E6,'Off Analysis'!$S$2:$T$7,2,FALSE)</f>
        <v>3</v>
      </c>
      <c r="J6">
        <f>VLOOKUP(F6,'Def Analysis'!$A$38:$B$43,2,FALSE)</f>
        <v>2</v>
      </c>
      <c r="K6">
        <f t="shared" si="1"/>
        <v>1</v>
      </c>
      <c r="L6" s="2">
        <f>IF(GameData!$E$515+(K6*(GameData!$E$516*0.5))&lt;0,0,ROUND(GameData!$E$515+(K6*(GameData!$E$516*0.74)),0))</f>
        <v>31</v>
      </c>
      <c r="M6" t="str">
        <f>IF(L6&gt;=31,"VERY HIGH",IF(L6&gt;=25,"HIGH",IF(L6&gt;=14,"AVERAGE",IF(L6&gt;=7,"LOW","VERY LOW"))))</f>
        <v>VERY HIGH</v>
      </c>
      <c r="N6" s="10">
        <v>2.5</v>
      </c>
      <c r="O6">
        <v>46</v>
      </c>
      <c r="P6" s="2">
        <f t="shared" si="0"/>
        <v>21.75</v>
      </c>
      <c r="Q6" t="str">
        <f t="shared" si="2"/>
        <v>AVERAGE</v>
      </c>
      <c r="R6" s="18">
        <f>VLOOKUP($C6,'Def Analysis'!$A$2:$AO$33,17,FALSE)</f>
        <v>19</v>
      </c>
      <c r="S6" s="19">
        <f>VLOOKUP($C6,'Def Analysis'!$A$2:$AO$33,18,FALSE)</f>
        <v>13</v>
      </c>
      <c r="T6" s="18">
        <f>VLOOKUP($C6,'Def Analysis'!$A$2:$AO$33,21,FALSE)</f>
        <v>17</v>
      </c>
      <c r="U6" s="19">
        <f>VLOOKUP($C6,'Def Analysis'!$A$2:$AO$33,22,FALSE)</f>
        <v>8</v>
      </c>
      <c r="V6" s="18">
        <f>VLOOKUP($C6,'Def Analysis'!$A$2:$AO$33,25,FALSE)</f>
        <v>13</v>
      </c>
      <c r="W6" s="19">
        <f>VLOOKUP($C6,'Def Analysis'!$A$2:$AO$33,26,FALSE)</f>
        <v>4</v>
      </c>
      <c r="X6" s="18">
        <f>VLOOKUP($C6,'Def Analysis'!$A$2:$AO$33,29,FALSE)</f>
        <v>24</v>
      </c>
      <c r="Y6" s="19">
        <f>VLOOKUP($C6,'Def Analysis'!$A$2:$AO$33,30,FALSE)</f>
        <v>14</v>
      </c>
      <c r="AA6" s="12" t="s">
        <v>1750</v>
      </c>
      <c r="AB6" s="12" t="s">
        <v>1764</v>
      </c>
      <c r="AC6" s="12" t="s">
        <v>1769</v>
      </c>
      <c r="AD6" s="12" t="s">
        <v>853</v>
      </c>
      <c r="AG6" s="13" t="s">
        <v>1004</v>
      </c>
      <c r="AH6" s="13" t="s">
        <v>1004</v>
      </c>
      <c r="AI6" s="13" t="s">
        <v>801</v>
      </c>
      <c r="AJ6" s="13" t="s">
        <v>801</v>
      </c>
      <c r="AK6" s="13" t="s">
        <v>927</v>
      </c>
      <c r="AL6" s="13" t="s">
        <v>1004</v>
      </c>
      <c r="AM6" t="s">
        <v>625</v>
      </c>
      <c r="AN6">
        <f>COUNTIFS($AG$3:$AL$22,AM6)</f>
        <v>4</v>
      </c>
    </row>
    <row r="7" spans="1:40" x14ac:dyDescent="0.2">
      <c r="A7" t="s">
        <v>254</v>
      </c>
      <c r="B7" s="15" t="s">
        <v>61</v>
      </c>
      <c r="C7" t="s">
        <v>38</v>
      </c>
      <c r="E7" t="str">
        <f>VLOOKUP(B7,'Off Analysis'!$A$2:$AG$33,14,FALSE)</f>
        <v>POOR</v>
      </c>
      <c r="F7" t="str">
        <f>VLOOKUP(C7,'Def Analysis'!$A$2:$AO$33,31,FALSE)</f>
        <v>ABOVE AVERAGE</v>
      </c>
      <c r="G7" t="str">
        <f>VLOOKUP(B7,'Off Analysis'!$A$2:$O$33,15,FALSE)</f>
        <v>PASS</v>
      </c>
      <c r="H7" t="str">
        <f>VLOOKUP(C7,'Def Analysis'!$A$2:$AO$33,32,FALSE)</f>
        <v>BALANCED</v>
      </c>
      <c r="I7">
        <f>VLOOKUP(E7,'Off Analysis'!$S$2:$T$7,2,FALSE)</f>
        <v>2</v>
      </c>
      <c r="J7">
        <f>VLOOKUP(F7,'Def Analysis'!$A$38:$B$43,2,FALSE)</f>
        <v>4</v>
      </c>
      <c r="K7">
        <f t="shared" si="1"/>
        <v>-2</v>
      </c>
      <c r="L7" s="2">
        <f>IF(GameData!$E$515+(K7*(GameData!$E$516*0.5))&lt;0,0,ROUND(GameData!$E$515+(K7*(GameData!$E$516*0.74)),0))</f>
        <v>9</v>
      </c>
      <c r="M7" t="str">
        <f t="shared" ref="M7:M29" si="3">IF(L7&gt;=31,"VERY HIGH",IF(L7&gt;=25,"HIGH",IF(L7&gt;=14,"AVERAGE",IF(L7&gt;=7,"LOW","VERY LOW"))))</f>
        <v>LOW</v>
      </c>
      <c r="N7" s="10">
        <v>-2.5</v>
      </c>
      <c r="O7">
        <v>46</v>
      </c>
      <c r="P7" s="2">
        <f t="shared" si="0"/>
        <v>24.25</v>
      </c>
      <c r="Q7" t="str">
        <f t="shared" si="2"/>
        <v>AVERAGE</v>
      </c>
      <c r="R7" s="18">
        <f>VLOOKUP($C7,'Def Analysis'!$A$2:$AO$33,17,FALSE)</f>
        <v>3</v>
      </c>
      <c r="S7" s="19">
        <f>VLOOKUP($C7,'Def Analysis'!$A$2:$AO$33,18,FALSE)</f>
        <v>28</v>
      </c>
      <c r="T7" s="18">
        <f>VLOOKUP($C7,'Def Analysis'!$A$2:$AO$33,21,FALSE)</f>
        <v>3</v>
      </c>
      <c r="U7" s="19">
        <f>VLOOKUP($C7,'Def Analysis'!$A$2:$AO$33,22,FALSE)</f>
        <v>26</v>
      </c>
      <c r="V7" s="18">
        <f>VLOOKUP($C7,'Def Analysis'!$A$2:$AO$33,25,FALSE)</f>
        <v>32</v>
      </c>
      <c r="W7" s="19">
        <f>VLOOKUP($C7,'Def Analysis'!$A$2:$AO$33,26,FALSE)</f>
        <v>30</v>
      </c>
      <c r="X7" s="18">
        <f>VLOOKUP($C7,'Def Analysis'!$A$2:$AO$33,29,FALSE)</f>
        <v>6</v>
      </c>
      <c r="Y7" s="19">
        <f>VLOOKUP($C7,'Def Analysis'!$A$2:$AO$33,30,FALSE)</f>
        <v>6</v>
      </c>
      <c r="AA7" s="12" t="s">
        <v>1751</v>
      </c>
      <c r="AB7" s="12" t="s">
        <v>1766</v>
      </c>
      <c r="AC7" s="12" t="s">
        <v>1770</v>
      </c>
      <c r="AD7" s="12" t="s">
        <v>1200</v>
      </c>
      <c r="AG7" s="13" t="s">
        <v>927</v>
      </c>
      <c r="AH7" s="13" t="s">
        <v>786</v>
      </c>
      <c r="AI7" s="13" t="s">
        <v>786</v>
      </c>
      <c r="AJ7" s="13" t="s">
        <v>1108</v>
      </c>
      <c r="AK7" s="13" t="s">
        <v>1004</v>
      </c>
      <c r="AL7" s="13" t="s">
        <v>786</v>
      </c>
      <c r="AM7" t="s">
        <v>561</v>
      </c>
      <c r="AN7">
        <f>COUNTIFS($AG$3:$AL$22,AM7)</f>
        <v>1</v>
      </c>
    </row>
    <row r="8" spans="1:40" x14ac:dyDescent="0.2">
      <c r="A8" t="s">
        <v>255</v>
      </c>
      <c r="B8" s="15" t="s">
        <v>46</v>
      </c>
      <c r="C8" t="s">
        <v>60</v>
      </c>
      <c r="E8" t="str">
        <f>VLOOKUP(B8,'Off Analysis'!$A$2:$AG$33,14,FALSE)</f>
        <v>GOOD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RUN</v>
      </c>
      <c r="I8">
        <f>VLOOKUP(E8,'Off Analysis'!$S$2:$T$7,2,FALSE)</f>
        <v>5</v>
      </c>
      <c r="J8">
        <f>VLOOKUP(F8,'Def Analysis'!$A$38:$B$43,2,FALSE)</f>
        <v>3</v>
      </c>
      <c r="K8">
        <f t="shared" si="1"/>
        <v>2</v>
      </c>
      <c r="L8" s="2">
        <f>IF(GameData!$E$515+(K8*(GameData!$E$516*0.5))&lt;0,0,ROUND(GameData!$E$515+(K8*(GameData!$E$516*0.74)),0))</f>
        <v>38</v>
      </c>
      <c r="M8" t="str">
        <f t="shared" si="3"/>
        <v>VERY HIGH</v>
      </c>
      <c r="N8" s="10">
        <v>-10.5</v>
      </c>
      <c r="O8">
        <v>44.5</v>
      </c>
      <c r="P8" s="2">
        <f t="shared" si="0"/>
        <v>27.5</v>
      </c>
      <c r="Q8" t="str">
        <f t="shared" si="2"/>
        <v>HIGH</v>
      </c>
      <c r="R8" s="18">
        <f>VLOOKUP($C8,'Def Analysis'!$A$2:$AO$33,17,FALSE)</f>
        <v>27</v>
      </c>
      <c r="S8" s="19">
        <f>VLOOKUP($C8,'Def Analysis'!$A$2:$AO$33,18,FALSE)</f>
        <v>24</v>
      </c>
      <c r="T8" s="18">
        <f>VLOOKUP($C8,'Def Analysis'!$A$2:$AO$33,21,FALSE)</f>
        <v>32</v>
      </c>
      <c r="U8" s="19">
        <f>VLOOKUP($C8,'Def Analysis'!$A$2:$AO$33,22,FALSE)</f>
        <v>31</v>
      </c>
      <c r="V8" s="18">
        <f>VLOOKUP($C8,'Def Analysis'!$A$2:$AO$33,25,FALSE)</f>
        <v>27</v>
      </c>
      <c r="W8" s="19">
        <f>VLOOKUP($C8,'Def Analysis'!$A$2:$AO$33,26,FALSE)</f>
        <v>22</v>
      </c>
      <c r="X8" s="18">
        <f>VLOOKUP($C8,'Def Analysis'!$A$2:$AO$33,29,FALSE)</f>
        <v>21</v>
      </c>
      <c r="Y8" s="19">
        <f>VLOOKUP($C8,'Def Analysis'!$A$2:$AO$33,30,FALSE)</f>
        <v>16</v>
      </c>
      <c r="AA8" s="12" t="s">
        <v>1752</v>
      </c>
      <c r="AB8" s="12" t="s">
        <v>659</v>
      </c>
      <c r="AC8" s="12" t="s">
        <v>1771</v>
      </c>
      <c r="AD8" s="12" t="s">
        <v>917</v>
      </c>
      <c r="AG8" s="13" t="s">
        <v>1108</v>
      </c>
      <c r="AH8" s="13" t="s">
        <v>1108</v>
      </c>
      <c r="AI8" s="13" t="s">
        <v>855</v>
      </c>
      <c r="AJ8" s="13" t="s">
        <v>881</v>
      </c>
      <c r="AK8" s="13" t="s">
        <v>881</v>
      </c>
      <c r="AL8" s="13" t="s">
        <v>855</v>
      </c>
      <c r="AM8" t="s">
        <v>649</v>
      </c>
      <c r="AN8">
        <f>COUNTIFS($AG$3:$AL$22,AM8)</f>
        <v>3</v>
      </c>
    </row>
    <row r="9" spans="1:40" x14ac:dyDescent="0.2">
      <c r="A9" t="s">
        <v>255</v>
      </c>
      <c r="B9" s="15" t="s">
        <v>60</v>
      </c>
      <c r="C9" t="s">
        <v>46</v>
      </c>
      <c r="E9" t="str">
        <f>VLOOKUP(B9,'Off Analysis'!$A$2:$AG$33,14,FALSE)</f>
        <v>BAD</v>
      </c>
      <c r="F9" t="str">
        <f>VLOOKUP(C9,'Def Analysis'!$A$2:$AO$33,31,FALSE)</f>
        <v>BELOW AVERAGE</v>
      </c>
      <c r="G9" t="str">
        <f>VLOOKUP(B9,'Off Analysis'!$A$2:$O$33,15,FALSE)</f>
        <v>BALANCED</v>
      </c>
      <c r="H9" t="str">
        <f>VLOOKUP(C9,'Def Analysis'!$A$2:$AO$33,32,FALSE)</f>
        <v>BALANCED</v>
      </c>
      <c r="I9">
        <f>VLOOKUP(E9,'Off Analysis'!$S$2:$T$7,2,FALSE)</f>
        <v>1</v>
      </c>
      <c r="J9">
        <f>VLOOKUP(F9,'Def Analysis'!$A$38:$B$43,2,FALSE)</f>
        <v>3</v>
      </c>
      <c r="K9">
        <f t="shared" si="1"/>
        <v>-2</v>
      </c>
      <c r="L9" s="2">
        <f>IF(GameData!$E$515+(K9*(GameData!$E$516*0.5))&lt;0,0,ROUND(GameData!$E$515+(K9*(GameData!$E$516*0.74)),0))</f>
        <v>9</v>
      </c>
      <c r="M9" t="str">
        <f t="shared" si="3"/>
        <v>LOW</v>
      </c>
      <c r="N9" s="10">
        <v>10.5</v>
      </c>
      <c r="O9">
        <v>44.5</v>
      </c>
      <c r="P9" s="2">
        <f t="shared" si="0"/>
        <v>17</v>
      </c>
      <c r="Q9" t="str">
        <f t="shared" si="2"/>
        <v>LOW</v>
      </c>
      <c r="R9" s="18">
        <f>VLOOKUP($C9,'Def Analysis'!$A$2:$AO$33,17,FALSE)</f>
        <v>6</v>
      </c>
      <c r="S9" s="19">
        <f>VLOOKUP($C9,'Def Analysis'!$A$2:$AO$33,18,FALSE)</f>
        <v>25</v>
      </c>
      <c r="T9" s="18">
        <f>VLOOKUP($C9,'Def Analysis'!$A$2:$AO$33,21,FALSE)</f>
        <v>18</v>
      </c>
      <c r="U9" s="19">
        <f>VLOOKUP($C9,'Def Analysis'!$A$2:$AO$33,22,FALSE)</f>
        <v>25</v>
      </c>
      <c r="V9" s="18">
        <f>VLOOKUP($C9,'Def Analysis'!$A$2:$AO$33,25,FALSE)</f>
        <v>14</v>
      </c>
      <c r="W9" s="19">
        <f>VLOOKUP($C9,'Def Analysis'!$A$2:$AO$33,26,FALSE)</f>
        <v>10</v>
      </c>
      <c r="X9" s="18">
        <f>VLOOKUP($C9,'Def Analysis'!$A$2:$AO$33,29,FALSE)</f>
        <v>7</v>
      </c>
      <c r="Y9" s="19">
        <f>VLOOKUP($C9,'Def Analysis'!$A$2:$AO$33,30,FALSE)</f>
        <v>15</v>
      </c>
      <c r="AA9" s="12" t="s">
        <v>1753</v>
      </c>
      <c r="AB9" s="12" t="s">
        <v>1767</v>
      </c>
      <c r="AC9" s="12" t="s">
        <v>1773</v>
      </c>
      <c r="AD9" s="12" t="s">
        <v>1112</v>
      </c>
      <c r="AG9" s="13" t="s">
        <v>1138</v>
      </c>
      <c r="AH9" s="13" t="s">
        <v>917</v>
      </c>
      <c r="AI9" s="13" t="s">
        <v>1026</v>
      </c>
      <c r="AJ9" s="13" t="s">
        <v>1200</v>
      </c>
      <c r="AK9" s="13" t="s">
        <v>917</v>
      </c>
      <c r="AL9" s="13" t="s">
        <v>1200</v>
      </c>
      <c r="AM9" t="s">
        <v>486</v>
      </c>
      <c r="AN9">
        <f>COUNTIFS($AG$3:$AL$22,AM9)</f>
        <v>0</v>
      </c>
    </row>
    <row r="10" spans="1:40" ht="15" customHeight="1" x14ac:dyDescent="0.2">
      <c r="A10" t="s">
        <v>256</v>
      </c>
      <c r="B10" s="15" t="s">
        <v>62</v>
      </c>
      <c r="C10" t="s">
        <v>58</v>
      </c>
      <c r="E10" t="str">
        <f>VLOOKUP(B10,'Off Analysis'!$A$2:$AG$33,14,FALSE)</f>
        <v>ABOVE AVERAGE</v>
      </c>
      <c r="F10" t="str">
        <f>VLOOKUP(C10,'Def Analysis'!$A$2:$AO$33,31,FALSE)</f>
        <v>BELOW AVERAGE</v>
      </c>
      <c r="G10" t="str">
        <f>VLOOKUP(B10,'Off Analysis'!$A$2:$O$33,15,FALSE)</f>
        <v>BALANCED</v>
      </c>
      <c r="H10" t="str">
        <f>VLOOKUP(C10,'Def Analysis'!$A$2:$AO$33,32,FALSE)</f>
        <v>PASS</v>
      </c>
      <c r="I10">
        <f>VLOOKUP(E10,'Off Analysis'!$S$2:$T$7,2,FALSE)</f>
        <v>4</v>
      </c>
      <c r="J10">
        <f>VLOOKUP(F10,'Def Analysis'!$A$38:$B$43,2,FALSE)</f>
        <v>3</v>
      </c>
      <c r="K10">
        <f t="shared" si="1"/>
        <v>1</v>
      </c>
      <c r="L10" s="2">
        <f>IF(GameData!$E$515+(K10*(GameData!$E$516*0.5))&lt;0,0,ROUND(GameData!$E$515+(K10*(GameData!$E$516*0.74)),0))</f>
        <v>31</v>
      </c>
      <c r="M10" t="str">
        <f t="shared" si="3"/>
        <v>VERY HIGH</v>
      </c>
      <c r="N10" s="10">
        <v>-6.5</v>
      </c>
      <c r="O10">
        <v>41.5</v>
      </c>
      <c r="P10" s="2">
        <f t="shared" si="0"/>
        <v>24</v>
      </c>
      <c r="Q10" t="str">
        <f t="shared" si="2"/>
        <v>AVERAGE</v>
      </c>
      <c r="R10" s="18">
        <f>VLOOKUP($C10,'Def Analysis'!$A$2:$AO$33,17,FALSE)</f>
        <v>8</v>
      </c>
      <c r="S10" s="19">
        <f>VLOOKUP($C10,'Def Analysis'!$A$2:$AO$33,18,FALSE)</f>
        <v>11</v>
      </c>
      <c r="T10" s="18">
        <f>VLOOKUP($C10,'Def Analysis'!$A$2:$AO$33,21,FALSE)</f>
        <v>24</v>
      </c>
      <c r="U10" s="19">
        <f>VLOOKUP($C10,'Def Analysis'!$A$2:$AO$33,22,FALSE)</f>
        <v>21</v>
      </c>
      <c r="V10" s="18">
        <f>VLOOKUP($C10,'Def Analysis'!$A$2:$AO$33,25,FALSE)</f>
        <v>15</v>
      </c>
      <c r="W10" s="19">
        <f>VLOOKUP($C10,'Def Analysis'!$A$2:$AO$33,26,FALSE)</f>
        <v>24</v>
      </c>
      <c r="X10" s="18">
        <f>VLOOKUP($C10,'Def Analysis'!$A$2:$AO$33,29,FALSE)</f>
        <v>3</v>
      </c>
      <c r="Y10" s="19">
        <f>VLOOKUP($C10,'Def Analysis'!$A$2:$AO$33,30,FALSE)</f>
        <v>1</v>
      </c>
      <c r="AA10" s="12" t="s">
        <v>1754</v>
      </c>
      <c r="AB10" s="12"/>
      <c r="AC10" s="12" t="s">
        <v>801</v>
      </c>
      <c r="AD10" s="12" t="s">
        <v>1779</v>
      </c>
      <c r="AG10" s="13" t="s">
        <v>881</v>
      </c>
      <c r="AH10" s="13" t="s">
        <v>1226</v>
      </c>
      <c r="AI10" s="13" t="s">
        <v>1226</v>
      </c>
      <c r="AJ10" s="13" t="s">
        <v>571</v>
      </c>
      <c r="AK10" s="13" t="s">
        <v>649</v>
      </c>
      <c r="AL10" s="13" t="s">
        <v>736</v>
      </c>
      <c r="AN10">
        <f>COUNTIFS($AG$3:$AL$22,AM10)</f>
        <v>0</v>
      </c>
    </row>
    <row r="11" spans="1:40" x14ac:dyDescent="0.2">
      <c r="A11" t="s">
        <v>256</v>
      </c>
      <c r="B11" s="15" t="s">
        <v>58</v>
      </c>
      <c r="C11" t="s">
        <v>62</v>
      </c>
      <c r="E11" t="str">
        <f>VLOOKUP(B11,'Off Analysis'!$A$2:$AG$33,14,FALSE)</f>
        <v>ABOVE AVERAGE</v>
      </c>
      <c r="F11" t="str">
        <f>VLOOKUP(C11,'Def Analysis'!$A$2:$AO$33,31,FALSE)</f>
        <v>GOOD</v>
      </c>
      <c r="G11" t="str">
        <f>VLOOKUP(B11,'Off Analysis'!$A$2:$O$33,15,FALSE)</f>
        <v>RUN</v>
      </c>
      <c r="H11" t="str">
        <f>VLOOKUP(C11,'Def Analysis'!$A$2:$AO$33,32,FALSE)</f>
        <v>PASS</v>
      </c>
      <c r="I11">
        <f>VLOOKUP(E11,'Off Analysis'!$S$2:$T$7,2,FALSE)</f>
        <v>4</v>
      </c>
      <c r="J11">
        <f>VLOOKUP(F11,'Def Analysis'!$A$38:$B$43,2,FALSE)</f>
        <v>5</v>
      </c>
      <c r="K11">
        <f t="shared" si="1"/>
        <v>-1</v>
      </c>
      <c r="L11" s="2">
        <f>IF(GameData!$E$515+(K11*(GameData!$E$516*0.5))&lt;0,0,ROUND(GameData!$E$515+(K11*(GameData!$E$516*0.74)),0))</f>
        <v>16</v>
      </c>
      <c r="M11" t="str">
        <f t="shared" si="3"/>
        <v>AVERAGE</v>
      </c>
      <c r="N11" s="10">
        <v>6.5</v>
      </c>
      <c r="O11">
        <v>41.5</v>
      </c>
      <c r="P11" s="2">
        <f t="shared" si="0"/>
        <v>17.5</v>
      </c>
      <c r="Q11" t="str">
        <f t="shared" si="2"/>
        <v>LOW</v>
      </c>
      <c r="R11" s="18">
        <f>VLOOKUP($C11,'Def Analysis'!$A$2:$AO$33,17,FALSE)</f>
        <v>14</v>
      </c>
      <c r="S11" s="19">
        <f>VLOOKUP($C11,'Def Analysis'!$A$2:$AO$33,18,FALSE)</f>
        <v>1</v>
      </c>
      <c r="T11" s="18">
        <f>VLOOKUP($C11,'Def Analysis'!$A$2:$AO$33,21,FALSE)</f>
        <v>14</v>
      </c>
      <c r="U11" s="19">
        <f>VLOOKUP($C11,'Def Analysis'!$A$2:$AO$33,22,FALSE)</f>
        <v>2</v>
      </c>
      <c r="V11" s="18">
        <f>VLOOKUP($C11,'Def Analysis'!$A$2:$AO$33,25,FALSE)</f>
        <v>31</v>
      </c>
      <c r="W11" s="19">
        <f>VLOOKUP($C11,'Def Analysis'!$A$2:$AO$33,26,FALSE)</f>
        <v>12</v>
      </c>
      <c r="X11" s="18">
        <f>VLOOKUP($C11,'Def Analysis'!$A$2:$AO$33,29,FALSE)</f>
        <v>1</v>
      </c>
      <c r="Y11" s="19">
        <f>VLOOKUP($C11,'Def Analysis'!$A$2:$AO$33,30,FALSE)</f>
        <v>3</v>
      </c>
      <c r="AA11" s="12" t="s">
        <v>1778</v>
      </c>
      <c r="AB11" s="12"/>
      <c r="AC11" s="12" t="s">
        <v>776</v>
      </c>
      <c r="AD11" s="12" t="s">
        <v>1160</v>
      </c>
      <c r="AG11" s="13" t="s">
        <v>1782</v>
      </c>
      <c r="AH11" s="13" t="s">
        <v>1781</v>
      </c>
      <c r="AI11" s="13" t="s">
        <v>1634</v>
      </c>
      <c r="AJ11" s="13" t="s">
        <v>1642</v>
      </c>
      <c r="AK11" s="13" t="s">
        <v>1787</v>
      </c>
      <c r="AL11" s="13" t="s">
        <v>1641</v>
      </c>
      <c r="AM11" t="s">
        <v>1200</v>
      </c>
      <c r="AN11">
        <f>COUNTIFS($AG$3:$AL$22,AM11)</f>
        <v>2</v>
      </c>
    </row>
    <row r="12" spans="1:40" x14ac:dyDescent="0.2">
      <c r="A12" t="s">
        <v>257</v>
      </c>
      <c r="B12" s="15" t="s">
        <v>42</v>
      </c>
      <c r="C12" t="s">
        <v>32</v>
      </c>
      <c r="E12" t="str">
        <f>VLOOKUP(B12,'Off Analysis'!$A$2:$AG$33,14,FALSE)</f>
        <v>BELOW AVERAGE</v>
      </c>
      <c r="F12" t="str">
        <f>VLOOKUP(C12,'Def Analysis'!$A$2:$AO$33,31,FALSE)</f>
        <v>ABOVE AVERAGE</v>
      </c>
      <c r="G12" t="str">
        <f>VLOOKUP(B12,'Off Analysis'!$A$2:$O$33,15,FALSE)</f>
        <v>PASS</v>
      </c>
      <c r="H12" t="str">
        <f>VLOOKUP(C12,'Def Analysis'!$A$2:$AO$33,32,FALSE)</f>
        <v>BALANCED</v>
      </c>
      <c r="I12">
        <f>VLOOKUP(E12,'Off Analysis'!$S$2:$T$7,2,FALSE)</f>
        <v>3</v>
      </c>
      <c r="J12">
        <f>VLOOKUP(F12,'Def Analysis'!$A$38:$B$43,2,FALSE)</f>
        <v>4</v>
      </c>
      <c r="K12">
        <f t="shared" si="1"/>
        <v>-1</v>
      </c>
      <c r="L12" s="2">
        <f>IF(GameData!$E$515+(K12*(GameData!$E$516*0.5))&lt;0,0,ROUND(GameData!$E$515+(K12*(GameData!$E$516*0.74)),0))</f>
        <v>16</v>
      </c>
      <c r="M12" t="str">
        <f t="shared" si="3"/>
        <v>AVERAGE</v>
      </c>
      <c r="N12" s="10">
        <v>3.5</v>
      </c>
      <c r="O12">
        <v>42.5</v>
      </c>
      <c r="P12" s="2">
        <f t="shared" si="0"/>
        <v>19.5</v>
      </c>
      <c r="Q12" t="str">
        <f t="shared" si="2"/>
        <v>LOW</v>
      </c>
      <c r="R12" s="18">
        <f>VLOOKUP($C12,'Def Analysis'!$A$2:$AO$33,17,FALSE)</f>
        <v>7</v>
      </c>
      <c r="S12" s="19">
        <f>VLOOKUP($C12,'Def Analysis'!$A$2:$AO$33,18,FALSE)</f>
        <v>3</v>
      </c>
      <c r="T12" s="18">
        <f>VLOOKUP($C12,'Def Analysis'!$A$2:$AO$33,21,FALSE)</f>
        <v>2</v>
      </c>
      <c r="U12" s="19">
        <f>VLOOKUP($C12,'Def Analysis'!$A$2:$AO$33,22,FALSE)</f>
        <v>22</v>
      </c>
      <c r="V12" s="18">
        <f>VLOOKUP($C12,'Def Analysis'!$A$2:$AO$33,25,FALSE)</f>
        <v>19</v>
      </c>
      <c r="W12" s="19">
        <f>VLOOKUP($C12,'Def Analysis'!$A$2:$AO$33,26,FALSE)</f>
        <v>27</v>
      </c>
      <c r="X12" s="18">
        <f>VLOOKUP($C12,'Def Analysis'!$A$2:$AO$33,29,FALSE)</f>
        <v>4</v>
      </c>
      <c r="Y12" s="19">
        <f>VLOOKUP($C12,'Def Analysis'!$A$2:$AO$33,30,FALSE)</f>
        <v>5</v>
      </c>
      <c r="AA12" s="13" t="s">
        <v>1777</v>
      </c>
      <c r="AB12" s="13" t="s">
        <v>1758</v>
      </c>
      <c r="AC12" s="12" t="s">
        <v>1134</v>
      </c>
      <c r="AD12" s="13" t="s">
        <v>997</v>
      </c>
      <c r="AM12" t="s">
        <v>1138</v>
      </c>
      <c r="AN12">
        <f>COUNTIFS($AG$3:$AL$22,AM12)</f>
        <v>1</v>
      </c>
    </row>
    <row r="13" spans="1:40" x14ac:dyDescent="0.2">
      <c r="A13" t="s">
        <v>257</v>
      </c>
      <c r="B13" s="15" t="s">
        <v>32</v>
      </c>
      <c r="C13" t="s">
        <v>42</v>
      </c>
      <c r="E13" t="str">
        <f>VLOOKUP(B13,'Off Analysis'!$A$2:$AG$33,14,FALSE)</f>
        <v>ABOVE AVERAGE</v>
      </c>
      <c r="F13" t="str">
        <f>VLOOKUP(C13,'Def Analysis'!$A$2:$AO$33,31,FALSE)</f>
        <v>ABOVE AVERAGE</v>
      </c>
      <c r="G13" t="str">
        <f>VLOOKUP(B13,'Off Analysis'!$A$2:$O$33,15,FALSE)</f>
        <v>BALANCED</v>
      </c>
      <c r="H13" t="str">
        <f>VLOOKUP(C13,'Def Analysis'!$A$2:$AO$33,32,FALSE)</f>
        <v>RUN</v>
      </c>
      <c r="I13">
        <f>VLOOKUP(E13,'Off Analysis'!$S$2:$T$7,2,FALSE)</f>
        <v>4</v>
      </c>
      <c r="J13">
        <f>VLOOKUP(F13,'Def Analysis'!$A$38:$B$43,2,FALSE)</f>
        <v>4</v>
      </c>
      <c r="K13">
        <f t="shared" si="1"/>
        <v>0</v>
      </c>
      <c r="L13" s="2">
        <f>IF(GameData!$E$515+(K13*(GameData!$E$516*0.5))&lt;0,0,ROUND(GameData!$E$515+(K13*(GameData!$E$516*0.74)),0))</f>
        <v>23</v>
      </c>
      <c r="M13" t="str">
        <f t="shared" si="3"/>
        <v>AVERAGE</v>
      </c>
      <c r="N13" s="10">
        <v>-3.5</v>
      </c>
      <c r="O13">
        <v>42.5</v>
      </c>
      <c r="P13" s="2">
        <f t="shared" si="0"/>
        <v>23</v>
      </c>
      <c r="Q13" t="str">
        <f t="shared" si="2"/>
        <v>AVERAGE</v>
      </c>
      <c r="R13" s="18">
        <f>VLOOKUP($C13,'Def Analysis'!$A$2:$AO$33,17,FALSE)</f>
        <v>29</v>
      </c>
      <c r="S13" s="19">
        <f>VLOOKUP($C13,'Def Analysis'!$A$2:$AO$33,18,FALSE)</f>
        <v>15</v>
      </c>
      <c r="T13" s="18">
        <f>VLOOKUP($C13,'Def Analysis'!$A$2:$AO$33,21,FALSE)</f>
        <v>21</v>
      </c>
      <c r="U13" s="19">
        <f>VLOOKUP($C13,'Def Analysis'!$A$2:$AO$33,22,FALSE)</f>
        <v>32</v>
      </c>
      <c r="V13" s="18">
        <f>VLOOKUP($C13,'Def Analysis'!$A$2:$AO$33,25,FALSE)</f>
        <v>30</v>
      </c>
      <c r="W13" s="19">
        <f>VLOOKUP($C13,'Def Analysis'!$A$2:$AO$33,26,FALSE)</f>
        <v>13</v>
      </c>
      <c r="X13" s="18">
        <f>VLOOKUP($C13,'Def Analysis'!$A$2:$AO$33,29,FALSE)</f>
        <v>28</v>
      </c>
      <c r="Y13" s="19">
        <f>VLOOKUP($C13,'Def Analysis'!$A$2:$AO$33,30,FALSE)</f>
        <v>21</v>
      </c>
      <c r="AA13" s="13" t="s">
        <v>1755</v>
      </c>
      <c r="AB13" s="13" t="s">
        <v>1759</v>
      </c>
      <c r="AC13" s="12" t="s">
        <v>1774</v>
      </c>
      <c r="AD13" s="13" t="s">
        <v>981</v>
      </c>
      <c r="AM13" t="s">
        <v>917</v>
      </c>
      <c r="AN13">
        <f>COUNTIFS($AG$3:$AL$22,AM13)</f>
        <v>2</v>
      </c>
    </row>
    <row r="14" spans="1:40" x14ac:dyDescent="0.2">
      <c r="A14" t="s">
        <v>258</v>
      </c>
      <c r="B14" s="15" t="s">
        <v>39</v>
      </c>
      <c r="C14" t="s">
        <v>50</v>
      </c>
      <c r="E14" t="str">
        <f>VLOOKUP(B14,'Off Analysis'!$A$2:$AG$33,14,FALSE)</f>
        <v>BELOW AVERAGE</v>
      </c>
      <c r="F14" t="str">
        <f>VLOOKUP(C14,'Def Analysis'!$A$2:$AO$33,31,FALSE)</f>
        <v>ABOVE AVERAGE</v>
      </c>
      <c r="G14" t="str">
        <f>VLOOKUP(B14,'Off Analysis'!$A$2:$O$33,15,FALSE)</f>
        <v>RUN</v>
      </c>
      <c r="H14" t="str">
        <f>VLOOKUP(C14,'Def Analysis'!$A$2:$AO$33,32,FALSE)</f>
        <v>BALANCED</v>
      </c>
      <c r="I14">
        <f>VLOOKUP(E14,'Off Analysis'!$S$2:$T$7,2,FALSE)</f>
        <v>3</v>
      </c>
      <c r="J14">
        <f>VLOOKUP(F14,'Def Analysis'!$A$38:$B$43,2,FALSE)</f>
        <v>4</v>
      </c>
      <c r="K14">
        <f t="shared" si="1"/>
        <v>-1</v>
      </c>
      <c r="L14" s="2">
        <f>IF(GameData!$E$515+(K14*(GameData!$E$516*0.5))&lt;0,0,ROUND(GameData!$E$515+(K14*(GameData!$E$516*0.74)),0))</f>
        <v>16</v>
      </c>
      <c r="M14" t="str">
        <f t="shared" si="3"/>
        <v>AVERAGE</v>
      </c>
      <c r="N14" s="10">
        <v>1</v>
      </c>
      <c r="O14">
        <v>45.5</v>
      </c>
      <c r="P14" s="2">
        <f t="shared" si="0"/>
        <v>22.25</v>
      </c>
      <c r="Q14" t="str">
        <f t="shared" si="2"/>
        <v>AVERAGE</v>
      </c>
      <c r="R14" s="18">
        <f>VLOOKUP($C14,'Def Analysis'!$A$2:$AO$33,17,FALSE)</f>
        <v>9</v>
      </c>
      <c r="S14" s="19">
        <f>VLOOKUP($C14,'Def Analysis'!$A$2:$AO$33,18,FALSE)</f>
        <v>9</v>
      </c>
      <c r="T14" s="18">
        <f>VLOOKUP($C14,'Def Analysis'!$A$2:$AO$33,21,FALSE)</f>
        <v>23</v>
      </c>
      <c r="U14" s="19">
        <f>VLOOKUP($C14,'Def Analysis'!$A$2:$AO$33,22,FALSE)</f>
        <v>15</v>
      </c>
      <c r="V14" s="18">
        <f>VLOOKUP($C14,'Def Analysis'!$A$2:$AO$33,25,FALSE)</f>
        <v>5</v>
      </c>
      <c r="W14" s="19">
        <f>VLOOKUP($C14,'Def Analysis'!$A$2:$AO$33,26,FALSE)</f>
        <v>2</v>
      </c>
      <c r="X14" s="18">
        <f>VLOOKUP($C14,'Def Analysis'!$A$2:$AO$33,29,FALSE)</f>
        <v>19</v>
      </c>
      <c r="Y14" s="19">
        <f>VLOOKUP($C14,'Def Analysis'!$A$2:$AO$33,30,FALSE)</f>
        <v>19</v>
      </c>
      <c r="AA14" s="13" t="s">
        <v>1756</v>
      </c>
      <c r="AB14" s="13" t="s">
        <v>1760</v>
      </c>
      <c r="AC14" s="12" t="s">
        <v>881</v>
      </c>
      <c r="AD14" s="13" t="s">
        <v>1128</v>
      </c>
      <c r="AG14" s="13"/>
      <c r="AH14" s="13"/>
      <c r="AI14" s="13"/>
      <c r="AJ14" s="13"/>
      <c r="AK14" s="13"/>
      <c r="AL14" s="13"/>
      <c r="AM14" t="s">
        <v>1026</v>
      </c>
      <c r="AN14">
        <f>COUNTIFS($AG$3:$AL$22,AM14)</f>
        <v>1</v>
      </c>
    </row>
    <row r="15" spans="1:40" x14ac:dyDescent="0.2">
      <c r="A15" t="s">
        <v>258</v>
      </c>
      <c r="B15" s="15" t="s">
        <v>50</v>
      </c>
      <c r="C15" t="s">
        <v>39</v>
      </c>
      <c r="E15" t="str">
        <f>VLOOKUP(B15,'Off Analysis'!$A$2:$AG$33,14,FALSE)</f>
        <v>BELOW AVERAGE</v>
      </c>
      <c r="F15" t="str">
        <f>VLOOKUP(C15,'Def Analysis'!$A$2:$AO$33,31,FALSE)</f>
        <v>ABOVE AVERAGE</v>
      </c>
      <c r="G15" t="str">
        <f>VLOOKUP(B15,'Off Analysis'!$A$2:$O$33,15,FALSE)</f>
        <v>BALANCED</v>
      </c>
      <c r="H15" t="str">
        <f>VLOOKUP(C15,'Def Analysis'!$A$2:$AO$33,32,FALSE)</f>
        <v>BALANCED</v>
      </c>
      <c r="I15">
        <f>VLOOKUP(E15,'Off Analysis'!$S$2:$T$7,2,FALSE)</f>
        <v>3</v>
      </c>
      <c r="J15">
        <f>VLOOKUP(F15,'Def Analysis'!$A$38:$B$43,2,FALSE)</f>
        <v>4</v>
      </c>
      <c r="K15">
        <f t="shared" si="1"/>
        <v>-1</v>
      </c>
      <c r="L15" s="2">
        <f>IF(GameData!$E$515+(K15*(GameData!$E$516*0.5))&lt;0,0,ROUND(GameData!$E$515+(K15*(GameData!$E$516*0.74)),0))</f>
        <v>16</v>
      </c>
      <c r="M15" t="str">
        <f t="shared" si="3"/>
        <v>AVERAGE</v>
      </c>
      <c r="N15" s="10">
        <v>-1</v>
      </c>
      <c r="O15">
        <v>45.5</v>
      </c>
      <c r="P15" s="2">
        <f t="shared" si="0"/>
        <v>23.25</v>
      </c>
      <c r="Q15" t="str">
        <f t="shared" si="2"/>
        <v>AVERAGE</v>
      </c>
      <c r="R15" s="18">
        <f>VLOOKUP($C15,'Def Analysis'!$A$2:$AO$33,17,FALSE)</f>
        <v>11</v>
      </c>
      <c r="S15" s="19">
        <f>VLOOKUP($C15,'Def Analysis'!$A$2:$AO$33,18,FALSE)</f>
        <v>10</v>
      </c>
      <c r="T15" s="18">
        <f>VLOOKUP($C15,'Def Analysis'!$A$2:$AO$33,21,FALSE)</f>
        <v>25</v>
      </c>
      <c r="U15" s="19">
        <f>VLOOKUP($C15,'Def Analysis'!$A$2:$AO$33,22,FALSE)</f>
        <v>18</v>
      </c>
      <c r="V15" s="18">
        <f>VLOOKUP($C15,'Def Analysis'!$A$2:$AO$33,25,FALSE)</f>
        <v>18</v>
      </c>
      <c r="W15" s="19">
        <f>VLOOKUP($C15,'Def Analysis'!$A$2:$AO$33,26,FALSE)</f>
        <v>20</v>
      </c>
      <c r="X15" s="18">
        <f>VLOOKUP($C15,'Def Analysis'!$A$2:$AO$33,29,FALSE)</f>
        <v>10</v>
      </c>
      <c r="Y15" s="19">
        <f>VLOOKUP($C15,'Def Analysis'!$A$2:$AO$33,30,FALSE)</f>
        <v>12</v>
      </c>
      <c r="AA15" s="13" t="s">
        <v>1765</v>
      </c>
      <c r="AB15" s="13" t="s">
        <v>1762</v>
      </c>
      <c r="AC15" s="12" t="s">
        <v>865</v>
      </c>
      <c r="AG15" s="13"/>
      <c r="AH15" s="13"/>
      <c r="AI15" s="13"/>
      <c r="AJ15" s="13"/>
      <c r="AK15" s="13"/>
      <c r="AL15" s="13"/>
      <c r="AN15">
        <f>COUNTIFS($AG$3:$AL$22,AM15)</f>
        <v>0</v>
      </c>
    </row>
    <row r="16" spans="1:40" x14ac:dyDescent="0.2">
      <c r="A16" t="s">
        <v>259</v>
      </c>
      <c r="B16" s="15" t="s">
        <v>33</v>
      </c>
      <c r="C16" t="s">
        <v>41</v>
      </c>
      <c r="E16" t="str">
        <f>VLOOKUP(B16,'Off Analysis'!$A$2:$AG$33,14,FALSE)</f>
        <v>BELOW AVERAGE</v>
      </c>
      <c r="F16" t="str">
        <f>VLOOKUP(C16,'Def Analysis'!$A$2:$AO$33,31,FALSE)</f>
        <v>POOR</v>
      </c>
      <c r="G16" t="str">
        <f>VLOOKUP(B16,'Off Analysis'!$A$2:$O$33,15,FALSE)</f>
        <v>BALANCED</v>
      </c>
      <c r="H16" t="str">
        <f>VLOOKUP(C16,'Def Analysis'!$A$2:$AO$33,32,FALSE)</f>
        <v>BALANCED</v>
      </c>
      <c r="I16">
        <f>VLOOKUP(E16,'Off Analysis'!$S$2:$T$7,2,FALSE)</f>
        <v>3</v>
      </c>
      <c r="J16">
        <f>VLOOKUP(F16,'Def Analysis'!$A$38:$B$43,2,FALSE)</f>
        <v>2</v>
      </c>
      <c r="K16">
        <f t="shared" si="1"/>
        <v>1</v>
      </c>
      <c r="L16" s="2">
        <f>IF(GameData!$E$515+(K16*(GameData!$E$516*0.5))&lt;0,0,ROUND(GameData!$E$515+(K16*(GameData!$E$516*0.74)),0))</f>
        <v>31</v>
      </c>
      <c r="M16" t="str">
        <f t="shared" si="3"/>
        <v>VERY HIGH</v>
      </c>
      <c r="N16" s="10">
        <v>-3</v>
      </c>
      <c r="O16">
        <v>47.5</v>
      </c>
      <c r="P16" s="2">
        <f t="shared" si="0"/>
        <v>25.25</v>
      </c>
      <c r="Q16" t="str">
        <f t="shared" si="2"/>
        <v>AVERAGE</v>
      </c>
      <c r="R16" s="18">
        <f>VLOOKUP($C16,'Def Analysis'!$A$2:$AO$33,17,FALSE)</f>
        <v>32</v>
      </c>
      <c r="S16" s="19">
        <f>VLOOKUP($C16,'Def Analysis'!$A$2:$AO$33,18,FALSE)</f>
        <v>32</v>
      </c>
      <c r="T16" s="18">
        <f>VLOOKUP($C16,'Def Analysis'!$A$2:$AO$33,21,FALSE)</f>
        <v>19</v>
      </c>
      <c r="U16" s="19">
        <f>VLOOKUP($C16,'Def Analysis'!$A$2:$AO$33,22,FALSE)</f>
        <v>29</v>
      </c>
      <c r="V16" s="18">
        <f>VLOOKUP($C16,'Def Analysis'!$A$2:$AO$33,25,FALSE)</f>
        <v>28</v>
      </c>
      <c r="W16" s="19">
        <f>VLOOKUP($C16,'Def Analysis'!$A$2:$AO$33,26,FALSE)</f>
        <v>18</v>
      </c>
      <c r="X16" s="18">
        <f>VLOOKUP($C16,'Def Analysis'!$A$2:$AO$33,29,FALSE)</f>
        <v>32</v>
      </c>
      <c r="Y16" s="19">
        <f>VLOOKUP($C16,'Def Analysis'!$A$2:$AO$33,30,FALSE)</f>
        <v>32</v>
      </c>
      <c r="AA16" s="13" t="s">
        <v>398</v>
      </c>
      <c r="AB16" s="13" t="s">
        <v>561</v>
      </c>
      <c r="AC16" s="13" t="s">
        <v>847</v>
      </c>
      <c r="AG16" s="13"/>
      <c r="AH16" s="13"/>
      <c r="AI16" s="13"/>
      <c r="AJ16" s="13"/>
      <c r="AK16" s="13"/>
      <c r="AL16" s="13"/>
      <c r="AM16" t="s">
        <v>1108</v>
      </c>
      <c r="AN16">
        <f>COUNTIFS($AG$3:$AL$22,AM16)</f>
        <v>3</v>
      </c>
    </row>
    <row r="17" spans="1:40" x14ac:dyDescent="0.2">
      <c r="A17" t="s">
        <v>259</v>
      </c>
      <c r="B17" s="15" t="s">
        <v>41</v>
      </c>
      <c r="C17" t="s">
        <v>33</v>
      </c>
      <c r="E17" t="str">
        <f>VLOOKUP(B17,'Off Analysis'!$A$2:$AG$33,14,FALSE)</f>
        <v>BELOW AVERAGE</v>
      </c>
      <c r="F17" t="str">
        <f>VLOOKUP(C17,'Def Analysis'!$A$2:$AO$33,31,FALSE)</f>
        <v>ABOVE AVERAGE</v>
      </c>
      <c r="G17" t="str">
        <f>VLOOKUP(B17,'Off Analysis'!$A$2:$O$33,15,FALSE)</f>
        <v>BALANCED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4</v>
      </c>
      <c r="K17">
        <f t="shared" si="1"/>
        <v>-1</v>
      </c>
      <c r="L17" s="2">
        <f>IF(GameData!$E$515+(K17*(GameData!$E$516*0.5))&lt;0,0,ROUND(GameData!$E$515+(K17*(GameData!$E$516*0.74)),0))</f>
        <v>16</v>
      </c>
      <c r="M17" t="str">
        <f t="shared" si="3"/>
        <v>AVERAGE</v>
      </c>
      <c r="N17" s="10">
        <v>3</v>
      </c>
      <c r="O17">
        <v>47.5</v>
      </c>
      <c r="P17" s="2">
        <f t="shared" si="0"/>
        <v>22.25</v>
      </c>
      <c r="Q17" t="str">
        <f t="shared" si="2"/>
        <v>AVERAGE</v>
      </c>
      <c r="R17" s="18">
        <f>VLOOKUP($C17,'Def Analysis'!$A$2:$AO$33,17,FALSE)</f>
        <v>23</v>
      </c>
      <c r="S17" s="19">
        <f>VLOOKUP($C17,'Def Analysis'!$A$2:$AO$33,18,FALSE)</f>
        <v>6</v>
      </c>
      <c r="T17" s="18">
        <f>VLOOKUP($C17,'Def Analysis'!$A$2:$AO$33,21,FALSE)</f>
        <v>30</v>
      </c>
      <c r="U17" s="19">
        <f>VLOOKUP($C17,'Def Analysis'!$A$2:$AO$33,22,FALSE)</f>
        <v>17</v>
      </c>
      <c r="V17" s="18">
        <f>VLOOKUP($C17,'Def Analysis'!$A$2:$AO$33,25,FALSE)</f>
        <v>7</v>
      </c>
      <c r="W17" s="19">
        <f>VLOOKUP($C17,'Def Analysis'!$A$2:$AO$33,26,FALSE)</f>
        <v>7</v>
      </c>
      <c r="X17" s="18">
        <f>VLOOKUP($C17,'Def Analysis'!$A$2:$AO$33,29,FALSE)</f>
        <v>20</v>
      </c>
      <c r="Y17" s="19">
        <f>VLOOKUP($C17,'Def Analysis'!$A$2:$AO$33,30,FALSE)</f>
        <v>2</v>
      </c>
      <c r="AB17" s="13" t="s">
        <v>567</v>
      </c>
      <c r="AC17" s="13" t="s">
        <v>839</v>
      </c>
      <c r="AG17" s="13"/>
      <c r="AH17" s="13"/>
      <c r="AI17" s="13"/>
      <c r="AJ17" s="13"/>
      <c r="AK17" s="13"/>
      <c r="AL17" s="13"/>
      <c r="AM17" t="s">
        <v>801</v>
      </c>
      <c r="AN17">
        <f>COUNTIFS($AG$3:$AL$22,AM17)</f>
        <v>2</v>
      </c>
    </row>
    <row r="18" spans="1:40" x14ac:dyDescent="0.2">
      <c r="A18" t="s">
        <v>260</v>
      </c>
      <c r="B18" s="15" t="s">
        <v>53</v>
      </c>
      <c r="C18" t="s">
        <v>37</v>
      </c>
      <c r="E18" t="str">
        <f>VLOOKUP(B18,'Off Analysis'!$A$2:$AG$33,14,FALSE)</f>
        <v>POOR</v>
      </c>
      <c r="F18" t="str">
        <f>VLOOKUP(C18,'Def Analysis'!$A$2:$AO$33,31,FALSE)</f>
        <v>ABOVE AVERAGE</v>
      </c>
      <c r="G18" t="str">
        <f>VLOOKUP(B18,'Off Analysis'!$A$2:$O$33,15,FALSE)</f>
        <v>BALANCED</v>
      </c>
      <c r="H18" t="str">
        <f>VLOOKUP(C18,'Def Analysis'!$A$2:$AO$33,32,FALSE)</f>
        <v>PASS</v>
      </c>
      <c r="I18">
        <f>VLOOKUP(E18,'Off Analysis'!$S$2:$T$7,2,FALSE)</f>
        <v>2</v>
      </c>
      <c r="J18">
        <f>VLOOKUP(F18,'Def Analysis'!$A$38:$B$43,2,FALSE)</f>
        <v>4</v>
      </c>
      <c r="K18">
        <f t="shared" si="1"/>
        <v>-2</v>
      </c>
      <c r="L18" s="2">
        <f>IF(GameData!$E$515+(K18*(GameData!$E$516*0.5))&lt;0,0,ROUND(GameData!$E$515+(K18*(GameData!$E$516*0.74)),0))</f>
        <v>9</v>
      </c>
      <c r="M18" t="str">
        <f t="shared" si="3"/>
        <v>LOW</v>
      </c>
      <c r="N18" s="10">
        <v>2.5</v>
      </c>
      <c r="O18">
        <v>47</v>
      </c>
      <c r="P18" s="2">
        <f t="shared" si="0"/>
        <v>22.25</v>
      </c>
      <c r="Q18" t="str">
        <f t="shared" si="2"/>
        <v>AVERAGE</v>
      </c>
      <c r="R18" s="18">
        <f>VLOOKUP($C18,'Def Analysis'!$A$2:$AO$33,17,FALSE)</f>
        <v>30</v>
      </c>
      <c r="S18" s="19">
        <f>VLOOKUP($C18,'Def Analysis'!$A$2:$AO$33,18,FALSE)</f>
        <v>21</v>
      </c>
      <c r="T18" s="18">
        <f>VLOOKUP($C18,'Def Analysis'!$A$2:$AO$33,21,FALSE)</f>
        <v>6</v>
      </c>
      <c r="U18" s="19">
        <f>VLOOKUP($C18,'Def Analysis'!$A$2:$AO$33,22,FALSE)</f>
        <v>13</v>
      </c>
      <c r="V18" s="18">
        <f>VLOOKUP($C18,'Def Analysis'!$A$2:$AO$33,25,FALSE)</f>
        <v>21</v>
      </c>
      <c r="W18" s="19">
        <f>VLOOKUP($C18,'Def Analysis'!$A$2:$AO$33,26,FALSE)</f>
        <v>23</v>
      </c>
      <c r="X18" s="18">
        <f>VLOOKUP($C18,'Def Analysis'!$A$2:$AO$33,29,FALSE)</f>
        <v>31</v>
      </c>
      <c r="Y18" s="19">
        <f>VLOOKUP($C18,'Def Analysis'!$A$2:$AO$33,30,FALSE)</f>
        <v>24</v>
      </c>
      <c r="AB18" s="13" t="s">
        <v>665</v>
      </c>
      <c r="AC18" s="13" t="s">
        <v>1772</v>
      </c>
      <c r="AE18" t="s">
        <v>1782</v>
      </c>
      <c r="AG18" s="13"/>
      <c r="AH18" s="13"/>
      <c r="AI18" s="13"/>
      <c r="AJ18" s="13"/>
      <c r="AK18" s="13"/>
      <c r="AL18" s="13"/>
      <c r="AM18" t="s">
        <v>776</v>
      </c>
      <c r="AN18">
        <f>COUNTIFS($AG$3:$AL$22,AM18)</f>
        <v>0</v>
      </c>
    </row>
    <row r="19" spans="1:40" x14ac:dyDescent="0.2">
      <c r="A19" t="s">
        <v>260</v>
      </c>
      <c r="B19" s="15" t="s">
        <v>37</v>
      </c>
      <c r="C19" t="s">
        <v>53</v>
      </c>
      <c r="E19" t="str">
        <f>VLOOKUP(B19,'Off Analysis'!$A$2:$AG$33,14,FALSE)</f>
        <v>ABOVE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RUN</v>
      </c>
      <c r="I19">
        <f>VLOOKUP(E19,'Off Analysis'!$S$2:$T$7,2,FALSE)</f>
        <v>4</v>
      </c>
      <c r="J19">
        <f>VLOOKUP(F19,'Def Analysis'!$A$38:$B$43,2,FALSE)</f>
        <v>3</v>
      </c>
      <c r="K19">
        <f t="shared" si="1"/>
        <v>1</v>
      </c>
      <c r="L19" s="2">
        <f>IF(GameData!$E$515+(K19*(GameData!$E$516*0.5))&lt;0,0,ROUND(GameData!$E$515+(K19*(GameData!$E$516*0.74)),0))</f>
        <v>31</v>
      </c>
      <c r="M19" t="str">
        <f t="shared" si="3"/>
        <v>VERY HIGH</v>
      </c>
      <c r="N19" s="10">
        <v>-2.5</v>
      </c>
      <c r="O19">
        <v>47</v>
      </c>
      <c r="P19" s="2">
        <f t="shared" si="0"/>
        <v>24.75</v>
      </c>
      <c r="Q19" t="str">
        <f t="shared" si="2"/>
        <v>AVERAGE</v>
      </c>
      <c r="R19" s="18">
        <f>VLOOKUP($C19,'Def Analysis'!$A$2:$AO$33,17,FALSE)</f>
        <v>15</v>
      </c>
      <c r="S19" s="19">
        <f>VLOOKUP($C19,'Def Analysis'!$A$2:$AO$33,18,FALSE)</f>
        <v>23</v>
      </c>
      <c r="T19" s="18">
        <f>VLOOKUP($C19,'Def Analysis'!$A$2:$AO$33,21,FALSE)</f>
        <v>16</v>
      </c>
      <c r="U19" s="19">
        <f>VLOOKUP($C19,'Def Analysis'!$A$2:$AO$33,22,FALSE)</f>
        <v>27</v>
      </c>
      <c r="V19" s="18">
        <f>VLOOKUP($C19,'Def Analysis'!$A$2:$AO$33,25,FALSE)</f>
        <v>26</v>
      </c>
      <c r="W19" s="19">
        <f>VLOOKUP($C19,'Def Analysis'!$A$2:$AO$33,26,FALSE)</f>
        <v>26</v>
      </c>
      <c r="X19" s="18">
        <f>VLOOKUP($C19,'Def Analysis'!$A$2:$AO$33,29,FALSE)</f>
        <v>11</v>
      </c>
      <c r="Y19" s="19">
        <f>VLOOKUP($C19,'Def Analysis'!$A$2:$AO$33,30,FALSE)</f>
        <v>9</v>
      </c>
      <c r="AA19" t="s">
        <v>1752</v>
      </c>
      <c r="AB19" s="13" t="s">
        <v>502</v>
      </c>
      <c r="AC19" s="13" t="s">
        <v>1226</v>
      </c>
      <c r="AD19" t="s">
        <v>1026</v>
      </c>
      <c r="AE19" t="s">
        <v>1781</v>
      </c>
      <c r="AG19" s="13"/>
      <c r="AH19" s="13"/>
      <c r="AI19" s="13"/>
      <c r="AJ19" s="13"/>
      <c r="AK19" s="13"/>
      <c r="AL19" s="13"/>
      <c r="AM19" t="s">
        <v>881</v>
      </c>
      <c r="AN19">
        <f>COUNTIFS($AG$3:$AL$22,AM19)</f>
        <v>3</v>
      </c>
    </row>
    <row r="20" spans="1:40" x14ac:dyDescent="0.2">
      <c r="A20" t="s">
        <v>261</v>
      </c>
      <c r="B20" s="15" t="s">
        <v>56</v>
      </c>
      <c r="C20" t="s">
        <v>54</v>
      </c>
      <c r="E20" t="str">
        <f>VLOOKUP(B20,'Off Analysis'!$A$2:$AG$33,14,FALSE)</f>
        <v>GOOD</v>
      </c>
      <c r="F20" t="str">
        <f>VLOOKUP(C20,'Def Analysis'!$A$2:$AO$33,31,FALSE)</f>
        <v>BELOW AVERAGE</v>
      </c>
      <c r="G20" t="str">
        <f>VLOOKUP(B20,'Off Analysis'!$A$2:$O$33,15,FALSE)</f>
        <v>BALANCED</v>
      </c>
      <c r="H20" t="str">
        <f>VLOOKUP(C20,'Def Analysis'!$A$2:$AO$33,32,FALSE)</f>
        <v>RUN</v>
      </c>
      <c r="I20">
        <f>VLOOKUP(E20,'Off Analysis'!$S$2:$T$7,2,FALSE)</f>
        <v>5</v>
      </c>
      <c r="J20">
        <f>VLOOKUP(F20,'Def Analysis'!$A$38:$B$43,2,FALSE)</f>
        <v>3</v>
      </c>
      <c r="K20">
        <f t="shared" si="1"/>
        <v>2</v>
      </c>
      <c r="L20" s="2">
        <f>IF(GameData!$E$515+(K20*(GameData!$E$516*0.5))&lt;0,0,ROUND(GameData!$E$515+(K20*(GameData!$E$516*0.74)),0))</f>
        <v>38</v>
      </c>
      <c r="M20" t="str">
        <f t="shared" si="3"/>
        <v>VERY HIGH</v>
      </c>
      <c r="N20" s="10">
        <v>-1.5</v>
      </c>
      <c r="O20">
        <v>44</v>
      </c>
      <c r="P20" s="2">
        <f t="shared" si="0"/>
        <v>22.75</v>
      </c>
      <c r="Q20" t="str">
        <f t="shared" si="2"/>
        <v>AVERAGE</v>
      </c>
      <c r="R20" s="18">
        <f>VLOOKUP($C20,'Def Analysis'!$A$2:$AO$33,17,FALSE)</f>
        <v>25</v>
      </c>
      <c r="S20" s="19">
        <f>VLOOKUP($C20,'Def Analysis'!$A$2:$AO$33,18,FALSE)</f>
        <v>27</v>
      </c>
      <c r="T20" s="18">
        <f>VLOOKUP($C20,'Def Analysis'!$A$2:$AO$33,21,FALSE)</f>
        <v>9</v>
      </c>
      <c r="U20" s="19">
        <f>VLOOKUP($C20,'Def Analysis'!$A$2:$AO$33,22,FALSE)</f>
        <v>10</v>
      </c>
      <c r="V20" s="18">
        <f>VLOOKUP($C20,'Def Analysis'!$A$2:$AO$33,25,FALSE)</f>
        <v>8</v>
      </c>
      <c r="W20" s="19">
        <f>VLOOKUP($C20,'Def Analysis'!$A$2:$AO$33,26,FALSE)</f>
        <v>15</v>
      </c>
      <c r="X20" s="18">
        <f>VLOOKUP($C20,'Def Analysis'!$A$2:$AO$33,29,FALSE)</f>
        <v>14</v>
      </c>
      <c r="Y20" s="19">
        <f>VLOOKUP($C20,'Def Analysis'!$A$2:$AO$33,30,FALSE)</f>
        <v>31</v>
      </c>
      <c r="AA20" t="s">
        <v>1753</v>
      </c>
      <c r="AB20" s="13" t="s">
        <v>490</v>
      </c>
      <c r="AC20" s="13" t="s">
        <v>855</v>
      </c>
      <c r="AD20" t="s">
        <v>853</v>
      </c>
      <c r="AE20" t="s">
        <v>1634</v>
      </c>
      <c r="AG20" s="13"/>
      <c r="AH20" s="13"/>
      <c r="AI20" s="13"/>
      <c r="AJ20" s="13"/>
      <c r="AK20" s="13"/>
      <c r="AL20" s="13"/>
      <c r="AM20" t="s">
        <v>897</v>
      </c>
      <c r="AN20">
        <f>COUNTIFS($AG$3:$AL$22,AM20)</f>
        <v>0</v>
      </c>
    </row>
    <row r="21" spans="1:40" x14ac:dyDescent="0.2">
      <c r="A21" t="s">
        <v>261</v>
      </c>
      <c r="B21" s="15" t="s">
        <v>54</v>
      </c>
      <c r="C21" t="s">
        <v>56</v>
      </c>
      <c r="E21" t="str">
        <f>VLOOKUP(B21,'Off Analysis'!$A$2:$AG$33,14,FALSE)</f>
        <v>POOR</v>
      </c>
      <c r="F21" t="str">
        <f>VLOOKUP(C21,'Def Analysis'!$A$2:$AO$33,31,FALSE)</f>
        <v>BELOW AVERAGE</v>
      </c>
      <c r="G21" t="str">
        <f>VLOOKUP(B21,'Off Analysis'!$A$2:$O$33,15,FALSE)</f>
        <v>BALANCED</v>
      </c>
      <c r="H21" t="str">
        <f>VLOOKUP(C21,'Def Analysis'!$A$2:$AO$33,32,FALSE)</f>
        <v>PASS</v>
      </c>
      <c r="I21">
        <f>VLOOKUP(E21,'Off Analysis'!$S$2:$T$7,2,FALSE)</f>
        <v>2</v>
      </c>
      <c r="J21">
        <f>VLOOKUP(F21,'Def Analysis'!$A$38:$B$43,2,FALSE)</f>
        <v>3</v>
      </c>
      <c r="K21">
        <f t="shared" si="1"/>
        <v>-1</v>
      </c>
      <c r="L21" s="2">
        <f>IF(GameData!$E$515+(K21*(GameData!$E$516*0.5))&lt;0,0,ROUND(GameData!$E$515+(K21*(GameData!$E$516*0.74)),0))</f>
        <v>16</v>
      </c>
      <c r="M21" t="str">
        <f>IF(L21&gt;=31,"VERY HIGH",IF(L21&gt;=25,"HIGH",IF(L21&gt;=14,"AVERAGE",IF(L21&gt;=7,"LOW","VERY LOW"))))</f>
        <v>AVERAGE</v>
      </c>
      <c r="N21" s="10">
        <v>1.5</v>
      </c>
      <c r="O21">
        <v>44</v>
      </c>
      <c r="P21" s="2">
        <f t="shared" si="0"/>
        <v>21.25</v>
      </c>
      <c r="Q21" t="str">
        <f t="shared" si="2"/>
        <v>AVERAGE</v>
      </c>
      <c r="R21" s="18">
        <f>VLOOKUP($C21,'Def Analysis'!$A$2:$AO$33,17,FALSE)</f>
        <v>18</v>
      </c>
      <c r="S21" s="19">
        <f>VLOOKUP($C21,'Def Analysis'!$A$2:$AO$33,18,FALSE)</f>
        <v>20</v>
      </c>
      <c r="T21" s="18">
        <f>VLOOKUP($C21,'Def Analysis'!$A$2:$AO$33,21,FALSE)</f>
        <v>29</v>
      </c>
      <c r="U21" s="19">
        <f>VLOOKUP($C21,'Def Analysis'!$A$2:$AO$33,22,FALSE)</f>
        <v>30</v>
      </c>
      <c r="V21" s="18">
        <f>VLOOKUP($C21,'Def Analysis'!$A$2:$AO$33,25,FALSE)</f>
        <v>12</v>
      </c>
      <c r="W21" s="19">
        <f>VLOOKUP($C21,'Def Analysis'!$A$2:$AO$33,26,FALSE)</f>
        <v>21</v>
      </c>
      <c r="X21" s="18">
        <f>VLOOKUP($C21,'Def Analysis'!$A$2:$AO$33,29,FALSE)</f>
        <v>30</v>
      </c>
      <c r="Y21" s="19">
        <f>VLOOKUP($C21,'Def Analysis'!$A$2:$AO$33,30,FALSE)</f>
        <v>11</v>
      </c>
      <c r="AB21" s="13" t="s">
        <v>535</v>
      </c>
      <c r="AC21" s="13" t="s">
        <v>1253</v>
      </c>
      <c r="AD21" t="s">
        <v>967</v>
      </c>
      <c r="AE21" t="s">
        <v>1784</v>
      </c>
      <c r="AG21" s="13"/>
      <c r="AH21" s="13"/>
      <c r="AI21" s="13"/>
      <c r="AJ21" s="13"/>
      <c r="AK21" s="13"/>
      <c r="AL21" s="13"/>
      <c r="AM21" t="s">
        <v>659</v>
      </c>
      <c r="AN21">
        <f>COUNTIFS($AG$3:$AL$22,AM21)</f>
        <v>0</v>
      </c>
    </row>
    <row r="22" spans="1:40" x14ac:dyDescent="0.2">
      <c r="A22" t="s">
        <v>262</v>
      </c>
      <c r="B22" s="15" t="s">
        <v>48</v>
      </c>
      <c r="C22" t="s">
        <v>57</v>
      </c>
      <c r="E22" t="str">
        <f>VLOOKUP(B22,'Off Analysis'!$A$2:$AG$33,14,FALSE)</f>
        <v>ABOVE AVERAGE</v>
      </c>
      <c r="F22" t="str">
        <f>VLOOKUP(C22,'Def Analysis'!$A$2:$AO$33,31,FALSE)</f>
        <v>GOOD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4</v>
      </c>
      <c r="J22">
        <f>VLOOKUP(F22,'Def Analysis'!$A$38:$B$43,2,FALSE)</f>
        <v>5</v>
      </c>
      <c r="K22">
        <f t="shared" si="1"/>
        <v>-1</v>
      </c>
      <c r="L22" s="2">
        <f>IF(GameData!$E$515+(K22*(GameData!$E$516*0.5))&lt;0,0,ROUND(GameData!$E$515+(K22*(GameData!$E$516*0.74)),0))</f>
        <v>16</v>
      </c>
      <c r="M22" t="str">
        <f t="shared" si="3"/>
        <v>AVERAGE</v>
      </c>
      <c r="N22" s="10">
        <v>3.5</v>
      </c>
      <c r="O22">
        <v>45.5</v>
      </c>
      <c r="P22" s="2">
        <f t="shared" si="0"/>
        <v>21</v>
      </c>
      <c r="Q22" t="str">
        <f t="shared" si="2"/>
        <v>AVERAGE</v>
      </c>
      <c r="R22" s="18">
        <f>VLOOKUP($C22,'Def Analysis'!$A$2:$AO$33,17,FALSE)</f>
        <v>13</v>
      </c>
      <c r="S22" s="19">
        <f>VLOOKUP($C22,'Def Analysis'!$A$2:$AO$33,18,FALSE)</f>
        <v>26</v>
      </c>
      <c r="T22" s="18">
        <f>VLOOKUP($C22,'Def Analysis'!$A$2:$AO$33,21,FALSE)</f>
        <v>7</v>
      </c>
      <c r="U22" s="19">
        <f>VLOOKUP($C22,'Def Analysis'!$A$2:$AO$33,22,FALSE)</f>
        <v>4</v>
      </c>
      <c r="V22" s="18">
        <f>VLOOKUP($C22,'Def Analysis'!$A$2:$AO$33,25,FALSE)</f>
        <v>6</v>
      </c>
      <c r="W22" s="19">
        <f>VLOOKUP($C22,'Def Analysis'!$A$2:$AO$33,26,FALSE)</f>
        <v>29</v>
      </c>
      <c r="X22" s="18">
        <f>VLOOKUP($C22,'Def Analysis'!$A$2:$AO$33,29,FALSE)</f>
        <v>29</v>
      </c>
      <c r="Y22" s="19">
        <f>VLOOKUP($C22,'Def Analysis'!$A$2:$AO$33,30,FALSE)</f>
        <v>26</v>
      </c>
      <c r="AA22" t="s">
        <v>426</v>
      </c>
      <c r="AC22" s="13" t="s">
        <v>851</v>
      </c>
      <c r="AD22" t="s">
        <v>1200</v>
      </c>
      <c r="AE22" t="s">
        <v>1642</v>
      </c>
      <c r="AG22" s="13"/>
      <c r="AH22" s="13"/>
      <c r="AI22" s="13"/>
      <c r="AJ22" s="13"/>
      <c r="AK22" s="13"/>
      <c r="AL22" s="13"/>
      <c r="AM22" t="s">
        <v>1004</v>
      </c>
      <c r="AN22">
        <f>COUNTIFS($AG$3:$AL$22,AM22)</f>
        <v>4</v>
      </c>
    </row>
    <row r="23" spans="1:40" x14ac:dyDescent="0.2">
      <c r="A23" t="s">
        <v>262</v>
      </c>
      <c r="B23" s="15" t="s">
        <v>57</v>
      </c>
      <c r="C23" t="s">
        <v>48</v>
      </c>
      <c r="E23" t="str">
        <f>VLOOKUP(B23,'Off Analysis'!$A$2:$AG$33,14,FALSE)</f>
        <v>BELOW AVERAGE</v>
      </c>
      <c r="F23" t="str">
        <f>VLOOKUP(C23,'Def Analysis'!$A$2:$AO$33,31,FALSE)</f>
        <v>ABOVE AVERAGE</v>
      </c>
      <c r="G23" t="str">
        <f>VLOOKUP(B23,'Off Analysis'!$A$2:$O$33,15,FALSE)</f>
        <v>RUN</v>
      </c>
      <c r="H23" t="str">
        <f>VLOOKUP(C23,'Def Analysis'!$A$2:$AO$33,32,FALSE)</f>
        <v>PASS</v>
      </c>
      <c r="I23">
        <f>VLOOKUP(E23,'Off Analysis'!$S$2:$T$7,2,FALSE)</f>
        <v>3</v>
      </c>
      <c r="J23">
        <f>VLOOKUP(F23,'Def Analysis'!$A$38:$B$43,2,FALSE)</f>
        <v>4</v>
      </c>
      <c r="K23">
        <f t="shared" si="1"/>
        <v>-1</v>
      </c>
      <c r="L23" s="2">
        <f>IF(GameData!$E$515+(K23*(GameData!$E$516*0.5))&lt;0,0,ROUND(GameData!$E$515+(K23*(GameData!$E$516*0.74)),0))</f>
        <v>16</v>
      </c>
      <c r="M23" t="str">
        <f t="shared" si="3"/>
        <v>AVERAGE</v>
      </c>
      <c r="N23" s="10">
        <v>-3.5</v>
      </c>
      <c r="O23">
        <v>45.5</v>
      </c>
      <c r="P23" s="2">
        <f t="shared" si="0"/>
        <v>24.5</v>
      </c>
      <c r="Q23" t="str">
        <f t="shared" si="2"/>
        <v>AVERAGE</v>
      </c>
      <c r="R23" s="18">
        <f>VLOOKUP($C23,'Def Analysis'!$A$2:$AO$33,17,FALSE)</f>
        <v>16</v>
      </c>
      <c r="S23" s="19">
        <f>VLOOKUP($C23,'Def Analysis'!$A$2:$AO$33,18,FALSE)</f>
        <v>30</v>
      </c>
      <c r="T23" s="18">
        <f>VLOOKUP($C23,'Def Analysis'!$A$2:$AO$33,21,FALSE)</f>
        <v>1</v>
      </c>
      <c r="U23" s="19">
        <f>VLOOKUP($C23,'Def Analysis'!$A$2:$AO$33,22,FALSE)</f>
        <v>9</v>
      </c>
      <c r="V23" s="18">
        <f>VLOOKUP($C23,'Def Analysis'!$A$2:$AO$33,25,FALSE)</f>
        <v>22</v>
      </c>
      <c r="W23" s="19">
        <f>VLOOKUP($C23,'Def Analysis'!$A$2:$AO$33,26,FALSE)</f>
        <v>32</v>
      </c>
      <c r="X23" s="18">
        <f>VLOOKUP($C23,'Def Analysis'!$A$2:$AO$33,29,FALSE)</f>
        <v>27</v>
      </c>
      <c r="Y23" s="19">
        <f>VLOOKUP($C23,'Def Analysis'!$A$2:$AO$33,30,FALSE)</f>
        <v>23</v>
      </c>
      <c r="AA23" t="s">
        <v>1748</v>
      </c>
      <c r="AB23" t="s">
        <v>625</v>
      </c>
      <c r="AD23" t="s">
        <v>917</v>
      </c>
      <c r="AE23" t="s">
        <v>1787</v>
      </c>
      <c r="AM23" t="s">
        <v>786</v>
      </c>
      <c r="AN23">
        <f>COUNTIFS($AG$3:$AL$22,AM23)</f>
        <v>3</v>
      </c>
    </row>
    <row r="24" spans="1:40" x14ac:dyDescent="0.2">
      <c r="A24" t="s">
        <v>263</v>
      </c>
      <c r="B24" s="15" t="s">
        <v>40</v>
      </c>
      <c r="C24" t="s">
        <v>49</v>
      </c>
      <c r="E24" t="str">
        <f>VLOOKUP(B24,'Off Analysis'!$A$2:$AG$33,14,FALSE)</f>
        <v>BELOW AVERAGE</v>
      </c>
      <c r="F24" t="str">
        <f>VLOOKUP(C24,'Def Analysis'!$A$2:$AO$33,31,FALSE)</f>
        <v>POOR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3</v>
      </c>
      <c r="J24">
        <f>VLOOKUP(F24,'Def Analysis'!$A$38:$B$43,2,FALSE)</f>
        <v>2</v>
      </c>
      <c r="K24">
        <f t="shared" si="1"/>
        <v>1</v>
      </c>
      <c r="L24" s="2">
        <f>IF(GameData!$E$515+(K24*(GameData!$E$516*0.5))&lt;0,0,ROUND(GameData!$E$515+(K24*(GameData!$E$516*0.74)),0))</f>
        <v>31</v>
      </c>
      <c r="M24" t="str">
        <f t="shared" si="3"/>
        <v>VERY HIGH</v>
      </c>
      <c r="N24" s="10">
        <v>-4</v>
      </c>
      <c r="O24">
        <v>46.5</v>
      </c>
      <c r="P24" s="2">
        <f t="shared" si="0"/>
        <v>25.25</v>
      </c>
      <c r="Q24" t="str">
        <f>IF(P24&gt;=29,"VERY HIGH",IF(P24&gt;=26,"HIGH",IF(P24&gt;=20,"AVERAGE",IF(P24&gt;=17,"LOW","VERY LOW"))))</f>
        <v>AVERAGE</v>
      </c>
      <c r="R24" s="18">
        <f>VLOOKUP($C24,'Def Analysis'!$A$2:$AO$33,17,FALSE)</f>
        <v>24</v>
      </c>
      <c r="S24" s="19">
        <f>VLOOKUP($C24,'Def Analysis'!$A$2:$AO$33,18,FALSE)</f>
        <v>17</v>
      </c>
      <c r="T24" s="18">
        <f>VLOOKUP($C24,'Def Analysis'!$A$2:$AO$33,21,FALSE)</f>
        <v>28</v>
      </c>
      <c r="U24" s="19">
        <f>VLOOKUP($C24,'Def Analysis'!$A$2:$AO$33,22,FALSE)</f>
        <v>16</v>
      </c>
      <c r="V24" s="18">
        <f>VLOOKUP($C24,'Def Analysis'!$A$2:$AO$33,25,FALSE)</f>
        <v>3</v>
      </c>
      <c r="W24" s="19">
        <f>VLOOKUP($C24,'Def Analysis'!$A$2:$AO$33,26,FALSE)</f>
        <v>11</v>
      </c>
      <c r="X24" s="18">
        <f>VLOOKUP($C24,'Def Analysis'!$A$2:$AO$33,29,FALSE)</f>
        <v>22</v>
      </c>
      <c r="Y24" s="19">
        <f>VLOOKUP($C24,'Def Analysis'!$A$2:$AO$33,30,FALSE)</f>
        <v>28</v>
      </c>
      <c r="AA24" t="s">
        <v>446</v>
      </c>
      <c r="AB24" t="s">
        <v>649</v>
      </c>
      <c r="AC24" s="15" t="s">
        <v>927</v>
      </c>
      <c r="AD24" s="24" t="s">
        <v>1779</v>
      </c>
      <c r="AE24" t="s">
        <v>1785</v>
      </c>
      <c r="AM24" t="s">
        <v>927</v>
      </c>
      <c r="AN24">
        <f>COUNTIFS($AG$3:$AL$22,AM24)</f>
        <v>2</v>
      </c>
    </row>
    <row r="25" spans="1:40" x14ac:dyDescent="0.2">
      <c r="A25" t="s">
        <v>263</v>
      </c>
      <c r="B25" s="15" t="s">
        <v>49</v>
      </c>
      <c r="C25" t="s">
        <v>40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PASS</v>
      </c>
      <c r="H25" t="str">
        <f>VLOOKUP(C25,'Def Analysis'!$A$2:$AO$33,32,FALSE)</f>
        <v>BALANCED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IF(GameData!$E$515+(K25*(GameData!$E$516*0.5))&lt;0,0,ROUND(GameData!$E$515+(K25*(GameData!$E$516*0.74)),0))</f>
        <v>23</v>
      </c>
      <c r="M25" t="str">
        <f t="shared" si="3"/>
        <v>AVERAGE</v>
      </c>
      <c r="N25" s="10">
        <v>4</v>
      </c>
      <c r="O25">
        <v>46.5</v>
      </c>
      <c r="P25" s="2">
        <f t="shared" si="0"/>
        <v>21.25</v>
      </c>
      <c r="Q25" t="str">
        <f t="shared" si="2"/>
        <v>AVERAGE</v>
      </c>
      <c r="R25" s="18">
        <f>VLOOKUP($C25,'Def Analysis'!$A$2:$AO$33,17,FALSE)</f>
        <v>17</v>
      </c>
      <c r="S25" s="19">
        <f>VLOOKUP($C25,'Def Analysis'!$A$2:$AO$33,18,FALSE)</f>
        <v>22</v>
      </c>
      <c r="T25" s="18">
        <f>VLOOKUP($C25,'Def Analysis'!$A$2:$AO$33,21,FALSE)</f>
        <v>31</v>
      </c>
      <c r="U25" s="19">
        <f>VLOOKUP($C25,'Def Analysis'!$A$2:$AO$33,22,FALSE)</f>
        <v>12</v>
      </c>
      <c r="V25" s="18">
        <f>VLOOKUP($C25,'Def Analysis'!$A$2:$AO$33,25,FALSE)</f>
        <v>17</v>
      </c>
      <c r="W25" s="19">
        <f>VLOOKUP($C25,'Def Analysis'!$A$2:$AO$33,26,FALSE)</f>
        <v>8</v>
      </c>
      <c r="X25" s="18">
        <f>VLOOKUP($C25,'Def Analysis'!$A$2:$AO$33,29,FALSE)</f>
        <v>18</v>
      </c>
      <c r="Y25" s="19">
        <f>VLOOKUP($C25,'Def Analysis'!$A$2:$AO$33,30,FALSE)</f>
        <v>30</v>
      </c>
      <c r="AA25" t="s">
        <v>398</v>
      </c>
      <c r="AB25" t="s">
        <v>1788</v>
      </c>
      <c r="AC25" s="15" t="s">
        <v>1004</v>
      </c>
      <c r="AE25" t="s">
        <v>1786</v>
      </c>
      <c r="AM25" t="s">
        <v>855</v>
      </c>
      <c r="AN25">
        <f>COUNTIFS($AG$3:$AL$22,AM25)</f>
        <v>2</v>
      </c>
    </row>
    <row r="26" spans="1:40" x14ac:dyDescent="0.2">
      <c r="A26" t="s">
        <v>264</v>
      </c>
      <c r="B26" s="15" t="s">
        <v>51</v>
      </c>
      <c r="C26" t="s">
        <v>35</v>
      </c>
      <c r="E26" t="str">
        <f>VLOOKUP(B26,'Off Analysis'!$A$2:$AG$33,14,FALSE)</f>
        <v>GOOD</v>
      </c>
      <c r="F26" t="str">
        <f>VLOOKUP(C26,'Def Analysis'!$A$2:$AO$33,31,FALSE)</f>
        <v>GOOD</v>
      </c>
      <c r="G26" t="str">
        <f>VLOOKUP(B26,'Off Analysis'!$A$2:$O$33,15,FALSE)</f>
        <v>BALANCED</v>
      </c>
      <c r="H26" t="str">
        <f>VLOOKUP(C26,'Def Analysis'!$A$2:$AO$33,32,FALSE)</f>
        <v>BALANCED</v>
      </c>
      <c r="I26">
        <f>VLOOKUP(E26,'Off Analysis'!$S$2:$T$7,2,FALSE)</f>
        <v>5</v>
      </c>
      <c r="J26">
        <f>VLOOKUP(F26,'Def Analysis'!$A$38:$B$43,2,FALSE)</f>
        <v>5</v>
      </c>
      <c r="K26">
        <f t="shared" si="1"/>
        <v>0</v>
      </c>
      <c r="L26" s="2">
        <f>IF(GameData!$E$515+(K26*(GameData!$E$516*0.5))&lt;0,0,ROUND(GameData!$E$515+(K26*(GameData!$E$516*0.74)),0))</f>
        <v>23</v>
      </c>
      <c r="M26" t="str">
        <f t="shared" si="3"/>
        <v>AVERAGE</v>
      </c>
      <c r="N26" s="10">
        <v>-9</v>
      </c>
      <c r="O26">
        <v>42</v>
      </c>
      <c r="P26" s="2">
        <f t="shared" si="0"/>
        <v>25.5</v>
      </c>
      <c r="Q26" t="str">
        <f t="shared" si="2"/>
        <v>AVERAGE</v>
      </c>
      <c r="R26" s="18">
        <f>VLOOKUP($C26,'Def Analysis'!$A$2:$AO$33,17,FALSE)</f>
        <v>2</v>
      </c>
      <c r="S26" s="19">
        <f>VLOOKUP($C26,'Def Analysis'!$A$2:$AO$33,18,FALSE)</f>
        <v>16</v>
      </c>
      <c r="T26" s="18">
        <f>VLOOKUP($C26,'Def Analysis'!$A$2:$AO$33,21,FALSE)</f>
        <v>10</v>
      </c>
      <c r="U26" s="19">
        <f>VLOOKUP($C26,'Def Analysis'!$A$2:$AO$33,22,FALSE)</f>
        <v>28</v>
      </c>
      <c r="V26" s="18">
        <f>VLOOKUP($C26,'Def Analysis'!$A$2:$AO$33,25,FALSE)</f>
        <v>2</v>
      </c>
      <c r="W26" s="19">
        <f>VLOOKUP($C26,'Def Analysis'!$A$2:$AO$33,26,FALSE)</f>
        <v>1</v>
      </c>
      <c r="X26" s="18">
        <f>VLOOKUP($C26,'Def Analysis'!$A$2:$AO$33,29,FALSE)</f>
        <v>13</v>
      </c>
      <c r="Y26" s="19">
        <f>VLOOKUP($C26,'Def Analysis'!$A$2:$AO$33,30,FALSE)</f>
        <v>29</v>
      </c>
      <c r="AA26" t="s">
        <v>392</v>
      </c>
      <c r="AB26" t="s">
        <v>1767</v>
      </c>
      <c r="AC26" s="15" t="s">
        <v>786</v>
      </c>
      <c r="AD26" s="24"/>
      <c r="AE26" s="24" t="s">
        <v>1789</v>
      </c>
      <c r="AI26" s="15"/>
    </row>
    <row r="27" spans="1:40" x14ac:dyDescent="0.2">
      <c r="A27" t="s">
        <v>264</v>
      </c>
      <c r="B27" s="15" t="s">
        <v>35</v>
      </c>
      <c r="C27" t="s">
        <v>51</v>
      </c>
      <c r="E27" t="str">
        <f>VLOOKUP(B27,'Off Analysis'!$A$2:$AG$33,14,FALSE)</f>
        <v>POOR</v>
      </c>
      <c r="F27" t="str">
        <f>VLOOKUP(C27,'Def Analysis'!$A$2:$AO$33,31,FALSE)</f>
        <v>GREAT</v>
      </c>
      <c r="G27" t="str">
        <f>VLOOKUP(B27,'Off Analysis'!$A$2:$O$33,15,FALSE)</f>
        <v>RUN</v>
      </c>
      <c r="H27" t="str">
        <f>VLOOKUP(C27,'Def Analysis'!$A$2:$AO$33,32,FALSE)</f>
        <v>PASS</v>
      </c>
      <c r="I27">
        <f>VLOOKUP(E27,'Off Analysis'!$S$2:$T$7,2,FALSE)</f>
        <v>2</v>
      </c>
      <c r="J27">
        <f>VLOOKUP(F27,'Def Analysis'!$A$38:$B$43,2,FALSE)</f>
        <v>6</v>
      </c>
      <c r="K27">
        <f t="shared" si="1"/>
        <v>-4</v>
      </c>
      <c r="L27" s="2">
        <f>IF(GameData!$E$515+(K27*(GameData!$E$516*0.5))&lt;0,0,ROUND(GameData!$E$515+(K27*(GameData!$E$516*0.74)),0))</f>
        <v>-6</v>
      </c>
      <c r="M27" t="str">
        <f t="shared" si="3"/>
        <v>VERY LOW</v>
      </c>
      <c r="N27" s="10">
        <v>9</v>
      </c>
      <c r="O27">
        <v>42</v>
      </c>
      <c r="P27" s="2">
        <f t="shared" si="0"/>
        <v>16.5</v>
      </c>
      <c r="Q27" t="str">
        <f t="shared" si="2"/>
        <v>VERY LOW</v>
      </c>
      <c r="R27" s="18">
        <f>VLOOKUP($C27,'Def Analysis'!$A$2:$AO$33,17,FALSE)</f>
        <v>4</v>
      </c>
      <c r="S27" s="19">
        <f>VLOOKUP($C27,'Def Analysis'!$A$2:$AO$33,18,FALSE)</f>
        <v>12</v>
      </c>
      <c r="T27" s="18">
        <f>VLOOKUP($C27,'Def Analysis'!$A$2:$AO$33,21,FALSE)</f>
        <v>5</v>
      </c>
      <c r="U27" s="19">
        <f>VLOOKUP($C27,'Def Analysis'!$A$2:$AO$33,22,FALSE)</f>
        <v>14</v>
      </c>
      <c r="V27" s="18">
        <f>VLOOKUP($C27,'Def Analysis'!$A$2:$AO$33,25,FALSE)</f>
        <v>9</v>
      </c>
      <c r="W27" s="19">
        <f>VLOOKUP($C27,'Def Analysis'!$A$2:$AO$33,26,FALSE)</f>
        <v>16</v>
      </c>
      <c r="X27" s="18">
        <f>VLOOKUP($C27,'Def Analysis'!$A$2:$AO$33,29,FALSE)</f>
        <v>2</v>
      </c>
      <c r="Y27" s="19">
        <f>VLOOKUP($C27,'Def Analysis'!$A$2:$AO$33,30,FALSE)</f>
        <v>8</v>
      </c>
      <c r="AB27" t="s">
        <v>1766</v>
      </c>
      <c r="AC27" s="15" t="s">
        <v>801</v>
      </c>
      <c r="AD27" s="24"/>
      <c r="AE27" s="24" t="s">
        <v>1641</v>
      </c>
      <c r="AI27" s="15"/>
    </row>
    <row r="28" spans="1:40" x14ac:dyDescent="0.2">
      <c r="A28" t="s">
        <v>265</v>
      </c>
      <c r="B28" s="15" t="s">
        <v>59</v>
      </c>
      <c r="C28" t="s">
        <v>36</v>
      </c>
      <c r="E28" t="str">
        <f>VLOOKUP(B28,'Off Analysis'!$A$2:$AG$33,14,FALSE)</f>
        <v>BELOW AVERAGE</v>
      </c>
      <c r="F28" t="str">
        <f>VLOOKUP(C28,'Def Analysis'!$A$2:$AO$33,31,FALSE)</f>
        <v>BELOW AVERAGE</v>
      </c>
      <c r="G28" t="str">
        <f>VLOOKUP(B28,'Off Analysis'!$A$2:$O$33,15,FALSE)</f>
        <v>BALANCED</v>
      </c>
      <c r="H28" t="str">
        <f>VLOOKUP(C28,'Def Analysis'!$A$2:$AO$33,32,FALSE)</f>
        <v>BALANCED</v>
      </c>
      <c r="I28">
        <f>VLOOKUP(E28,'Off Analysis'!$S$2:$T$7,2,FALSE)</f>
        <v>3</v>
      </c>
      <c r="J28">
        <f>VLOOKUP(F28,'Def Analysis'!$A$38:$B$43,2,FALSE)</f>
        <v>3</v>
      </c>
      <c r="K28">
        <f t="shared" si="1"/>
        <v>0</v>
      </c>
      <c r="L28" s="2">
        <f>IF(GameData!$E$515+(K28*(GameData!$E$516*0.5))&lt;0,0,ROUND(GameData!$E$515+(K28*(GameData!$E$516*0.74)),0))</f>
        <v>23</v>
      </c>
      <c r="M28" t="str">
        <f t="shared" si="3"/>
        <v>AVERAGE</v>
      </c>
      <c r="N28" s="10">
        <v>-3</v>
      </c>
      <c r="O28">
        <v>46.5</v>
      </c>
      <c r="P28" s="2">
        <f t="shared" ref="P28:P33" si="4">(O28/2)-(N28/2)</f>
        <v>24.75</v>
      </c>
      <c r="Q28" t="str">
        <f t="shared" si="2"/>
        <v>AVERAGE</v>
      </c>
      <c r="R28" s="18">
        <f>VLOOKUP($C28,'Def Analysis'!$A$2:$AO$33,17,FALSE)</f>
        <v>5</v>
      </c>
      <c r="S28" s="19">
        <f>VLOOKUP($C28,'Def Analysis'!$A$2:$AO$33,18,FALSE)</f>
        <v>2</v>
      </c>
      <c r="T28" s="18">
        <f>VLOOKUP($C28,'Def Analysis'!$A$2:$AO$33,21,FALSE)</f>
        <v>11</v>
      </c>
      <c r="U28" s="19">
        <f>VLOOKUP($C28,'Def Analysis'!$A$2:$AO$33,22,FALSE)</f>
        <v>19</v>
      </c>
      <c r="V28" s="18">
        <f>VLOOKUP($C28,'Def Analysis'!$A$2:$AO$33,25,FALSE)</f>
        <v>23</v>
      </c>
      <c r="W28" s="19">
        <f>VLOOKUP($C28,'Def Analysis'!$A$2:$AO$33,26,FALSE)</f>
        <v>9</v>
      </c>
      <c r="X28" s="18">
        <f>VLOOKUP($C28,'Def Analysis'!$A$2:$AO$33,29,FALSE)</f>
        <v>17</v>
      </c>
      <c r="Y28" s="19">
        <f>VLOOKUP($C28,'Def Analysis'!$A$2:$AO$33,30,FALSE)</f>
        <v>10</v>
      </c>
      <c r="AB28" t="s">
        <v>561</v>
      </c>
      <c r="AC28" s="15" t="s">
        <v>1134</v>
      </c>
      <c r="AD28" s="24"/>
      <c r="AE28" s="24" t="s">
        <v>1783</v>
      </c>
    </row>
    <row r="29" spans="1:40" x14ac:dyDescent="0.2">
      <c r="A29" t="s">
        <v>265</v>
      </c>
      <c r="B29" s="15" t="s">
        <v>36</v>
      </c>
      <c r="C29" t="s">
        <v>59</v>
      </c>
      <c r="E29" t="str">
        <f>VLOOKUP(B29,'Off Analysis'!$A$2:$AG$33,14,FALSE)</f>
        <v>BELOW AVERAGE</v>
      </c>
      <c r="F29" t="str">
        <f>VLOOKUP(C29,'Def Analysis'!$A$2:$AO$33,31,FALSE)</f>
        <v>BELOW AVERAGE</v>
      </c>
      <c r="G29" t="str">
        <f>VLOOKUP(B29,'Off Analysis'!$A$2:$O$33,15,FALSE)</f>
        <v>RUN</v>
      </c>
      <c r="H29" t="str">
        <f>VLOOKUP(C29,'Def Analysis'!$A$2:$AO$33,32,FALSE)</f>
        <v>BALANCED</v>
      </c>
      <c r="I29">
        <f>VLOOKUP(E29,'Off Analysis'!$S$2:$T$7,2,FALSE)</f>
        <v>3</v>
      </c>
      <c r="J29">
        <f>VLOOKUP(F29,'Def Analysis'!$A$38:$B$43,2,FALSE)</f>
        <v>3</v>
      </c>
      <c r="K29">
        <f t="shared" si="1"/>
        <v>0</v>
      </c>
      <c r="L29" s="2">
        <f>IF(GameData!$E$515+(K29*(GameData!$E$516*0.5))&lt;0,0,ROUND(GameData!$E$515+(K29*(GameData!$E$516*0.74)),0))</f>
        <v>23</v>
      </c>
      <c r="M29" t="str">
        <f t="shared" si="3"/>
        <v>AVERAGE</v>
      </c>
      <c r="N29" s="10">
        <v>3</v>
      </c>
      <c r="O29">
        <v>46.5</v>
      </c>
      <c r="P29" s="2">
        <f t="shared" si="4"/>
        <v>21.75</v>
      </c>
      <c r="Q29" t="str">
        <f t="shared" si="2"/>
        <v>AVERAGE</v>
      </c>
      <c r="R29" s="18">
        <f>VLOOKUP($C29,'Def Analysis'!$A$2:$AO$33,17,FALSE)</f>
        <v>10</v>
      </c>
      <c r="S29" s="19">
        <f>VLOOKUP($C29,'Def Analysis'!$A$2:$AO$33,18,FALSE)</f>
        <v>18</v>
      </c>
      <c r="T29" s="18">
        <f>VLOOKUP($C29,'Def Analysis'!$A$2:$AO$33,21,FALSE)</f>
        <v>12</v>
      </c>
      <c r="U29" s="19">
        <f>VLOOKUP($C29,'Def Analysis'!$A$2:$AO$33,22,FALSE)</f>
        <v>1</v>
      </c>
      <c r="V29" s="18">
        <f>VLOOKUP($C29,'Def Analysis'!$A$2:$AO$33,25,FALSE)</f>
        <v>20</v>
      </c>
      <c r="W29" s="19">
        <f>VLOOKUP($C29,'Def Analysis'!$A$2:$AO$33,26,FALSE)</f>
        <v>28</v>
      </c>
      <c r="X29" s="18">
        <f>VLOOKUP($C29,'Def Analysis'!$A$2:$AO$33,29,FALSE)</f>
        <v>26</v>
      </c>
      <c r="Y29" s="19">
        <f>VLOOKUP($C29,'Def Analysis'!$A$2:$AO$33,30,FALSE)</f>
        <v>22</v>
      </c>
      <c r="AB29" t="s">
        <v>490</v>
      </c>
      <c r="AC29" s="15" t="s">
        <v>1772</v>
      </c>
      <c r="AG29" s="25" t="s">
        <v>446</v>
      </c>
      <c r="AH29" s="25" t="s">
        <v>398</v>
      </c>
      <c r="AI29" s="25" t="s">
        <v>426</v>
      </c>
      <c r="AJ29" s="25" t="s">
        <v>420</v>
      </c>
      <c r="AK29" s="25" t="s">
        <v>392</v>
      </c>
      <c r="AL29" s="25" t="s">
        <v>412</v>
      </c>
      <c r="AM29" t="s">
        <v>613</v>
      </c>
      <c r="AN29">
        <f>COUNTIFS($AG$29:$AL$48,AM29)</f>
        <v>5</v>
      </c>
    </row>
    <row r="30" spans="1:40" x14ac:dyDescent="0.2">
      <c r="A30" t="s">
        <v>266</v>
      </c>
      <c r="B30" s="15" t="s">
        <v>31</v>
      </c>
      <c r="C30" t="s">
        <v>43</v>
      </c>
      <c r="E30" t="str">
        <f>VLOOKUP(B30,'Off Analysis'!$A$2:$AG$33,14,FALSE)</f>
        <v>POOR</v>
      </c>
      <c r="F30" t="str">
        <f>VLOOKUP(C30,'Def Analysis'!$A$2:$AO$33,31,FALSE)</f>
        <v>GOOD</v>
      </c>
      <c r="G30" t="str">
        <f>VLOOKUP(B30,'Off Analysis'!$A$2:$O$33,15,FALSE)</f>
        <v>BALANCED</v>
      </c>
      <c r="H30" t="str">
        <f>VLOOKUP(C30,'Def Analysis'!$A$2:$AO$33,32,FALSE)</f>
        <v>PASS</v>
      </c>
      <c r="I30">
        <f>VLOOKUP(E30,'Off Analysis'!$S$2:$T$7,2,FALSE)</f>
        <v>2</v>
      </c>
      <c r="J30">
        <f>VLOOKUP(F30,'Def Analysis'!$A$38:$B$43,2,FALSE)</f>
        <v>5</v>
      </c>
      <c r="K30">
        <f>I30-J30</f>
        <v>-3</v>
      </c>
      <c r="L30" s="2">
        <f>IF(GameData!$E$515+(K30*(GameData!$E$516*0.5))&lt;0,0,ROUND(GameData!$E$515+(K30*(GameData!$E$516*0.74)),0))</f>
        <v>2</v>
      </c>
      <c r="M30" t="str">
        <f>IF(L30&gt;=31,"VERY HIGH",IF(L30&gt;=25,"HIGH",IF(L30&gt;=14,"AVERAGE",IF(L30&gt;=7,"LOW","VERY LOW"))))</f>
        <v>VERY LOW</v>
      </c>
      <c r="N30" s="10">
        <v>3</v>
      </c>
      <c r="O30">
        <v>43.5</v>
      </c>
      <c r="P30" s="2">
        <f t="shared" si="4"/>
        <v>20.25</v>
      </c>
      <c r="Q30" t="str">
        <f>IF(P30&gt;=29,"VERY HIGH",IF(P30&gt;=26,"HIGH",IF(P30&gt;=20,"AVERAGE",IF(P30&gt;=17,"LOW","VERY LOW"))))</f>
        <v>AVERAGE</v>
      </c>
      <c r="R30" s="18">
        <f>VLOOKUP($C30,'Def Analysis'!$A$2:$AO$33,17,FALSE)</f>
        <v>21</v>
      </c>
      <c r="S30" s="19">
        <f>VLOOKUP($C30,'Def Analysis'!$A$2:$AO$33,18,FALSE)</f>
        <v>8</v>
      </c>
      <c r="T30" s="18">
        <f>VLOOKUP($C30,'Def Analysis'!$A$2:$AO$33,21,FALSE)</f>
        <v>4</v>
      </c>
      <c r="U30" s="19">
        <f>VLOOKUP($C30,'Def Analysis'!$A$2:$AO$33,22,FALSE)</f>
        <v>11</v>
      </c>
      <c r="V30" s="18">
        <f>VLOOKUP($C30,'Def Analysis'!$A$2:$AO$33,25,FALSE)</f>
        <v>11</v>
      </c>
      <c r="W30" s="19">
        <f>VLOOKUP($C30,'Def Analysis'!$A$2:$AO$33,26,FALSE)</f>
        <v>25</v>
      </c>
      <c r="X30" s="18">
        <f>VLOOKUP($C30,'Def Analysis'!$A$2:$AO$33,29,FALSE)</f>
        <v>8</v>
      </c>
      <c r="Y30" s="19">
        <f>VLOOKUP($C30,'Def Analysis'!$A$2:$AO$33,30,FALSE)</f>
        <v>4</v>
      </c>
      <c r="AC30" s="15"/>
      <c r="AG30" s="25" t="s">
        <v>1780</v>
      </c>
      <c r="AH30" s="25" t="s">
        <v>613</v>
      </c>
      <c r="AI30" s="25" t="s">
        <v>649</v>
      </c>
      <c r="AJ30" s="25" t="s">
        <v>1790</v>
      </c>
      <c r="AK30" s="25" t="s">
        <v>659</v>
      </c>
      <c r="AL30" s="25" t="s">
        <v>1780</v>
      </c>
      <c r="AM30" t="s">
        <v>1780</v>
      </c>
      <c r="AN30">
        <f>COUNTIFS($AG$29:$AL$48,AM30)</f>
        <v>4</v>
      </c>
    </row>
    <row r="31" spans="1:40" x14ac:dyDescent="0.2">
      <c r="A31" t="s">
        <v>266</v>
      </c>
      <c r="B31" s="15" t="s">
        <v>43</v>
      </c>
      <c r="C31" t="s">
        <v>31</v>
      </c>
      <c r="E31" t="str">
        <f>VLOOKUP(B31,'Off Analysis'!$A$2:$AG$33,14,FALSE)</f>
        <v>GOOD</v>
      </c>
      <c r="F31" t="str">
        <f>VLOOKUP(C31,'Def Analysis'!$A$2:$AO$33,31,FALSE)</f>
        <v>GOOD</v>
      </c>
      <c r="G31" t="str">
        <f>VLOOKUP(B31,'Off Analysis'!$A$2:$O$33,15,FALSE)</f>
        <v>PASS</v>
      </c>
      <c r="H31" t="str">
        <f>VLOOKUP(C31,'Def Analysis'!$A$2:$AO$33,32,FALSE)</f>
        <v>BALANCED</v>
      </c>
      <c r="I31">
        <f>VLOOKUP(E31,'Off Analysis'!$S$2:$T$7,2,FALSE)</f>
        <v>5</v>
      </c>
      <c r="J31">
        <f>VLOOKUP(F31,'Def Analysis'!$A$38:$B$43,2,FALSE)</f>
        <v>5</v>
      </c>
      <c r="K31">
        <f>I31-J31</f>
        <v>0</v>
      </c>
      <c r="L31" s="2">
        <f>IF(GameData!$E$515+(K31*(GameData!$E$516*0.5))&lt;0,0,ROUND(GameData!$E$515+(K31*(GameData!$E$516*0.74)),0))</f>
        <v>23</v>
      </c>
      <c r="M31" t="str">
        <f>IF(L31&gt;=31,"VERY HIGH",IF(L31&gt;=25,"HIGH",IF(L31&gt;=14,"AVERAGE",IF(L31&gt;=7,"LOW","VERY LOW"))))</f>
        <v>AVERAGE</v>
      </c>
      <c r="N31" s="10">
        <v>-3</v>
      </c>
      <c r="O31">
        <v>43.5</v>
      </c>
      <c r="P31" s="2">
        <f t="shared" si="4"/>
        <v>23.25</v>
      </c>
      <c r="Q31" t="str">
        <f>IF(P31&gt;=29,"VERY HIGH",IF(P31&gt;=26,"HIGH",IF(P31&gt;=20,"AVERAGE",IF(P31&gt;=17,"LOW","VERY LOW"))))</f>
        <v>AVERAGE</v>
      </c>
      <c r="R31" s="18">
        <f>VLOOKUP($C31,'Def Analysis'!$A$2:$AO$33,17,FALSE)</f>
        <v>1</v>
      </c>
      <c r="S31" s="19">
        <f>VLOOKUP($C31,'Def Analysis'!$A$2:$AO$33,18,FALSE)</f>
        <v>14</v>
      </c>
      <c r="T31" s="18">
        <f>VLOOKUP($C31,'Def Analysis'!$A$2:$AO$33,21,FALSE)</f>
        <v>15</v>
      </c>
      <c r="U31" s="19">
        <f>VLOOKUP($C31,'Def Analysis'!$A$2:$AO$33,22,FALSE)</f>
        <v>20</v>
      </c>
      <c r="V31" s="18">
        <f>VLOOKUP($C31,'Def Analysis'!$A$2:$AO$33,25,FALSE)</f>
        <v>1</v>
      </c>
      <c r="W31" s="19">
        <f>VLOOKUP($C31,'Def Analysis'!$A$2:$AO$33,26,FALSE)</f>
        <v>5</v>
      </c>
      <c r="X31" s="18">
        <f>VLOOKUP($C31,'Def Analysis'!$A$2:$AO$33,29,FALSE)</f>
        <v>5</v>
      </c>
      <c r="Y31" s="19">
        <f>VLOOKUP($C31,'Def Analysis'!$A$2:$AO$33,30,FALSE)</f>
        <v>18</v>
      </c>
      <c r="AC31" s="15"/>
      <c r="AG31" s="25" t="s">
        <v>613</v>
      </c>
      <c r="AH31" s="25" t="s">
        <v>625</v>
      </c>
      <c r="AI31" s="25" t="s">
        <v>625</v>
      </c>
      <c r="AJ31" s="25" t="s">
        <v>561</v>
      </c>
      <c r="AK31" s="25" t="s">
        <v>649</v>
      </c>
      <c r="AL31" s="25" t="s">
        <v>486</v>
      </c>
      <c r="AM31" t="s">
        <v>571</v>
      </c>
      <c r="AN31">
        <f>COUNTIFS($AG$29:$AL$48,AM31)</f>
        <v>4</v>
      </c>
    </row>
    <row r="32" spans="1:40" x14ac:dyDescent="0.2">
      <c r="A32" t="s">
        <v>267</v>
      </c>
      <c r="B32" s="15" t="s">
        <v>45</v>
      </c>
      <c r="C32" t="s">
        <v>55</v>
      </c>
      <c r="E32" t="str">
        <f>VLOOKUP(B32,'Off Analysis'!$A$2:$AG$33,14,FALSE)</f>
        <v>POOR</v>
      </c>
      <c r="F32" t="str">
        <f>VLOOKUP(C32,'Def Analysis'!$A$2:$AO$33,31,FALSE)</f>
        <v>POOR</v>
      </c>
      <c r="G32" t="str">
        <f>VLOOKUP(B32,'Off Analysis'!$A$2:$O$33,15,FALSE)</f>
        <v>PASS</v>
      </c>
      <c r="H32" t="str">
        <f>VLOOKUP(C32,'Def Analysis'!$A$2:$AO$33,32,FALSE)</f>
        <v>BALANCED</v>
      </c>
      <c r="I32">
        <f>VLOOKUP(E32,'Off Analysis'!$S$2:$T$7,2,FALSE)</f>
        <v>2</v>
      </c>
      <c r="J32">
        <f>VLOOKUP(F32,'Def Analysis'!$A$38:$B$43,2,FALSE)</f>
        <v>2</v>
      </c>
      <c r="K32">
        <f>I32-J32</f>
        <v>0</v>
      </c>
      <c r="L32" s="2">
        <f>IF(GameData!$E$515+(K32*(GameData!$E$516*0.5))&lt;0,0,ROUND(GameData!$E$515+(K32*(GameData!$E$516*0.74)),0))</f>
        <v>23</v>
      </c>
      <c r="M32" t="str">
        <f>IF(L32&gt;=31,"VERY HIGH",IF(L32&gt;=25,"HIGH",IF(L32&gt;=14,"AVERAGE",IF(L32&gt;=7,"LOW","VERY LOW"))))</f>
        <v>AVERAGE</v>
      </c>
      <c r="N32" s="10">
        <v>-2.5</v>
      </c>
      <c r="O32">
        <v>41</v>
      </c>
      <c r="P32" s="2">
        <f t="shared" si="4"/>
        <v>21.75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31</v>
      </c>
      <c r="S32" s="19">
        <f>VLOOKUP($C32,'Def Analysis'!$A$2:$AO$33,18,FALSE)</f>
        <v>4</v>
      </c>
      <c r="T32" s="18">
        <f>VLOOKUP($C32,'Def Analysis'!$A$2:$AO$33,21,FALSE)</f>
        <v>8</v>
      </c>
      <c r="U32" s="19">
        <f>VLOOKUP($C32,'Def Analysis'!$A$2:$AO$33,22,FALSE)</f>
        <v>7</v>
      </c>
      <c r="V32" s="18">
        <f>VLOOKUP($C32,'Def Analysis'!$A$2:$AO$33,25,FALSE)</f>
        <v>25</v>
      </c>
      <c r="W32" s="19">
        <f>VLOOKUP($C32,'Def Analysis'!$A$2:$AO$33,26,FALSE)</f>
        <v>6</v>
      </c>
      <c r="X32" s="18">
        <f>VLOOKUP($C32,'Def Analysis'!$A$2:$AO$33,29,FALSE)</f>
        <v>15</v>
      </c>
      <c r="Y32" s="19">
        <f>VLOOKUP($C32,'Def Analysis'!$A$2:$AO$33,30,FALSE)</f>
        <v>17</v>
      </c>
      <c r="AG32" s="25" t="s">
        <v>1004</v>
      </c>
      <c r="AH32" s="25" t="s">
        <v>927</v>
      </c>
      <c r="AI32" s="25" t="s">
        <v>786</v>
      </c>
      <c r="AJ32" s="25" t="s">
        <v>786</v>
      </c>
      <c r="AK32" s="25" t="s">
        <v>855</v>
      </c>
      <c r="AL32" s="25" t="s">
        <v>786</v>
      </c>
      <c r="AM32" t="s">
        <v>625</v>
      </c>
      <c r="AN32">
        <f>COUNTIFS($AG$29:$AL$48,AM32)</f>
        <v>5</v>
      </c>
    </row>
    <row r="33" spans="1:40" x14ac:dyDescent="0.2">
      <c r="A33" t="s">
        <v>267</v>
      </c>
      <c r="B33" s="15" t="s">
        <v>55</v>
      </c>
      <c r="C33" t="s">
        <v>45</v>
      </c>
      <c r="E33" t="str">
        <f>VLOOKUP(B33,'Off Analysis'!$A$2:$AG$33,14,FALSE)</f>
        <v>BELOW AVERAGE</v>
      </c>
      <c r="F33" t="str">
        <f>VLOOKUP(C33,'Def Analysis'!$A$2:$AO$33,31,FALSE)</f>
        <v>POOR</v>
      </c>
      <c r="G33" t="str">
        <f>VLOOKUP(B33,'Off Analysis'!$A$2:$O$33,15,FALSE)</f>
        <v>PASS</v>
      </c>
      <c r="H33" t="str">
        <f>VLOOKUP(C33,'Def Analysis'!$A$2:$AO$33,32,FALSE)</f>
        <v>RUN</v>
      </c>
      <c r="I33">
        <f>VLOOKUP(E33,'Off Analysis'!$S$2:$T$7,2,FALSE)</f>
        <v>3</v>
      </c>
      <c r="J33">
        <f>VLOOKUP(F33,'Def Analysis'!$A$38:$B$43,2,FALSE)</f>
        <v>2</v>
      </c>
      <c r="K33">
        <f>I33-J33</f>
        <v>1</v>
      </c>
      <c r="L33" s="2">
        <f>IF(GameData!$E$515+(K33*(GameData!$E$516*0.5))&lt;0,0,ROUND(GameData!$E$515+(K33*(GameData!$E$516*0.74)),0))</f>
        <v>31</v>
      </c>
      <c r="M33" t="str">
        <f>IF(L33&gt;=31,"VERY HIGH",IF(L33&gt;=25,"HIGH",IF(L33&gt;=14,"AVERAGE",IF(L33&gt;=7,"LOW","VERY LOW"))))</f>
        <v>VERY HIGH</v>
      </c>
      <c r="N33" s="10">
        <v>2.5</v>
      </c>
      <c r="O33">
        <v>41</v>
      </c>
      <c r="P33" s="2">
        <f t="shared" si="4"/>
        <v>19.25</v>
      </c>
      <c r="Q33" t="str">
        <f>IF(P33&gt;=29,"VERY HIGH",IF(P33&gt;=26,"HIGH",IF(P33&gt;=20,"AVERAGE",IF(P33&gt;=17,"LOW","VERY LOW"))))</f>
        <v>LOW</v>
      </c>
      <c r="R33" s="20">
        <f>VLOOKUP($C33,'Def Analysis'!$A$2:$AO$33,17,FALSE)</f>
        <v>28</v>
      </c>
      <c r="S33" s="21">
        <f>VLOOKUP($C33,'Def Analysis'!$A$2:$AO$33,18,FALSE)</f>
        <v>31</v>
      </c>
      <c r="T33" s="20">
        <f>VLOOKUP($C33,'Def Analysis'!$A$2:$AO$33,21,FALSE)</f>
        <v>26</v>
      </c>
      <c r="U33" s="21">
        <f>VLOOKUP($C33,'Def Analysis'!$A$2:$AO$33,22,FALSE)</f>
        <v>5</v>
      </c>
      <c r="V33" s="20">
        <f>VLOOKUP($C33,'Def Analysis'!$A$2:$AO$33,25,FALSE)</f>
        <v>24</v>
      </c>
      <c r="W33" s="21">
        <f>VLOOKUP($C33,'Def Analysis'!$A$2:$AO$33,26,FALSE)</f>
        <v>31</v>
      </c>
      <c r="X33" s="20">
        <f>VLOOKUP($C33,'Def Analysis'!$A$2:$AO$33,29,FALSE)</f>
        <v>23</v>
      </c>
      <c r="Y33" s="21">
        <f>VLOOKUP($C33,'Def Analysis'!$A$2:$AO$33,30,FALSE)</f>
        <v>25</v>
      </c>
      <c r="AG33" s="25" t="s">
        <v>786</v>
      </c>
      <c r="AH33" s="25" t="s">
        <v>1004</v>
      </c>
      <c r="AI33" s="25" t="s">
        <v>1004</v>
      </c>
      <c r="AJ33" s="25" t="s">
        <v>776</v>
      </c>
      <c r="AK33" s="25" t="s">
        <v>801</v>
      </c>
      <c r="AL33" s="25" t="s">
        <v>881</v>
      </c>
      <c r="AM33" t="s">
        <v>561</v>
      </c>
      <c r="AN33">
        <f>COUNTIFS($AG$29:$AL$48,AM33)</f>
        <v>4</v>
      </c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A34" t="s">
        <v>1792</v>
      </c>
      <c r="AC34" t="s">
        <v>1791</v>
      </c>
      <c r="AG34" s="25" t="s">
        <v>927</v>
      </c>
      <c r="AH34" s="25" t="s">
        <v>801</v>
      </c>
      <c r="AI34" s="25" t="s">
        <v>776</v>
      </c>
      <c r="AJ34" s="25" t="s">
        <v>881</v>
      </c>
      <c r="AK34" s="25" t="s">
        <v>1108</v>
      </c>
      <c r="AL34" s="25" t="s">
        <v>927</v>
      </c>
      <c r="AM34" t="s">
        <v>649</v>
      </c>
      <c r="AN34">
        <f>COUNTIFS($AG$29:$AL$48,AM34)</f>
        <v>4</v>
      </c>
    </row>
    <row r="35" spans="1:40" x14ac:dyDescent="0.2">
      <c r="G35" t="s">
        <v>1412</v>
      </c>
      <c r="AA35" t="s">
        <v>1793</v>
      </c>
      <c r="AG35" s="25" t="s">
        <v>917</v>
      </c>
      <c r="AH35" s="25" t="s">
        <v>1026</v>
      </c>
      <c r="AI35" s="25" t="s">
        <v>917</v>
      </c>
      <c r="AJ35" s="25" t="s">
        <v>1200</v>
      </c>
      <c r="AK35" s="25" t="s">
        <v>1138</v>
      </c>
      <c r="AL35" s="25" t="s">
        <v>1138</v>
      </c>
      <c r="AM35" t="s">
        <v>486</v>
      </c>
      <c r="AN35">
        <f>COUNTIFS($AG$29:$AL$48,AM35)</f>
        <v>4</v>
      </c>
    </row>
    <row r="36" spans="1:40" x14ac:dyDescent="0.2">
      <c r="AA36" t="s">
        <v>1794</v>
      </c>
      <c r="AG36" s="25" t="s">
        <v>649</v>
      </c>
      <c r="AH36" s="25" t="s">
        <v>881</v>
      </c>
      <c r="AI36" s="25" t="s">
        <v>571</v>
      </c>
      <c r="AJ36" s="25" t="s">
        <v>1226</v>
      </c>
      <c r="AK36" s="25" t="s">
        <v>625</v>
      </c>
      <c r="AL36" s="25" t="s">
        <v>571</v>
      </c>
    </row>
    <row r="37" spans="1:40" x14ac:dyDescent="0.2">
      <c r="AA37" t="s">
        <v>1795</v>
      </c>
      <c r="AG37" s="25" t="s">
        <v>1634</v>
      </c>
      <c r="AH37" s="25" t="s">
        <v>1642</v>
      </c>
      <c r="AI37" s="25" t="s">
        <v>1787</v>
      </c>
      <c r="AJ37" s="25" t="s">
        <v>1785</v>
      </c>
      <c r="AK37" s="25" t="s">
        <v>1782</v>
      </c>
      <c r="AL37" s="25" t="s">
        <v>1784</v>
      </c>
      <c r="AM37" t="s">
        <v>1200</v>
      </c>
      <c r="AN37">
        <f>COUNTIFS($AG$29:$AL$48,AM37)</f>
        <v>3</v>
      </c>
    </row>
    <row r="38" spans="1:40" x14ac:dyDescent="0.2">
      <c r="AM38" t="s">
        <v>1138</v>
      </c>
      <c r="AN38">
        <f>COUNTIFS($AG$29:$AL$48,AM38)</f>
        <v>2</v>
      </c>
    </row>
    <row r="39" spans="1:40" x14ac:dyDescent="0.2">
      <c r="AM39" t="s">
        <v>917</v>
      </c>
      <c r="AN39">
        <f>COUNTIFS($AG$29:$AL$48,AM39)</f>
        <v>3</v>
      </c>
    </row>
    <row r="40" spans="1:40" x14ac:dyDescent="0.2">
      <c r="AG40" s="25" t="s">
        <v>446</v>
      </c>
      <c r="AH40" s="25" t="s">
        <v>398</v>
      </c>
      <c r="AI40" s="25" t="s">
        <v>426</v>
      </c>
      <c r="AJ40" s="25" t="s">
        <v>420</v>
      </c>
      <c r="AK40" s="25" t="s">
        <v>392</v>
      </c>
      <c r="AL40" s="25" t="s">
        <v>412</v>
      </c>
      <c r="AM40" t="s">
        <v>1026</v>
      </c>
      <c r="AN40">
        <f>COUNTIFS($AG$29:$AL$48,AM40)</f>
        <v>3</v>
      </c>
    </row>
    <row r="41" spans="1:40" x14ac:dyDescent="0.2">
      <c r="AG41" s="25" t="s">
        <v>625</v>
      </c>
      <c r="AH41" s="25" t="s">
        <v>649</v>
      </c>
      <c r="AI41" s="25" t="s">
        <v>613</v>
      </c>
      <c r="AJ41" s="25" t="s">
        <v>625</v>
      </c>
      <c r="AK41" s="25" t="s">
        <v>1780</v>
      </c>
      <c r="AL41" s="25" t="s">
        <v>659</v>
      </c>
    </row>
    <row r="42" spans="1:40" x14ac:dyDescent="0.2">
      <c r="AG42" s="25" t="s">
        <v>561</v>
      </c>
      <c r="AH42" s="25" t="s">
        <v>486</v>
      </c>
      <c r="AI42" s="25" t="s">
        <v>486</v>
      </c>
      <c r="AJ42" s="25" t="s">
        <v>571</v>
      </c>
      <c r="AK42" s="25" t="s">
        <v>613</v>
      </c>
      <c r="AL42" s="25" t="s">
        <v>486</v>
      </c>
      <c r="AM42" t="s">
        <v>1108</v>
      </c>
      <c r="AN42">
        <f>COUNTIFS($AG$29:$AL$48,AM42)</f>
        <v>4</v>
      </c>
    </row>
    <row r="43" spans="1:40" x14ac:dyDescent="0.2">
      <c r="AG43" s="25" t="s">
        <v>1004</v>
      </c>
      <c r="AH43" s="25" t="s">
        <v>801</v>
      </c>
      <c r="AI43" s="25" t="s">
        <v>927</v>
      </c>
      <c r="AJ43" s="25" t="s">
        <v>1004</v>
      </c>
      <c r="AK43" s="25" t="s">
        <v>927</v>
      </c>
      <c r="AL43" s="25" t="s">
        <v>801</v>
      </c>
      <c r="AM43" t="s">
        <v>801</v>
      </c>
      <c r="AN43">
        <f>COUNTIFS($AG$29:$AL$48,AM43)</f>
        <v>5</v>
      </c>
    </row>
    <row r="44" spans="1:40" x14ac:dyDescent="0.2">
      <c r="AG44" s="25" t="s">
        <v>1108</v>
      </c>
      <c r="AH44" s="25" t="s">
        <v>855</v>
      </c>
      <c r="AI44" s="25" t="s">
        <v>801</v>
      </c>
      <c r="AJ44" s="25" t="s">
        <v>897</v>
      </c>
      <c r="AK44" s="25" t="s">
        <v>786</v>
      </c>
      <c r="AL44" s="25" t="s">
        <v>776</v>
      </c>
      <c r="AM44" t="s">
        <v>776</v>
      </c>
      <c r="AN44">
        <f>COUNTIFS($AG$29:$AL$48,AM44)</f>
        <v>3</v>
      </c>
    </row>
    <row r="45" spans="1:40" x14ac:dyDescent="0.2">
      <c r="AG45" s="25" t="s">
        <v>927</v>
      </c>
      <c r="AH45" s="25" t="s">
        <v>1004</v>
      </c>
      <c r="AI45" s="25" t="s">
        <v>829</v>
      </c>
      <c r="AJ45" s="25" t="s">
        <v>1108</v>
      </c>
      <c r="AK45" s="25" t="s">
        <v>1226</v>
      </c>
      <c r="AL45" s="25" t="s">
        <v>1108</v>
      </c>
      <c r="AM45" t="s">
        <v>881</v>
      </c>
      <c r="AN45">
        <f>COUNTIFS($AG$29:$AL$48,AM45)</f>
        <v>3</v>
      </c>
    </row>
    <row r="46" spans="1:40" x14ac:dyDescent="0.2">
      <c r="AG46" s="25" t="s">
        <v>1200</v>
      </c>
      <c r="AH46" s="25" t="s">
        <v>869</v>
      </c>
      <c r="AI46" s="25" t="s">
        <v>1026</v>
      </c>
      <c r="AJ46" s="25" t="s">
        <v>917</v>
      </c>
      <c r="AK46" s="25" t="s">
        <v>1200</v>
      </c>
      <c r="AL46" s="25" t="s">
        <v>1026</v>
      </c>
      <c r="AM46" t="s">
        <v>897</v>
      </c>
      <c r="AN46">
        <f>COUNTIFS($AG$29:$AL$48,AM46)</f>
        <v>1</v>
      </c>
    </row>
    <row r="47" spans="1:40" x14ac:dyDescent="0.2">
      <c r="AG47" s="25" t="s">
        <v>613</v>
      </c>
      <c r="AH47" s="25" t="s">
        <v>1780</v>
      </c>
      <c r="AI47" s="25" t="s">
        <v>490</v>
      </c>
      <c r="AJ47" s="25" t="s">
        <v>561</v>
      </c>
      <c r="AK47" s="25" t="s">
        <v>561</v>
      </c>
      <c r="AL47" s="25" t="s">
        <v>571</v>
      </c>
      <c r="AM47" t="s">
        <v>659</v>
      </c>
      <c r="AN47">
        <f>COUNTIFS($AG$29:$AL$48,AM47)</f>
        <v>2</v>
      </c>
    </row>
    <row r="48" spans="1:40" x14ac:dyDescent="0.2">
      <c r="AG48" s="25" t="s">
        <v>1784</v>
      </c>
      <c r="AH48" s="25" t="s">
        <v>1634</v>
      </c>
      <c r="AI48" s="25" t="s">
        <v>1642</v>
      </c>
      <c r="AJ48" s="25" t="s">
        <v>1787</v>
      </c>
      <c r="AK48" s="25" t="s">
        <v>1782</v>
      </c>
      <c r="AL48" s="25" t="s">
        <v>1785</v>
      </c>
      <c r="AM48" t="s">
        <v>1004</v>
      </c>
      <c r="AN48">
        <f>COUNTIFS($AG$29:$AL$48,AM48)</f>
        <v>6</v>
      </c>
    </row>
    <row r="49" spans="39:40" x14ac:dyDescent="0.2">
      <c r="AM49" t="s">
        <v>786</v>
      </c>
      <c r="AN49">
        <f>COUNTIFS($AG$29:$AL$48,AM49)</f>
        <v>5</v>
      </c>
    </row>
    <row r="50" spans="39:40" x14ac:dyDescent="0.2">
      <c r="AM50" t="s">
        <v>927</v>
      </c>
      <c r="AN50">
        <f>COUNTIFS($AG$29:$AL$48,AM50)</f>
        <v>6</v>
      </c>
    </row>
    <row r="51" spans="39:40" x14ac:dyDescent="0.2">
      <c r="AM51" t="s">
        <v>855</v>
      </c>
      <c r="AN51">
        <f>COUNTIFS($AG$29:$AL$48,AM51)</f>
        <v>2</v>
      </c>
    </row>
  </sheetData>
  <mergeCells count="2">
    <mergeCell ref="AA1:AD1"/>
    <mergeCell ref="AE1:AH1"/>
  </mergeCells>
  <conditionalFormatting sqref="G2:H34">
    <cfRule type="cellIs" dxfId="20" priority="27" operator="equal">
      <formula>"BALANCED"</formula>
    </cfRule>
    <cfRule type="cellIs" dxfId="19" priority="28" operator="equal">
      <formula>"RUN"</formula>
    </cfRule>
    <cfRule type="cellIs" dxfId="18" priority="29" operator="equal">
      <formula>"PASS"</formula>
    </cfRule>
  </conditionalFormatting>
  <conditionalFormatting sqref="M1:M34 Q2:Q34">
    <cfRule type="cellIs" dxfId="17" priority="19" operator="equal">
      <formula>"VERY LOW"</formula>
    </cfRule>
    <cfRule type="cellIs" dxfId="16" priority="20" operator="equal">
      <formula>"VERY HIGH"</formula>
    </cfRule>
    <cfRule type="cellIs" dxfId="15" priority="21" operator="equal">
      <formula>"HIGH"</formula>
    </cfRule>
    <cfRule type="cellIs" dxfId="14" priority="22" operator="equal">
      <formula>"LOW"</formula>
    </cfRule>
    <cfRule type="cellIs" dxfId="13" priority="23" operator="equal">
      <formula>"AVERAGE"</formula>
    </cfRule>
  </conditionalFormatting>
  <conditionalFormatting sqref="Z2:Z32">
    <cfRule type="cellIs" dxfId="12" priority="14" operator="equal">
      <formula>"VERY LOW"</formula>
    </cfRule>
    <cfRule type="cellIs" dxfId="11" priority="15" operator="equal">
      <formula>"VERY HIGH"</formula>
    </cfRule>
    <cfRule type="cellIs" dxfId="10" priority="16" operator="equal">
      <formula>"HIGH"</formula>
    </cfRule>
    <cfRule type="cellIs" dxfId="9" priority="17" operator="equal">
      <formula>"LOW"</formula>
    </cfRule>
    <cfRule type="cellIs" dxfId="8" priority="18" operator="equal">
      <formula>"AVERAGE"</formula>
    </cfRule>
  </conditionalFormatting>
  <conditionalFormatting sqref="F34:F35 E34 E2:F33">
    <cfRule type="cellIs" dxfId="7" priority="10" operator="equal">
      <formula>"POOR"</formula>
    </cfRule>
    <cfRule type="cellIs" dxfId="6" priority="11" operator="equal">
      <formula>"BELOW AVERAGE"</formula>
    </cfRule>
    <cfRule type="cellIs" dxfId="5" priority="12" operator="equal">
      <formula>"GOOD"</formula>
    </cfRule>
    <cfRule type="cellIs" dxfId="4" priority="13" operator="equal">
      <formula>"GREAT"</formula>
    </cfRule>
  </conditionalFormatting>
  <conditionalFormatting sqref="F34:F35 E34 E2:F33">
    <cfRule type="cellIs" dxfId="3" priority="9" operator="equal">
      <formula>"ABOVE AVERAGE"</formula>
    </cfRule>
  </conditionalFormatting>
  <conditionalFormatting sqref="F34:F35 E34 E2:F33">
    <cfRule type="cellIs" dxfId="2" priority="8" operator="equal">
      <formula>"BAD"</formula>
    </cfRule>
  </conditionalFormatting>
  <conditionalFormatting sqref="R2:Y34">
    <cfRule type="cellIs" dxfId="1" priority="1" operator="lessThanOrEqual">
      <formula>11</formula>
    </cfRule>
    <cfRule type="cellIs" dxfId="0" priority="2" operator="greaterThanOrEqual">
      <formula>21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3"/>
  <sheetViews>
    <sheetView workbookViewId="0">
      <selection activeCell="L167" sqref="L167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7" x14ac:dyDescent="0.2">
      <c r="A1" t="s">
        <v>1551</v>
      </c>
      <c r="B1" t="s">
        <v>63</v>
      </c>
      <c r="C1" t="s">
        <v>349</v>
      </c>
      <c r="D1" t="s">
        <v>4</v>
      </c>
      <c r="E1" t="s">
        <v>357</v>
      </c>
      <c r="F1" t="s">
        <v>1552</v>
      </c>
      <c r="G1" t="s">
        <v>16</v>
      </c>
      <c r="H1" t="s">
        <v>358</v>
      </c>
      <c r="I1" t="s">
        <v>359</v>
      </c>
      <c r="J1" t="s">
        <v>1553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1554</v>
      </c>
      <c r="Q1" t="s">
        <v>1555</v>
      </c>
    </row>
    <row r="2" spans="1:17" x14ac:dyDescent="0.2">
      <c r="A2" t="s">
        <v>897</v>
      </c>
      <c r="B2" t="s">
        <v>50</v>
      </c>
      <c r="C2" t="s">
        <v>721</v>
      </c>
      <c r="I2">
        <v>135</v>
      </c>
      <c r="J2">
        <v>89</v>
      </c>
      <c r="K2">
        <v>1189</v>
      </c>
      <c r="L2">
        <v>6</v>
      </c>
      <c r="M2">
        <v>0</v>
      </c>
      <c r="N2">
        <v>6</v>
      </c>
      <c r="O2">
        <v>1</v>
      </c>
      <c r="P2">
        <v>0</v>
      </c>
      <c r="Q2">
        <v>261.89999999999998</v>
      </c>
    </row>
    <row r="3" spans="1:17" x14ac:dyDescent="0.2">
      <c r="A3" t="s">
        <v>1004</v>
      </c>
      <c r="B3" t="s">
        <v>33</v>
      </c>
      <c r="C3" t="s">
        <v>721</v>
      </c>
      <c r="I3">
        <v>135</v>
      </c>
      <c r="J3">
        <v>76</v>
      </c>
      <c r="K3">
        <v>1045</v>
      </c>
      <c r="L3">
        <v>9</v>
      </c>
      <c r="M3">
        <v>1</v>
      </c>
      <c r="N3">
        <v>5</v>
      </c>
      <c r="Q3">
        <v>251.5</v>
      </c>
    </row>
    <row r="4" spans="1:17" x14ac:dyDescent="0.2">
      <c r="A4" t="s">
        <v>801</v>
      </c>
      <c r="B4" t="s">
        <v>48</v>
      </c>
      <c r="C4" t="s">
        <v>721</v>
      </c>
      <c r="D4">
        <v>3</v>
      </c>
      <c r="E4">
        <v>28</v>
      </c>
      <c r="F4">
        <v>0</v>
      </c>
      <c r="G4">
        <v>0</v>
      </c>
      <c r="H4">
        <v>0</v>
      </c>
      <c r="I4">
        <v>114</v>
      </c>
      <c r="J4">
        <v>79</v>
      </c>
      <c r="K4">
        <v>1141</v>
      </c>
      <c r="L4">
        <v>5</v>
      </c>
      <c r="M4">
        <v>2</v>
      </c>
      <c r="N4">
        <v>6</v>
      </c>
      <c r="O4">
        <v>1</v>
      </c>
      <c r="P4">
        <v>0</v>
      </c>
      <c r="Q4">
        <v>247.9</v>
      </c>
    </row>
    <row r="5" spans="1:17" x14ac:dyDescent="0.2">
      <c r="A5" t="s">
        <v>665</v>
      </c>
      <c r="B5" t="s">
        <v>50</v>
      </c>
      <c r="C5" t="s">
        <v>476</v>
      </c>
      <c r="D5">
        <v>167</v>
      </c>
      <c r="E5">
        <v>764</v>
      </c>
      <c r="F5">
        <v>9</v>
      </c>
      <c r="G5">
        <v>0</v>
      </c>
      <c r="H5">
        <v>4</v>
      </c>
      <c r="I5">
        <v>62</v>
      </c>
      <c r="J5">
        <v>48</v>
      </c>
      <c r="K5">
        <v>420</v>
      </c>
      <c r="L5">
        <v>2</v>
      </c>
      <c r="M5">
        <v>0</v>
      </c>
      <c r="N5">
        <v>0</v>
      </c>
      <c r="Q5">
        <v>244.4</v>
      </c>
    </row>
    <row r="6" spans="1:17" x14ac:dyDescent="0.2">
      <c r="A6" t="s">
        <v>927</v>
      </c>
      <c r="B6" t="s">
        <v>46</v>
      </c>
      <c r="C6" t="s">
        <v>721</v>
      </c>
      <c r="I6">
        <v>98</v>
      </c>
      <c r="J6">
        <v>73</v>
      </c>
      <c r="K6">
        <v>926</v>
      </c>
      <c r="L6">
        <v>7</v>
      </c>
      <c r="M6">
        <v>0</v>
      </c>
      <c r="N6">
        <v>3</v>
      </c>
      <c r="O6">
        <v>2</v>
      </c>
      <c r="P6">
        <v>0</v>
      </c>
      <c r="Q6">
        <v>216.6</v>
      </c>
    </row>
    <row r="7" spans="1:17" x14ac:dyDescent="0.2">
      <c r="A7" t="s">
        <v>786</v>
      </c>
      <c r="B7" t="s">
        <v>37</v>
      </c>
      <c r="C7" t="s">
        <v>721</v>
      </c>
      <c r="D7">
        <v>1</v>
      </c>
      <c r="E7">
        <v>3</v>
      </c>
      <c r="F7">
        <v>0</v>
      </c>
      <c r="G7">
        <v>0</v>
      </c>
      <c r="H7">
        <v>0</v>
      </c>
      <c r="I7">
        <v>104</v>
      </c>
      <c r="J7">
        <v>63</v>
      </c>
      <c r="K7">
        <v>863</v>
      </c>
      <c r="L7">
        <v>8</v>
      </c>
      <c r="M7">
        <v>0</v>
      </c>
      <c r="N7">
        <v>5</v>
      </c>
      <c r="Q7">
        <v>212.6</v>
      </c>
    </row>
    <row r="8" spans="1:17" x14ac:dyDescent="0.2">
      <c r="A8" t="s">
        <v>847</v>
      </c>
      <c r="B8" t="s">
        <v>32</v>
      </c>
      <c r="C8" t="s">
        <v>721</v>
      </c>
      <c r="I8">
        <v>106</v>
      </c>
      <c r="J8">
        <v>62</v>
      </c>
      <c r="K8">
        <v>800</v>
      </c>
      <c r="L8">
        <v>7</v>
      </c>
      <c r="M8">
        <v>0</v>
      </c>
      <c r="N8">
        <v>5</v>
      </c>
      <c r="O8">
        <v>2</v>
      </c>
      <c r="P8">
        <v>0</v>
      </c>
      <c r="Q8">
        <v>199</v>
      </c>
    </row>
    <row r="9" spans="1:17" x14ac:dyDescent="0.2">
      <c r="A9" t="s">
        <v>937</v>
      </c>
      <c r="B9" t="s">
        <v>43</v>
      </c>
      <c r="C9" t="s">
        <v>795</v>
      </c>
      <c r="I9">
        <v>82</v>
      </c>
      <c r="J9">
        <v>51</v>
      </c>
      <c r="K9">
        <v>843</v>
      </c>
      <c r="L9">
        <v>8</v>
      </c>
      <c r="M9">
        <v>0</v>
      </c>
      <c r="N9">
        <v>5</v>
      </c>
      <c r="Q9">
        <v>198.3</v>
      </c>
    </row>
    <row r="10" spans="1:17" x14ac:dyDescent="0.2">
      <c r="A10" t="s">
        <v>1253</v>
      </c>
      <c r="B10" t="s">
        <v>40</v>
      </c>
      <c r="C10" t="s">
        <v>721</v>
      </c>
      <c r="I10">
        <v>98</v>
      </c>
      <c r="J10">
        <v>50</v>
      </c>
      <c r="K10">
        <v>871</v>
      </c>
      <c r="L10">
        <v>7</v>
      </c>
      <c r="M10">
        <v>0</v>
      </c>
      <c r="N10">
        <v>3</v>
      </c>
      <c r="Q10">
        <v>188.1</v>
      </c>
    </row>
    <row r="11" spans="1:17" x14ac:dyDescent="0.2">
      <c r="A11" t="s">
        <v>502</v>
      </c>
      <c r="B11" t="s">
        <v>39</v>
      </c>
      <c r="C11" t="s">
        <v>476</v>
      </c>
      <c r="D11">
        <v>208</v>
      </c>
      <c r="E11">
        <v>1006</v>
      </c>
      <c r="F11">
        <v>6</v>
      </c>
      <c r="G11">
        <v>0</v>
      </c>
      <c r="H11">
        <v>5</v>
      </c>
      <c r="I11">
        <v>24</v>
      </c>
      <c r="J11">
        <v>21</v>
      </c>
      <c r="K11">
        <v>154</v>
      </c>
      <c r="L11">
        <v>0</v>
      </c>
      <c r="M11">
        <v>0</v>
      </c>
      <c r="N11">
        <v>0</v>
      </c>
      <c r="O11">
        <v>2</v>
      </c>
      <c r="P11">
        <v>0</v>
      </c>
      <c r="Q11">
        <v>188</v>
      </c>
    </row>
    <row r="12" spans="1:17" x14ac:dyDescent="0.2">
      <c r="A12" t="s">
        <v>863</v>
      </c>
      <c r="B12" t="s">
        <v>31</v>
      </c>
      <c r="C12" t="s">
        <v>721</v>
      </c>
      <c r="I12">
        <v>111</v>
      </c>
      <c r="J12">
        <v>71</v>
      </c>
      <c r="K12">
        <v>875</v>
      </c>
      <c r="L12">
        <v>2</v>
      </c>
      <c r="M12">
        <v>0</v>
      </c>
      <c r="N12">
        <v>3</v>
      </c>
      <c r="O12">
        <v>1</v>
      </c>
      <c r="P12">
        <v>0</v>
      </c>
      <c r="Q12">
        <v>179.5</v>
      </c>
    </row>
    <row r="13" spans="1:17" x14ac:dyDescent="0.2">
      <c r="A13" t="s">
        <v>807</v>
      </c>
      <c r="B13" t="s">
        <v>43</v>
      </c>
      <c r="C13" t="s">
        <v>721</v>
      </c>
      <c r="D13">
        <v>3</v>
      </c>
      <c r="E13">
        <v>23</v>
      </c>
      <c r="F13">
        <v>0</v>
      </c>
      <c r="G13">
        <v>0</v>
      </c>
      <c r="H13">
        <v>0</v>
      </c>
      <c r="I13">
        <v>88</v>
      </c>
      <c r="J13">
        <v>61</v>
      </c>
      <c r="K13">
        <v>692</v>
      </c>
      <c r="L13">
        <v>7</v>
      </c>
      <c r="M13">
        <v>0</v>
      </c>
      <c r="N13">
        <v>1</v>
      </c>
      <c r="O13">
        <v>1</v>
      </c>
      <c r="P13">
        <v>0</v>
      </c>
      <c r="Q13">
        <v>177.5</v>
      </c>
    </row>
    <row r="14" spans="1:17" x14ac:dyDescent="0.2">
      <c r="A14" t="s">
        <v>973</v>
      </c>
      <c r="B14" t="s">
        <v>51</v>
      </c>
      <c r="C14" t="s">
        <v>721</v>
      </c>
      <c r="I14">
        <v>92</v>
      </c>
      <c r="J14">
        <v>59</v>
      </c>
      <c r="K14">
        <v>848</v>
      </c>
      <c r="L14">
        <v>4</v>
      </c>
      <c r="M14">
        <v>0</v>
      </c>
      <c r="N14">
        <v>2</v>
      </c>
      <c r="O14">
        <v>1</v>
      </c>
      <c r="P14">
        <v>0</v>
      </c>
      <c r="Q14">
        <v>173.8</v>
      </c>
    </row>
    <row r="15" spans="1:17" x14ac:dyDescent="0.2">
      <c r="A15" t="s">
        <v>490</v>
      </c>
      <c r="B15" t="s">
        <v>41</v>
      </c>
      <c r="C15" t="s">
        <v>476</v>
      </c>
      <c r="D15">
        <v>145</v>
      </c>
      <c r="E15">
        <v>661</v>
      </c>
      <c r="F15">
        <v>5</v>
      </c>
      <c r="G15">
        <v>0</v>
      </c>
      <c r="H15">
        <v>1</v>
      </c>
      <c r="I15">
        <v>46</v>
      </c>
      <c r="J15">
        <v>40</v>
      </c>
      <c r="K15">
        <v>337</v>
      </c>
      <c r="L15">
        <v>0</v>
      </c>
      <c r="M15">
        <v>0</v>
      </c>
      <c r="N15">
        <v>0</v>
      </c>
      <c r="O15">
        <v>1</v>
      </c>
      <c r="P15">
        <v>0</v>
      </c>
      <c r="Q15">
        <v>172.8</v>
      </c>
    </row>
    <row r="16" spans="1:17" x14ac:dyDescent="0.2">
      <c r="A16" t="s">
        <v>889</v>
      </c>
      <c r="B16" t="s">
        <v>49</v>
      </c>
      <c r="C16" t="s">
        <v>721</v>
      </c>
      <c r="I16">
        <v>89</v>
      </c>
      <c r="J16">
        <v>67</v>
      </c>
      <c r="K16">
        <v>725</v>
      </c>
      <c r="L16">
        <v>4</v>
      </c>
      <c r="M16">
        <v>0</v>
      </c>
      <c r="N16">
        <v>3</v>
      </c>
      <c r="O16">
        <v>1</v>
      </c>
      <c r="P16">
        <v>0</v>
      </c>
      <c r="Q16">
        <v>172.5</v>
      </c>
    </row>
    <row r="17" spans="1:17" x14ac:dyDescent="0.2">
      <c r="A17" t="s">
        <v>567</v>
      </c>
      <c r="B17" t="s">
        <v>42</v>
      </c>
      <c r="C17" t="s">
        <v>476</v>
      </c>
      <c r="D17">
        <v>114</v>
      </c>
      <c r="E17">
        <v>565</v>
      </c>
      <c r="F17">
        <v>5</v>
      </c>
      <c r="G17">
        <v>0</v>
      </c>
      <c r="H17">
        <v>2</v>
      </c>
      <c r="I17">
        <v>41</v>
      </c>
      <c r="J17">
        <v>35</v>
      </c>
      <c r="K17">
        <v>330</v>
      </c>
      <c r="L17">
        <v>2</v>
      </c>
      <c r="M17">
        <v>0</v>
      </c>
      <c r="N17">
        <v>0</v>
      </c>
      <c r="Q17">
        <v>172.5</v>
      </c>
    </row>
    <row r="18" spans="1:17" x14ac:dyDescent="0.2">
      <c r="A18" t="s">
        <v>514</v>
      </c>
      <c r="B18" t="s">
        <v>36</v>
      </c>
      <c r="C18" t="s">
        <v>476</v>
      </c>
      <c r="D18">
        <v>188</v>
      </c>
      <c r="E18">
        <v>941</v>
      </c>
      <c r="F18">
        <v>3</v>
      </c>
      <c r="G18">
        <v>0</v>
      </c>
      <c r="H18">
        <v>4</v>
      </c>
      <c r="I18">
        <v>24</v>
      </c>
      <c r="J18">
        <v>21</v>
      </c>
      <c r="K18">
        <v>188</v>
      </c>
      <c r="L18">
        <v>1</v>
      </c>
      <c r="M18">
        <v>0</v>
      </c>
      <c r="N18">
        <v>0</v>
      </c>
      <c r="O18">
        <v>2</v>
      </c>
      <c r="P18">
        <v>0</v>
      </c>
      <c r="Q18">
        <v>169.9</v>
      </c>
    </row>
    <row r="19" spans="1:17" x14ac:dyDescent="0.2">
      <c r="A19" t="s">
        <v>772</v>
      </c>
      <c r="B19" t="s">
        <v>42</v>
      </c>
      <c r="C19" t="s">
        <v>721</v>
      </c>
      <c r="D19">
        <v>13</v>
      </c>
      <c r="E19">
        <v>101</v>
      </c>
      <c r="F19">
        <v>1</v>
      </c>
      <c r="G19">
        <v>0</v>
      </c>
      <c r="H19">
        <v>0</v>
      </c>
      <c r="I19">
        <v>96</v>
      </c>
      <c r="J19">
        <v>64</v>
      </c>
      <c r="K19">
        <v>653</v>
      </c>
      <c r="L19">
        <v>3</v>
      </c>
      <c r="M19">
        <v>1</v>
      </c>
      <c r="N19">
        <v>1</v>
      </c>
      <c r="O19">
        <v>0</v>
      </c>
      <c r="P19">
        <v>1</v>
      </c>
      <c r="Q19">
        <v>168.4</v>
      </c>
    </row>
    <row r="20" spans="1:17" x14ac:dyDescent="0.2">
      <c r="A20" t="s">
        <v>851</v>
      </c>
      <c r="B20" t="s">
        <v>40</v>
      </c>
      <c r="C20" t="s">
        <v>721</v>
      </c>
      <c r="I20">
        <v>72</v>
      </c>
      <c r="J20">
        <v>44</v>
      </c>
      <c r="K20">
        <v>716</v>
      </c>
      <c r="L20">
        <v>7</v>
      </c>
      <c r="M20">
        <v>0</v>
      </c>
      <c r="N20">
        <v>3</v>
      </c>
      <c r="O20">
        <v>1</v>
      </c>
      <c r="P20">
        <v>0</v>
      </c>
      <c r="Q20">
        <v>166.6</v>
      </c>
    </row>
    <row r="21" spans="1:17" x14ac:dyDescent="0.2">
      <c r="A21" t="s">
        <v>1138</v>
      </c>
      <c r="B21" t="s">
        <v>45</v>
      </c>
      <c r="C21" t="s">
        <v>795</v>
      </c>
      <c r="I21">
        <v>74</v>
      </c>
      <c r="J21">
        <v>48</v>
      </c>
      <c r="K21">
        <v>667</v>
      </c>
      <c r="L21">
        <v>7</v>
      </c>
      <c r="M21">
        <v>0</v>
      </c>
      <c r="N21">
        <v>3</v>
      </c>
      <c r="Q21">
        <v>165.7</v>
      </c>
    </row>
    <row r="22" spans="1:17" x14ac:dyDescent="0.2">
      <c r="A22" t="s">
        <v>1052</v>
      </c>
      <c r="B22" t="s">
        <v>56</v>
      </c>
      <c r="C22" t="s">
        <v>721</v>
      </c>
      <c r="I22">
        <v>96</v>
      </c>
      <c r="J22">
        <v>57</v>
      </c>
      <c r="K22">
        <v>696</v>
      </c>
      <c r="L22">
        <v>5</v>
      </c>
      <c r="M22">
        <v>0</v>
      </c>
      <c r="N22">
        <v>3</v>
      </c>
      <c r="Q22">
        <v>165.6</v>
      </c>
    </row>
    <row r="23" spans="1:17" x14ac:dyDescent="0.2">
      <c r="A23" t="s">
        <v>865</v>
      </c>
      <c r="B23" t="s">
        <v>61</v>
      </c>
      <c r="C23" t="s">
        <v>721</v>
      </c>
      <c r="I23">
        <v>96</v>
      </c>
      <c r="J23">
        <v>59</v>
      </c>
      <c r="K23">
        <v>828</v>
      </c>
      <c r="L23">
        <v>3</v>
      </c>
      <c r="M23">
        <v>0</v>
      </c>
      <c r="N23">
        <v>1</v>
      </c>
      <c r="O23">
        <v>1</v>
      </c>
      <c r="P23">
        <v>0</v>
      </c>
      <c r="Q23">
        <v>162.80000000000001</v>
      </c>
    </row>
    <row r="24" spans="1:17" x14ac:dyDescent="0.2">
      <c r="A24" t="s">
        <v>1152</v>
      </c>
      <c r="B24" t="s">
        <v>44</v>
      </c>
      <c r="C24" t="s">
        <v>795</v>
      </c>
      <c r="I24">
        <v>83</v>
      </c>
      <c r="J24">
        <v>48</v>
      </c>
      <c r="K24">
        <v>718</v>
      </c>
      <c r="L24">
        <v>6</v>
      </c>
      <c r="M24">
        <v>0</v>
      </c>
      <c r="N24">
        <v>2</v>
      </c>
      <c r="Q24">
        <v>161.80000000000001</v>
      </c>
    </row>
    <row r="25" spans="1:17" x14ac:dyDescent="0.2">
      <c r="A25" t="s">
        <v>993</v>
      </c>
      <c r="B25" t="s">
        <v>51</v>
      </c>
      <c r="C25" t="s">
        <v>795</v>
      </c>
      <c r="I25">
        <v>64</v>
      </c>
      <c r="J25">
        <v>43</v>
      </c>
      <c r="K25">
        <v>482</v>
      </c>
      <c r="L25">
        <v>11</v>
      </c>
      <c r="M25">
        <v>0</v>
      </c>
      <c r="N25">
        <v>1</v>
      </c>
      <c r="Q25">
        <v>160.19999999999999</v>
      </c>
    </row>
    <row r="26" spans="1:17" x14ac:dyDescent="0.2">
      <c r="A26" t="s">
        <v>817</v>
      </c>
      <c r="B26" t="s">
        <v>41</v>
      </c>
      <c r="C26" t="s">
        <v>721</v>
      </c>
      <c r="D26">
        <v>4</v>
      </c>
      <c r="E26">
        <v>8</v>
      </c>
      <c r="F26">
        <v>0</v>
      </c>
      <c r="G26">
        <v>0</v>
      </c>
      <c r="H26">
        <v>0</v>
      </c>
      <c r="I26">
        <v>80</v>
      </c>
      <c r="J26">
        <v>50</v>
      </c>
      <c r="K26">
        <v>701</v>
      </c>
      <c r="L26">
        <v>6</v>
      </c>
      <c r="M26">
        <v>0</v>
      </c>
      <c r="N26">
        <v>1</v>
      </c>
      <c r="Q26">
        <v>159.9</v>
      </c>
    </row>
    <row r="27" spans="1:17" x14ac:dyDescent="0.2">
      <c r="A27" t="s">
        <v>873</v>
      </c>
      <c r="B27" t="s">
        <v>56</v>
      </c>
      <c r="C27" t="s">
        <v>721</v>
      </c>
      <c r="D27">
        <v>2</v>
      </c>
      <c r="E27">
        <v>4</v>
      </c>
      <c r="F27">
        <v>0</v>
      </c>
      <c r="G27">
        <v>0</v>
      </c>
      <c r="H27">
        <v>0</v>
      </c>
      <c r="I27">
        <v>85</v>
      </c>
      <c r="J27">
        <v>51</v>
      </c>
      <c r="K27">
        <v>736</v>
      </c>
      <c r="L27">
        <v>4</v>
      </c>
      <c r="M27">
        <v>0</v>
      </c>
      <c r="N27">
        <v>3</v>
      </c>
      <c r="O27">
        <v>1</v>
      </c>
      <c r="P27">
        <v>0</v>
      </c>
      <c r="Q27">
        <v>158</v>
      </c>
    </row>
    <row r="28" spans="1:17" x14ac:dyDescent="0.2">
      <c r="A28" t="s">
        <v>659</v>
      </c>
      <c r="B28" t="s">
        <v>35</v>
      </c>
      <c r="C28" t="s">
        <v>476</v>
      </c>
      <c r="D28">
        <v>155</v>
      </c>
      <c r="E28">
        <v>775</v>
      </c>
      <c r="F28">
        <v>6</v>
      </c>
      <c r="G28">
        <v>0</v>
      </c>
      <c r="H28">
        <v>4</v>
      </c>
      <c r="I28">
        <v>19</v>
      </c>
      <c r="J28">
        <v>16</v>
      </c>
      <c r="K28">
        <v>132</v>
      </c>
      <c r="L28">
        <v>0</v>
      </c>
      <c r="M28">
        <v>0</v>
      </c>
      <c r="N28">
        <v>0</v>
      </c>
      <c r="O28">
        <v>1</v>
      </c>
      <c r="P28">
        <v>0</v>
      </c>
      <c r="Q28">
        <v>154.69999999999999</v>
      </c>
    </row>
    <row r="29" spans="1:17" x14ac:dyDescent="0.2">
      <c r="A29" t="s">
        <v>631</v>
      </c>
      <c r="B29" t="s">
        <v>49</v>
      </c>
      <c r="C29" t="s">
        <v>476</v>
      </c>
      <c r="D29">
        <v>63</v>
      </c>
      <c r="E29">
        <v>236</v>
      </c>
      <c r="F29">
        <v>2</v>
      </c>
      <c r="G29">
        <v>0</v>
      </c>
      <c r="H29">
        <v>0</v>
      </c>
      <c r="I29">
        <v>62</v>
      </c>
      <c r="J29">
        <v>47</v>
      </c>
      <c r="K29">
        <v>531</v>
      </c>
      <c r="L29">
        <v>3</v>
      </c>
      <c r="M29">
        <v>0</v>
      </c>
      <c r="N29">
        <v>0</v>
      </c>
      <c r="Q29">
        <v>153.69999999999999</v>
      </c>
    </row>
    <row r="30" spans="1:17" x14ac:dyDescent="0.2">
      <c r="A30" t="s">
        <v>641</v>
      </c>
      <c r="B30" t="s">
        <v>38</v>
      </c>
      <c r="C30" t="s">
        <v>476</v>
      </c>
      <c r="D30">
        <v>142</v>
      </c>
      <c r="E30">
        <v>512</v>
      </c>
      <c r="F30">
        <v>4</v>
      </c>
      <c r="G30">
        <v>0</v>
      </c>
      <c r="H30">
        <v>1</v>
      </c>
      <c r="I30">
        <v>48</v>
      </c>
      <c r="J30">
        <v>39</v>
      </c>
      <c r="K30">
        <v>295</v>
      </c>
      <c r="L30">
        <v>1</v>
      </c>
      <c r="M30">
        <v>0</v>
      </c>
      <c r="N30">
        <v>0</v>
      </c>
      <c r="O30">
        <v>1</v>
      </c>
      <c r="P30">
        <v>0</v>
      </c>
      <c r="Q30">
        <v>152.69999999999999</v>
      </c>
    </row>
    <row r="31" spans="1:17" x14ac:dyDescent="0.2">
      <c r="A31" t="s">
        <v>839</v>
      </c>
      <c r="B31" t="s">
        <v>32</v>
      </c>
      <c r="C31" t="s">
        <v>721</v>
      </c>
      <c r="I31">
        <v>76</v>
      </c>
      <c r="J31">
        <v>46</v>
      </c>
      <c r="K31">
        <v>638</v>
      </c>
      <c r="L31">
        <v>7</v>
      </c>
      <c r="M31">
        <v>0</v>
      </c>
      <c r="N31">
        <v>0</v>
      </c>
      <c r="O31">
        <v>1</v>
      </c>
      <c r="P31">
        <v>0</v>
      </c>
      <c r="Q31">
        <v>151.80000000000001</v>
      </c>
    </row>
    <row r="32" spans="1:17" x14ac:dyDescent="0.2">
      <c r="A32" t="s">
        <v>561</v>
      </c>
      <c r="B32" t="s">
        <v>32</v>
      </c>
      <c r="C32" t="s">
        <v>476</v>
      </c>
      <c r="D32">
        <v>164</v>
      </c>
      <c r="E32">
        <v>679</v>
      </c>
      <c r="F32">
        <v>6</v>
      </c>
      <c r="G32">
        <v>0</v>
      </c>
      <c r="H32">
        <v>2</v>
      </c>
      <c r="I32">
        <v>22</v>
      </c>
      <c r="J32">
        <v>17</v>
      </c>
      <c r="K32">
        <v>165</v>
      </c>
      <c r="L32">
        <v>1</v>
      </c>
      <c r="M32">
        <v>0</v>
      </c>
      <c r="N32">
        <v>0</v>
      </c>
      <c r="O32">
        <v>1</v>
      </c>
      <c r="P32">
        <v>0</v>
      </c>
      <c r="Q32">
        <v>149.4</v>
      </c>
    </row>
    <row r="33" spans="1:17" x14ac:dyDescent="0.2">
      <c r="A33" t="s">
        <v>813</v>
      </c>
      <c r="B33" t="s">
        <v>47</v>
      </c>
      <c r="C33" t="s">
        <v>721</v>
      </c>
      <c r="D33">
        <v>3</v>
      </c>
      <c r="E33">
        <v>19</v>
      </c>
      <c r="F33">
        <v>0</v>
      </c>
      <c r="G33">
        <v>0</v>
      </c>
      <c r="H33">
        <v>0</v>
      </c>
      <c r="I33">
        <v>87</v>
      </c>
      <c r="J33">
        <v>47</v>
      </c>
      <c r="K33">
        <v>553</v>
      </c>
      <c r="L33">
        <v>6</v>
      </c>
      <c r="M33">
        <v>0</v>
      </c>
      <c r="N33">
        <v>1</v>
      </c>
      <c r="Q33">
        <v>143.19999999999999</v>
      </c>
    </row>
    <row r="34" spans="1:17" x14ac:dyDescent="0.2">
      <c r="A34" t="s">
        <v>855</v>
      </c>
      <c r="B34" t="s">
        <v>45</v>
      </c>
      <c r="C34" t="s">
        <v>721</v>
      </c>
      <c r="D34">
        <v>1</v>
      </c>
      <c r="E34">
        <v>-7</v>
      </c>
      <c r="F34">
        <v>0</v>
      </c>
      <c r="G34">
        <v>0</v>
      </c>
      <c r="H34">
        <v>0</v>
      </c>
      <c r="I34">
        <v>82</v>
      </c>
      <c r="J34">
        <v>48</v>
      </c>
      <c r="K34">
        <v>736</v>
      </c>
      <c r="L34">
        <v>4</v>
      </c>
      <c r="M34">
        <v>0</v>
      </c>
      <c r="N34">
        <v>3</v>
      </c>
      <c r="O34">
        <v>2</v>
      </c>
      <c r="P34">
        <v>1</v>
      </c>
      <c r="Q34">
        <v>141.9</v>
      </c>
    </row>
    <row r="35" spans="1:17" x14ac:dyDescent="0.2">
      <c r="A35" t="s">
        <v>619</v>
      </c>
      <c r="B35" t="s">
        <v>51</v>
      </c>
      <c r="C35" t="s">
        <v>476</v>
      </c>
      <c r="D35">
        <v>105</v>
      </c>
      <c r="E35">
        <v>565</v>
      </c>
      <c r="F35">
        <v>2</v>
      </c>
      <c r="G35">
        <v>0</v>
      </c>
      <c r="H35">
        <v>1</v>
      </c>
      <c r="I35">
        <v>45</v>
      </c>
      <c r="J35">
        <v>34</v>
      </c>
      <c r="K35">
        <v>326</v>
      </c>
      <c r="L35">
        <v>0</v>
      </c>
      <c r="M35">
        <v>0</v>
      </c>
      <c r="N35">
        <v>1</v>
      </c>
      <c r="Q35">
        <v>141.1</v>
      </c>
    </row>
    <row r="36" spans="1:17" x14ac:dyDescent="0.2">
      <c r="A36" t="s">
        <v>1134</v>
      </c>
      <c r="B36" t="s">
        <v>36</v>
      </c>
      <c r="C36" t="s">
        <v>721</v>
      </c>
      <c r="I36">
        <v>93</v>
      </c>
      <c r="J36">
        <v>44</v>
      </c>
      <c r="K36">
        <v>727</v>
      </c>
      <c r="L36">
        <v>2</v>
      </c>
      <c r="M36">
        <v>0</v>
      </c>
      <c r="N36">
        <v>4</v>
      </c>
      <c r="O36">
        <v>1</v>
      </c>
      <c r="P36">
        <v>0</v>
      </c>
      <c r="Q36">
        <v>140.69999999999999</v>
      </c>
    </row>
    <row r="37" spans="1:17" x14ac:dyDescent="0.2">
      <c r="A37" t="s">
        <v>1156</v>
      </c>
      <c r="B37" t="s">
        <v>55</v>
      </c>
      <c r="C37" t="s">
        <v>721</v>
      </c>
      <c r="I37">
        <v>73</v>
      </c>
      <c r="J37">
        <v>46</v>
      </c>
      <c r="K37">
        <v>670</v>
      </c>
      <c r="L37">
        <v>3</v>
      </c>
      <c r="M37">
        <v>0</v>
      </c>
      <c r="N37">
        <v>3</v>
      </c>
      <c r="Q37">
        <v>140</v>
      </c>
    </row>
    <row r="38" spans="1:17" x14ac:dyDescent="0.2">
      <c r="A38" t="s">
        <v>522</v>
      </c>
      <c r="B38" t="s">
        <v>56</v>
      </c>
      <c r="C38" t="s">
        <v>476</v>
      </c>
      <c r="D38">
        <v>158</v>
      </c>
      <c r="E38">
        <v>706</v>
      </c>
      <c r="F38">
        <v>4</v>
      </c>
      <c r="G38">
        <v>0</v>
      </c>
      <c r="H38">
        <v>2</v>
      </c>
      <c r="I38">
        <v>30</v>
      </c>
      <c r="J38">
        <v>26</v>
      </c>
      <c r="K38">
        <v>133</v>
      </c>
      <c r="L38">
        <v>0</v>
      </c>
      <c r="M38">
        <v>0</v>
      </c>
      <c r="N38">
        <v>0</v>
      </c>
      <c r="O38">
        <v>2</v>
      </c>
      <c r="P38">
        <v>0</v>
      </c>
      <c r="Q38">
        <v>139.9</v>
      </c>
    </row>
    <row r="39" spans="1:17" x14ac:dyDescent="0.2">
      <c r="A39" t="s">
        <v>821</v>
      </c>
      <c r="B39" t="s">
        <v>31</v>
      </c>
      <c r="C39" t="s">
        <v>721</v>
      </c>
      <c r="D39">
        <v>1</v>
      </c>
      <c r="E39">
        <v>0</v>
      </c>
      <c r="F39">
        <v>0</v>
      </c>
      <c r="G39">
        <v>0</v>
      </c>
      <c r="H39">
        <v>0</v>
      </c>
      <c r="I39">
        <v>85</v>
      </c>
      <c r="J39">
        <v>46</v>
      </c>
      <c r="K39">
        <v>639</v>
      </c>
      <c r="L39">
        <v>4</v>
      </c>
      <c r="M39">
        <v>0</v>
      </c>
      <c r="N39">
        <v>2</v>
      </c>
      <c r="Q39">
        <v>139.9</v>
      </c>
    </row>
    <row r="40" spans="1:17" x14ac:dyDescent="0.2">
      <c r="A40" t="s">
        <v>1102</v>
      </c>
      <c r="B40" t="s">
        <v>42</v>
      </c>
      <c r="C40" t="s">
        <v>721</v>
      </c>
      <c r="D40">
        <v>1</v>
      </c>
      <c r="E40">
        <v>4</v>
      </c>
      <c r="F40">
        <v>0</v>
      </c>
      <c r="G40">
        <v>0</v>
      </c>
      <c r="H40">
        <v>0</v>
      </c>
      <c r="I40">
        <v>60</v>
      </c>
      <c r="J40">
        <v>43</v>
      </c>
      <c r="K40">
        <v>662</v>
      </c>
      <c r="L40">
        <v>4</v>
      </c>
      <c r="M40">
        <v>0</v>
      </c>
      <c r="N40">
        <v>2</v>
      </c>
      <c r="Q40">
        <v>139.6</v>
      </c>
    </row>
    <row r="41" spans="1:17" x14ac:dyDescent="0.2">
      <c r="A41" t="s">
        <v>1247</v>
      </c>
      <c r="B41" t="s">
        <v>47</v>
      </c>
      <c r="C41" t="s">
        <v>721</v>
      </c>
      <c r="I41">
        <v>50</v>
      </c>
      <c r="J41">
        <v>30</v>
      </c>
      <c r="K41">
        <v>592</v>
      </c>
      <c r="L41">
        <v>7</v>
      </c>
      <c r="M41">
        <v>1</v>
      </c>
      <c r="N41">
        <v>2</v>
      </c>
      <c r="Q41">
        <v>139.19999999999999</v>
      </c>
    </row>
    <row r="42" spans="1:17" x14ac:dyDescent="0.2">
      <c r="A42" t="s">
        <v>480</v>
      </c>
      <c r="B42" t="s">
        <v>58</v>
      </c>
      <c r="C42" t="s">
        <v>476</v>
      </c>
      <c r="D42">
        <v>133</v>
      </c>
      <c r="E42">
        <v>610</v>
      </c>
      <c r="F42">
        <v>3</v>
      </c>
      <c r="G42">
        <v>1</v>
      </c>
      <c r="H42">
        <v>2</v>
      </c>
      <c r="I42">
        <v>35</v>
      </c>
      <c r="J42">
        <v>24</v>
      </c>
      <c r="K42">
        <v>218</v>
      </c>
      <c r="L42">
        <v>1</v>
      </c>
      <c r="M42">
        <v>0</v>
      </c>
      <c r="N42">
        <v>0</v>
      </c>
      <c r="O42">
        <v>1</v>
      </c>
      <c r="P42">
        <v>0</v>
      </c>
      <c r="Q42">
        <v>138.80000000000001</v>
      </c>
    </row>
    <row r="43" spans="1:17" x14ac:dyDescent="0.2">
      <c r="A43" t="s">
        <v>913</v>
      </c>
      <c r="B43" t="s">
        <v>59</v>
      </c>
      <c r="C43" t="s">
        <v>721</v>
      </c>
      <c r="I43">
        <v>91</v>
      </c>
      <c r="J43">
        <v>45</v>
      </c>
      <c r="K43">
        <v>724</v>
      </c>
      <c r="L43">
        <v>3</v>
      </c>
      <c r="M43">
        <v>0</v>
      </c>
      <c r="N43">
        <v>1</v>
      </c>
      <c r="Q43">
        <v>138.4</v>
      </c>
    </row>
    <row r="44" spans="1:17" x14ac:dyDescent="0.2">
      <c r="A44" t="s">
        <v>1200</v>
      </c>
      <c r="B44" t="s">
        <v>54</v>
      </c>
      <c r="C44" t="s">
        <v>795</v>
      </c>
      <c r="I44">
        <v>66</v>
      </c>
      <c r="J44">
        <v>53</v>
      </c>
      <c r="K44">
        <v>617</v>
      </c>
      <c r="L44">
        <v>3</v>
      </c>
      <c r="M44">
        <v>1</v>
      </c>
      <c r="N44">
        <v>1</v>
      </c>
      <c r="Q44">
        <v>137.69999999999999</v>
      </c>
    </row>
    <row r="45" spans="1:17" x14ac:dyDescent="0.2">
      <c r="A45" t="s">
        <v>869</v>
      </c>
      <c r="B45" t="s">
        <v>62</v>
      </c>
      <c r="C45" t="s">
        <v>795</v>
      </c>
      <c r="I45">
        <v>71</v>
      </c>
      <c r="J45">
        <v>50</v>
      </c>
      <c r="K45">
        <v>620</v>
      </c>
      <c r="L45">
        <v>3</v>
      </c>
      <c r="M45">
        <v>1</v>
      </c>
      <c r="N45">
        <v>1</v>
      </c>
      <c r="O45">
        <v>1</v>
      </c>
      <c r="P45">
        <v>0</v>
      </c>
      <c r="Q45">
        <v>135</v>
      </c>
    </row>
    <row r="46" spans="1:17" x14ac:dyDescent="0.2">
      <c r="A46" t="s">
        <v>629</v>
      </c>
      <c r="B46" t="s">
        <v>34</v>
      </c>
      <c r="C46" t="s">
        <v>476</v>
      </c>
      <c r="D46">
        <v>159</v>
      </c>
      <c r="E46">
        <v>623</v>
      </c>
      <c r="F46">
        <v>2</v>
      </c>
      <c r="G46">
        <v>0</v>
      </c>
      <c r="H46">
        <v>3</v>
      </c>
      <c r="I46">
        <v>32</v>
      </c>
      <c r="J46">
        <v>27</v>
      </c>
      <c r="K46">
        <v>212</v>
      </c>
      <c r="L46">
        <v>0</v>
      </c>
      <c r="M46">
        <v>0</v>
      </c>
      <c r="N46">
        <v>0</v>
      </c>
      <c r="Q46">
        <v>131.5</v>
      </c>
    </row>
    <row r="47" spans="1:17" x14ac:dyDescent="0.2">
      <c r="A47" t="s">
        <v>494</v>
      </c>
      <c r="B47" t="s">
        <v>59</v>
      </c>
      <c r="C47" t="s">
        <v>476</v>
      </c>
      <c r="D47">
        <v>162</v>
      </c>
      <c r="E47">
        <v>633</v>
      </c>
      <c r="F47">
        <v>4</v>
      </c>
      <c r="G47">
        <v>0</v>
      </c>
      <c r="H47">
        <v>0</v>
      </c>
      <c r="I47">
        <v>35</v>
      </c>
      <c r="J47">
        <v>25</v>
      </c>
      <c r="K47">
        <v>181</v>
      </c>
      <c r="L47">
        <v>0</v>
      </c>
      <c r="M47">
        <v>0</v>
      </c>
      <c r="N47">
        <v>0</v>
      </c>
      <c r="O47">
        <v>3</v>
      </c>
      <c r="P47">
        <v>0</v>
      </c>
      <c r="Q47">
        <v>130.4</v>
      </c>
    </row>
    <row r="48" spans="1:17" x14ac:dyDescent="0.2">
      <c r="A48" t="s">
        <v>823</v>
      </c>
      <c r="B48" t="s">
        <v>46</v>
      </c>
      <c r="C48" t="s">
        <v>721</v>
      </c>
      <c r="D48">
        <v>3</v>
      </c>
      <c r="E48">
        <v>22</v>
      </c>
      <c r="F48">
        <v>0</v>
      </c>
      <c r="G48">
        <v>0</v>
      </c>
      <c r="H48">
        <v>0</v>
      </c>
      <c r="I48">
        <v>57</v>
      </c>
      <c r="J48">
        <v>40</v>
      </c>
      <c r="K48">
        <v>605</v>
      </c>
      <c r="L48">
        <v>4</v>
      </c>
      <c r="M48">
        <v>0</v>
      </c>
      <c r="N48">
        <v>1</v>
      </c>
      <c r="O48">
        <v>1</v>
      </c>
      <c r="P48">
        <v>0</v>
      </c>
      <c r="Q48">
        <v>129.69999999999999</v>
      </c>
    </row>
    <row r="49" spans="1:17" x14ac:dyDescent="0.2">
      <c r="A49" t="s">
        <v>883</v>
      </c>
      <c r="B49" t="s">
        <v>38</v>
      </c>
      <c r="C49" t="s">
        <v>721</v>
      </c>
      <c r="I49">
        <v>84</v>
      </c>
      <c r="J49">
        <v>55</v>
      </c>
      <c r="K49">
        <v>565</v>
      </c>
      <c r="L49">
        <v>2</v>
      </c>
      <c r="M49">
        <v>0</v>
      </c>
      <c r="N49">
        <v>2</v>
      </c>
      <c r="O49">
        <v>1</v>
      </c>
      <c r="P49">
        <v>0</v>
      </c>
      <c r="Q49">
        <v>129.5</v>
      </c>
    </row>
    <row r="50" spans="1:17" x14ac:dyDescent="0.2">
      <c r="A50" t="s">
        <v>537</v>
      </c>
      <c r="B50" t="s">
        <v>55</v>
      </c>
      <c r="C50" t="s">
        <v>476</v>
      </c>
      <c r="D50">
        <v>151</v>
      </c>
      <c r="E50">
        <v>641</v>
      </c>
      <c r="F50">
        <v>2</v>
      </c>
      <c r="G50">
        <v>0</v>
      </c>
      <c r="H50">
        <v>2</v>
      </c>
      <c r="I50">
        <v>41</v>
      </c>
      <c r="J50">
        <v>31</v>
      </c>
      <c r="K50">
        <v>153</v>
      </c>
      <c r="L50">
        <v>0</v>
      </c>
      <c r="M50">
        <v>0</v>
      </c>
      <c r="N50">
        <v>0</v>
      </c>
      <c r="Q50">
        <v>128.4</v>
      </c>
    </row>
    <row r="51" spans="1:17" x14ac:dyDescent="0.2">
      <c r="A51" t="s">
        <v>853</v>
      </c>
      <c r="B51" t="s">
        <v>53</v>
      </c>
      <c r="C51" t="s">
        <v>795</v>
      </c>
      <c r="I51">
        <v>66</v>
      </c>
      <c r="J51">
        <v>47</v>
      </c>
      <c r="K51">
        <v>443</v>
      </c>
      <c r="L51">
        <v>6</v>
      </c>
      <c r="M51">
        <v>0</v>
      </c>
      <c r="N51">
        <v>0</v>
      </c>
      <c r="O51">
        <v>2</v>
      </c>
      <c r="P51">
        <v>0</v>
      </c>
      <c r="Q51">
        <v>127.3</v>
      </c>
    </row>
    <row r="52" spans="1:17" x14ac:dyDescent="0.2">
      <c r="A52" t="s">
        <v>829</v>
      </c>
      <c r="B52" t="s">
        <v>62</v>
      </c>
      <c r="C52" t="s">
        <v>721</v>
      </c>
      <c r="D52">
        <v>2</v>
      </c>
      <c r="E52">
        <v>-5</v>
      </c>
      <c r="F52">
        <v>0</v>
      </c>
      <c r="G52">
        <v>0</v>
      </c>
      <c r="H52">
        <v>0</v>
      </c>
      <c r="I52">
        <v>73</v>
      </c>
      <c r="J52">
        <v>48</v>
      </c>
      <c r="K52">
        <v>612</v>
      </c>
      <c r="L52">
        <v>2</v>
      </c>
      <c r="M52">
        <v>0</v>
      </c>
      <c r="N52">
        <v>2</v>
      </c>
      <c r="Q52">
        <v>126.7</v>
      </c>
    </row>
    <row r="53" spans="1:17" x14ac:dyDescent="0.2">
      <c r="A53" t="s">
        <v>661</v>
      </c>
      <c r="B53" t="s">
        <v>44</v>
      </c>
      <c r="C53" t="s">
        <v>476</v>
      </c>
      <c r="D53">
        <v>190</v>
      </c>
      <c r="E53">
        <v>764</v>
      </c>
      <c r="F53">
        <v>4</v>
      </c>
      <c r="G53">
        <v>0</v>
      </c>
      <c r="H53">
        <v>2</v>
      </c>
      <c r="I53">
        <v>13</v>
      </c>
      <c r="J53">
        <v>9</v>
      </c>
      <c r="K53">
        <v>45</v>
      </c>
      <c r="L53">
        <v>1</v>
      </c>
      <c r="M53">
        <v>0</v>
      </c>
      <c r="N53">
        <v>0</v>
      </c>
      <c r="O53">
        <v>1</v>
      </c>
      <c r="P53">
        <v>0</v>
      </c>
      <c r="Q53">
        <v>125.9</v>
      </c>
    </row>
    <row r="54" spans="1:17" x14ac:dyDescent="0.2">
      <c r="A54" t="s">
        <v>879</v>
      </c>
      <c r="B54" t="s">
        <v>41</v>
      </c>
      <c r="C54" t="s">
        <v>795</v>
      </c>
      <c r="I54">
        <v>58</v>
      </c>
      <c r="J54">
        <v>46</v>
      </c>
      <c r="K54">
        <v>551</v>
      </c>
      <c r="L54">
        <v>3</v>
      </c>
      <c r="M54">
        <v>0</v>
      </c>
      <c r="N54">
        <v>2</v>
      </c>
      <c r="O54">
        <v>1</v>
      </c>
      <c r="P54">
        <v>0</v>
      </c>
      <c r="Q54">
        <v>125.1</v>
      </c>
    </row>
    <row r="55" spans="1:17" x14ac:dyDescent="0.2">
      <c r="A55" t="s">
        <v>482</v>
      </c>
      <c r="B55" t="s">
        <v>52</v>
      </c>
      <c r="C55" t="s">
        <v>476</v>
      </c>
      <c r="D55">
        <v>136</v>
      </c>
      <c r="E55">
        <v>548</v>
      </c>
      <c r="F55">
        <v>2</v>
      </c>
      <c r="G55">
        <v>0</v>
      </c>
      <c r="H55">
        <v>1</v>
      </c>
      <c r="I55">
        <v>36</v>
      </c>
      <c r="J55">
        <v>25</v>
      </c>
      <c r="K55">
        <v>219</v>
      </c>
      <c r="L55">
        <v>1</v>
      </c>
      <c r="M55">
        <v>1</v>
      </c>
      <c r="N55">
        <v>0</v>
      </c>
      <c r="O55">
        <v>1</v>
      </c>
      <c r="P55">
        <v>0</v>
      </c>
      <c r="Q55">
        <v>124.7</v>
      </c>
    </row>
    <row r="56" spans="1:17" x14ac:dyDescent="0.2">
      <c r="A56" t="s">
        <v>867</v>
      </c>
      <c r="B56" t="s">
        <v>41</v>
      </c>
      <c r="C56" t="s">
        <v>721</v>
      </c>
      <c r="I56">
        <v>64</v>
      </c>
      <c r="J56">
        <v>41</v>
      </c>
      <c r="K56">
        <v>626</v>
      </c>
      <c r="L56">
        <v>3</v>
      </c>
      <c r="M56">
        <v>0</v>
      </c>
      <c r="N56">
        <v>1</v>
      </c>
      <c r="O56">
        <v>2</v>
      </c>
      <c r="P56">
        <v>0</v>
      </c>
      <c r="Q56">
        <v>124.6</v>
      </c>
    </row>
    <row r="57" spans="1:17" x14ac:dyDescent="0.2">
      <c r="A57" t="s">
        <v>989</v>
      </c>
      <c r="B57" t="s">
        <v>59</v>
      </c>
      <c r="C57" t="s">
        <v>721</v>
      </c>
      <c r="I57">
        <v>74</v>
      </c>
      <c r="J57">
        <v>44</v>
      </c>
      <c r="K57">
        <v>470</v>
      </c>
      <c r="L57">
        <v>5</v>
      </c>
      <c r="M57">
        <v>0</v>
      </c>
      <c r="N57">
        <v>1</v>
      </c>
      <c r="Q57">
        <v>124</v>
      </c>
    </row>
    <row r="58" spans="1:17" x14ac:dyDescent="0.2">
      <c r="A58" t="s">
        <v>488</v>
      </c>
      <c r="B58" t="s">
        <v>43</v>
      </c>
      <c r="C58" t="s">
        <v>476</v>
      </c>
      <c r="D58">
        <v>49</v>
      </c>
      <c r="E58">
        <v>234</v>
      </c>
      <c r="F58">
        <v>2</v>
      </c>
      <c r="G58">
        <v>0</v>
      </c>
      <c r="H58">
        <v>0</v>
      </c>
      <c r="I58">
        <v>50</v>
      </c>
      <c r="J58">
        <v>36</v>
      </c>
      <c r="K58">
        <v>388</v>
      </c>
      <c r="L58">
        <v>2</v>
      </c>
      <c r="M58">
        <v>0</v>
      </c>
      <c r="N58">
        <v>0</v>
      </c>
      <c r="O58">
        <v>1</v>
      </c>
      <c r="P58">
        <v>0</v>
      </c>
      <c r="Q58">
        <v>122.2</v>
      </c>
    </row>
    <row r="59" spans="1:17" x14ac:dyDescent="0.2">
      <c r="A59" t="s">
        <v>649</v>
      </c>
      <c r="B59" t="s">
        <v>46</v>
      </c>
      <c r="C59" t="s">
        <v>476</v>
      </c>
      <c r="D59">
        <v>184</v>
      </c>
      <c r="E59">
        <v>797</v>
      </c>
      <c r="F59">
        <v>3</v>
      </c>
      <c r="G59">
        <v>0</v>
      </c>
      <c r="H59">
        <v>4</v>
      </c>
      <c r="I59">
        <v>13</v>
      </c>
      <c r="J59">
        <v>6</v>
      </c>
      <c r="K59">
        <v>58</v>
      </c>
      <c r="L59">
        <v>0</v>
      </c>
      <c r="M59">
        <v>0</v>
      </c>
      <c r="N59">
        <v>0</v>
      </c>
      <c r="O59">
        <v>2</v>
      </c>
      <c r="P59">
        <v>0</v>
      </c>
      <c r="Q59">
        <v>121.5</v>
      </c>
    </row>
    <row r="60" spans="1:17" x14ac:dyDescent="0.2">
      <c r="A60" t="s">
        <v>583</v>
      </c>
      <c r="B60" t="s">
        <v>48</v>
      </c>
      <c r="C60" t="s">
        <v>476</v>
      </c>
      <c r="D60">
        <v>113</v>
      </c>
      <c r="E60">
        <v>556</v>
      </c>
      <c r="F60">
        <v>3</v>
      </c>
      <c r="G60">
        <v>0</v>
      </c>
      <c r="H60">
        <v>3</v>
      </c>
      <c r="I60">
        <v>26</v>
      </c>
      <c r="J60">
        <v>24</v>
      </c>
      <c r="K60">
        <v>136</v>
      </c>
      <c r="L60">
        <v>0</v>
      </c>
      <c r="M60">
        <v>0</v>
      </c>
      <c r="N60">
        <v>0</v>
      </c>
      <c r="Q60">
        <v>120.2</v>
      </c>
    </row>
    <row r="61" spans="1:17" x14ac:dyDescent="0.2">
      <c r="A61" t="s">
        <v>827</v>
      </c>
      <c r="B61" t="s">
        <v>43</v>
      </c>
      <c r="C61" t="s">
        <v>721</v>
      </c>
      <c r="D61">
        <v>2</v>
      </c>
      <c r="E61">
        <v>11</v>
      </c>
      <c r="F61">
        <v>0</v>
      </c>
      <c r="G61">
        <v>0</v>
      </c>
      <c r="H61">
        <v>0</v>
      </c>
      <c r="I61">
        <v>60</v>
      </c>
      <c r="J61">
        <v>49</v>
      </c>
      <c r="K61">
        <v>520</v>
      </c>
      <c r="L61">
        <v>2</v>
      </c>
      <c r="M61">
        <v>0</v>
      </c>
      <c r="N61">
        <v>2</v>
      </c>
      <c r="Q61">
        <v>120.1</v>
      </c>
    </row>
    <row r="62" spans="1:17" x14ac:dyDescent="0.2">
      <c r="A62" t="s">
        <v>1226</v>
      </c>
      <c r="B62" t="s">
        <v>57</v>
      </c>
      <c r="C62" t="s">
        <v>721</v>
      </c>
      <c r="I62">
        <v>56</v>
      </c>
      <c r="J62">
        <v>44</v>
      </c>
      <c r="K62">
        <v>539</v>
      </c>
      <c r="L62">
        <v>3</v>
      </c>
      <c r="M62">
        <v>0</v>
      </c>
      <c r="N62">
        <v>1</v>
      </c>
      <c r="Q62">
        <v>118.9</v>
      </c>
    </row>
    <row r="63" spans="1:17" x14ac:dyDescent="0.2">
      <c r="A63" t="s">
        <v>599</v>
      </c>
      <c r="B63" t="s">
        <v>40</v>
      </c>
      <c r="C63" t="s">
        <v>476</v>
      </c>
      <c r="D63">
        <v>147</v>
      </c>
      <c r="E63">
        <v>585</v>
      </c>
      <c r="F63">
        <v>1</v>
      </c>
      <c r="G63">
        <v>0</v>
      </c>
      <c r="H63">
        <v>2</v>
      </c>
      <c r="I63">
        <v>36</v>
      </c>
      <c r="J63">
        <v>27</v>
      </c>
      <c r="K63">
        <v>153</v>
      </c>
      <c r="L63">
        <v>1</v>
      </c>
      <c r="M63">
        <v>0</v>
      </c>
      <c r="N63">
        <v>0</v>
      </c>
      <c r="Q63">
        <v>118.8</v>
      </c>
    </row>
    <row r="64" spans="1:17" x14ac:dyDescent="0.2">
      <c r="A64" t="s">
        <v>553</v>
      </c>
      <c r="B64" t="s">
        <v>48</v>
      </c>
      <c r="C64" t="s">
        <v>476</v>
      </c>
      <c r="D64">
        <v>107</v>
      </c>
      <c r="E64">
        <v>534</v>
      </c>
      <c r="F64">
        <v>5</v>
      </c>
      <c r="G64">
        <v>0</v>
      </c>
      <c r="H64">
        <v>2</v>
      </c>
      <c r="I64">
        <v>18</v>
      </c>
      <c r="J64">
        <v>13</v>
      </c>
      <c r="K64">
        <v>137</v>
      </c>
      <c r="L64">
        <v>0</v>
      </c>
      <c r="M64">
        <v>1</v>
      </c>
      <c r="N64">
        <v>0</v>
      </c>
      <c r="Q64">
        <v>118.1</v>
      </c>
    </row>
    <row r="65" spans="1:17" x14ac:dyDescent="0.2">
      <c r="A65" t="s">
        <v>1140</v>
      </c>
      <c r="B65" t="s">
        <v>39</v>
      </c>
      <c r="C65" t="s">
        <v>721</v>
      </c>
      <c r="D65">
        <v>2</v>
      </c>
      <c r="E65">
        <v>19</v>
      </c>
      <c r="F65">
        <v>0</v>
      </c>
      <c r="G65">
        <v>0</v>
      </c>
      <c r="H65">
        <v>0</v>
      </c>
      <c r="I65">
        <v>56</v>
      </c>
      <c r="J65">
        <v>36</v>
      </c>
      <c r="K65">
        <v>573</v>
      </c>
      <c r="L65">
        <v>2</v>
      </c>
      <c r="M65">
        <v>0</v>
      </c>
      <c r="N65">
        <v>2</v>
      </c>
      <c r="Q65">
        <v>113.2</v>
      </c>
    </row>
    <row r="66" spans="1:17" x14ac:dyDescent="0.2">
      <c r="A66" t="s">
        <v>635</v>
      </c>
      <c r="B66" t="s">
        <v>43</v>
      </c>
      <c r="C66" t="s">
        <v>476</v>
      </c>
      <c r="D66">
        <v>133</v>
      </c>
      <c r="E66">
        <v>569</v>
      </c>
      <c r="F66">
        <v>6</v>
      </c>
      <c r="G66">
        <v>0</v>
      </c>
      <c r="H66">
        <v>1</v>
      </c>
      <c r="I66">
        <v>7</v>
      </c>
      <c r="J66">
        <v>6</v>
      </c>
      <c r="K66">
        <v>43</v>
      </c>
      <c r="L66">
        <v>1</v>
      </c>
      <c r="M66">
        <v>0</v>
      </c>
      <c r="N66">
        <v>0</v>
      </c>
      <c r="Q66">
        <v>112.2</v>
      </c>
    </row>
    <row r="67" spans="1:17" x14ac:dyDescent="0.2">
      <c r="A67" t="s">
        <v>1112</v>
      </c>
      <c r="B67" t="s">
        <v>57</v>
      </c>
      <c r="C67" t="s">
        <v>795</v>
      </c>
      <c r="I67">
        <v>66</v>
      </c>
      <c r="J67">
        <v>44</v>
      </c>
      <c r="K67">
        <v>530</v>
      </c>
      <c r="L67">
        <v>2</v>
      </c>
      <c r="M67">
        <v>0</v>
      </c>
      <c r="N67">
        <v>1</v>
      </c>
      <c r="Q67">
        <v>112</v>
      </c>
    </row>
    <row r="68" spans="1:17" x14ac:dyDescent="0.2">
      <c r="A68" t="s">
        <v>957</v>
      </c>
      <c r="B68" t="s">
        <v>53</v>
      </c>
      <c r="C68" t="s">
        <v>721</v>
      </c>
      <c r="I68">
        <v>71</v>
      </c>
      <c r="J68">
        <v>46</v>
      </c>
      <c r="K68">
        <v>473</v>
      </c>
      <c r="L68">
        <v>3</v>
      </c>
      <c r="M68">
        <v>0</v>
      </c>
      <c r="N68">
        <v>0</v>
      </c>
      <c r="Q68">
        <v>111.3</v>
      </c>
    </row>
    <row r="69" spans="1:17" x14ac:dyDescent="0.2">
      <c r="A69" t="s">
        <v>484</v>
      </c>
      <c r="B69" t="s">
        <v>47</v>
      </c>
      <c r="C69" t="s">
        <v>476</v>
      </c>
      <c r="D69">
        <v>101</v>
      </c>
      <c r="E69">
        <v>390</v>
      </c>
      <c r="F69">
        <v>1</v>
      </c>
      <c r="G69">
        <v>0</v>
      </c>
      <c r="H69">
        <v>1</v>
      </c>
      <c r="I69">
        <v>33</v>
      </c>
      <c r="J69">
        <v>26</v>
      </c>
      <c r="K69">
        <v>251</v>
      </c>
      <c r="L69">
        <v>2</v>
      </c>
      <c r="M69">
        <v>0</v>
      </c>
      <c r="N69">
        <v>0</v>
      </c>
      <c r="O69">
        <v>1</v>
      </c>
      <c r="P69">
        <v>0</v>
      </c>
      <c r="Q69">
        <v>111.1</v>
      </c>
    </row>
    <row r="70" spans="1:17" x14ac:dyDescent="0.2">
      <c r="A70" t="s">
        <v>770</v>
      </c>
      <c r="B70" t="s">
        <v>61</v>
      </c>
      <c r="C70" t="s">
        <v>721</v>
      </c>
      <c r="D70">
        <v>4</v>
      </c>
      <c r="E70">
        <v>23</v>
      </c>
      <c r="F70">
        <v>0</v>
      </c>
      <c r="G70">
        <v>0</v>
      </c>
      <c r="H70">
        <v>0</v>
      </c>
      <c r="I70">
        <v>84</v>
      </c>
      <c r="J70">
        <v>52</v>
      </c>
      <c r="K70">
        <v>502</v>
      </c>
      <c r="L70">
        <v>1</v>
      </c>
      <c r="M70">
        <v>0</v>
      </c>
      <c r="N70">
        <v>0</v>
      </c>
      <c r="O70">
        <v>1</v>
      </c>
      <c r="P70">
        <v>0</v>
      </c>
      <c r="Q70">
        <v>110.5</v>
      </c>
    </row>
    <row r="71" spans="1:17" x14ac:dyDescent="0.2">
      <c r="A71" t="s">
        <v>1090</v>
      </c>
      <c r="B71" t="s">
        <v>52</v>
      </c>
      <c r="C71" t="s">
        <v>795</v>
      </c>
      <c r="I71">
        <v>76</v>
      </c>
      <c r="J71">
        <v>50</v>
      </c>
      <c r="K71">
        <v>425</v>
      </c>
      <c r="L71">
        <v>3</v>
      </c>
      <c r="M71">
        <v>0</v>
      </c>
      <c r="N71">
        <v>0</v>
      </c>
      <c r="Q71">
        <v>110.5</v>
      </c>
    </row>
    <row r="72" spans="1:17" x14ac:dyDescent="0.2">
      <c r="A72" t="s">
        <v>875</v>
      </c>
      <c r="B72" t="s">
        <v>34</v>
      </c>
      <c r="C72" t="s">
        <v>795</v>
      </c>
      <c r="I72">
        <v>65</v>
      </c>
      <c r="J72">
        <v>51</v>
      </c>
      <c r="K72">
        <v>472</v>
      </c>
      <c r="L72">
        <v>2</v>
      </c>
      <c r="M72">
        <v>0</v>
      </c>
      <c r="N72">
        <v>0</v>
      </c>
      <c r="O72">
        <v>1</v>
      </c>
      <c r="P72">
        <v>0</v>
      </c>
      <c r="Q72">
        <v>110.2</v>
      </c>
    </row>
    <row r="73" spans="1:17" x14ac:dyDescent="0.2">
      <c r="A73" t="s">
        <v>768</v>
      </c>
      <c r="B73" t="s">
        <v>35</v>
      </c>
      <c r="C73" t="s">
        <v>721</v>
      </c>
      <c r="D73">
        <v>29</v>
      </c>
      <c r="E73">
        <v>241</v>
      </c>
      <c r="F73">
        <v>2</v>
      </c>
      <c r="G73">
        <v>0</v>
      </c>
      <c r="H73">
        <v>0</v>
      </c>
      <c r="I73">
        <v>54</v>
      </c>
      <c r="J73">
        <v>31</v>
      </c>
      <c r="K73">
        <v>310</v>
      </c>
      <c r="L73">
        <v>4</v>
      </c>
      <c r="M73">
        <v>0</v>
      </c>
      <c r="N73">
        <v>0</v>
      </c>
      <c r="O73">
        <v>2</v>
      </c>
      <c r="P73">
        <v>1</v>
      </c>
      <c r="Q73">
        <v>110.1</v>
      </c>
    </row>
    <row r="74" spans="1:17" x14ac:dyDescent="0.2">
      <c r="A74" t="s">
        <v>788</v>
      </c>
      <c r="B74" t="s">
        <v>51</v>
      </c>
      <c r="C74" t="s">
        <v>721</v>
      </c>
      <c r="D74">
        <v>4</v>
      </c>
      <c r="E74">
        <v>3</v>
      </c>
      <c r="F74">
        <v>0</v>
      </c>
      <c r="G74">
        <v>0</v>
      </c>
      <c r="H74">
        <v>0</v>
      </c>
      <c r="I74">
        <v>67</v>
      </c>
      <c r="J74">
        <v>39</v>
      </c>
      <c r="K74">
        <v>515</v>
      </c>
      <c r="L74">
        <v>3</v>
      </c>
      <c r="M74">
        <v>0</v>
      </c>
      <c r="N74">
        <v>0</v>
      </c>
      <c r="Q74">
        <v>108.8</v>
      </c>
    </row>
    <row r="75" spans="1:17" x14ac:dyDescent="0.2">
      <c r="A75" t="s">
        <v>565</v>
      </c>
      <c r="B75" t="s">
        <v>45</v>
      </c>
      <c r="C75" t="s">
        <v>476</v>
      </c>
      <c r="D75">
        <v>63</v>
      </c>
      <c r="E75">
        <v>189</v>
      </c>
      <c r="F75">
        <v>0</v>
      </c>
      <c r="G75">
        <v>0</v>
      </c>
      <c r="H75">
        <v>0</v>
      </c>
      <c r="I75">
        <v>46</v>
      </c>
      <c r="J75">
        <v>39</v>
      </c>
      <c r="K75">
        <v>387</v>
      </c>
      <c r="L75">
        <v>2</v>
      </c>
      <c r="M75">
        <v>0</v>
      </c>
      <c r="N75">
        <v>0</v>
      </c>
      <c r="Q75">
        <v>108.6</v>
      </c>
    </row>
    <row r="76" spans="1:17" x14ac:dyDescent="0.2">
      <c r="A76" t="s">
        <v>1084</v>
      </c>
      <c r="B76" t="s">
        <v>52</v>
      </c>
      <c r="C76" t="s">
        <v>721</v>
      </c>
      <c r="I76">
        <v>57</v>
      </c>
      <c r="J76">
        <v>36</v>
      </c>
      <c r="K76">
        <v>515</v>
      </c>
      <c r="L76">
        <v>2</v>
      </c>
      <c r="M76">
        <v>0</v>
      </c>
      <c r="N76">
        <v>3</v>
      </c>
      <c r="Q76">
        <v>108.5</v>
      </c>
    </row>
    <row r="77" spans="1:17" x14ac:dyDescent="0.2">
      <c r="A77" t="s">
        <v>498</v>
      </c>
      <c r="B77" t="s">
        <v>62</v>
      </c>
      <c r="C77" t="s">
        <v>476</v>
      </c>
      <c r="D77">
        <v>71</v>
      </c>
      <c r="E77">
        <v>364</v>
      </c>
      <c r="F77">
        <v>4</v>
      </c>
      <c r="G77">
        <v>0</v>
      </c>
      <c r="H77">
        <v>1</v>
      </c>
      <c r="I77">
        <v>30</v>
      </c>
      <c r="J77">
        <v>21</v>
      </c>
      <c r="K77">
        <v>177</v>
      </c>
      <c r="L77">
        <v>1</v>
      </c>
      <c r="M77">
        <v>0</v>
      </c>
      <c r="N77">
        <v>0</v>
      </c>
      <c r="O77">
        <v>2</v>
      </c>
      <c r="P77">
        <v>0</v>
      </c>
      <c r="Q77">
        <v>108.1</v>
      </c>
    </row>
    <row r="78" spans="1:17" x14ac:dyDescent="0.2">
      <c r="A78" t="s">
        <v>516</v>
      </c>
      <c r="B78" t="s">
        <v>38</v>
      </c>
      <c r="C78" t="s">
        <v>476</v>
      </c>
      <c r="D78">
        <v>76</v>
      </c>
      <c r="E78">
        <v>427</v>
      </c>
      <c r="F78">
        <v>5</v>
      </c>
      <c r="G78">
        <v>0</v>
      </c>
      <c r="H78">
        <v>1</v>
      </c>
      <c r="I78">
        <v>19</v>
      </c>
      <c r="J78">
        <v>14</v>
      </c>
      <c r="K78">
        <v>119</v>
      </c>
      <c r="L78">
        <v>1</v>
      </c>
      <c r="M78">
        <v>0</v>
      </c>
      <c r="N78">
        <v>0</v>
      </c>
      <c r="O78">
        <v>2</v>
      </c>
      <c r="P78">
        <v>0</v>
      </c>
      <c r="Q78">
        <v>107.6</v>
      </c>
    </row>
    <row r="79" spans="1:17" x14ac:dyDescent="0.2">
      <c r="A79" t="s">
        <v>1118</v>
      </c>
      <c r="B79" t="s">
        <v>37</v>
      </c>
      <c r="C79" t="s">
        <v>721</v>
      </c>
      <c r="I79">
        <v>55</v>
      </c>
      <c r="J79">
        <v>39</v>
      </c>
      <c r="K79">
        <v>475</v>
      </c>
      <c r="L79">
        <v>3</v>
      </c>
      <c r="M79">
        <v>0</v>
      </c>
      <c r="N79">
        <v>1</v>
      </c>
      <c r="Q79">
        <v>107.5</v>
      </c>
    </row>
    <row r="80" spans="1:17" x14ac:dyDescent="0.2">
      <c r="A80" t="s">
        <v>893</v>
      </c>
      <c r="B80" t="s">
        <v>46</v>
      </c>
      <c r="C80" t="s">
        <v>721</v>
      </c>
      <c r="I80">
        <v>46</v>
      </c>
      <c r="J80">
        <v>27</v>
      </c>
      <c r="K80">
        <v>432</v>
      </c>
      <c r="L80">
        <v>5</v>
      </c>
      <c r="M80">
        <v>0</v>
      </c>
      <c r="N80">
        <v>2</v>
      </c>
      <c r="Q80">
        <v>106.2</v>
      </c>
    </row>
    <row r="81" spans="1:17" x14ac:dyDescent="0.2">
      <c r="A81" t="s">
        <v>506</v>
      </c>
      <c r="B81" t="s">
        <v>36</v>
      </c>
      <c r="C81" t="s">
        <v>476</v>
      </c>
      <c r="D81">
        <v>76</v>
      </c>
      <c r="E81">
        <v>345</v>
      </c>
      <c r="F81">
        <v>0</v>
      </c>
      <c r="G81">
        <v>0</v>
      </c>
      <c r="H81">
        <v>0</v>
      </c>
      <c r="I81">
        <v>37</v>
      </c>
      <c r="J81">
        <v>25</v>
      </c>
      <c r="K81">
        <v>277</v>
      </c>
      <c r="L81">
        <v>3</v>
      </c>
      <c r="M81">
        <v>0</v>
      </c>
      <c r="N81">
        <v>0</v>
      </c>
      <c r="O81">
        <v>2</v>
      </c>
      <c r="P81">
        <v>0</v>
      </c>
      <c r="Q81">
        <v>105.2</v>
      </c>
    </row>
    <row r="82" spans="1:17" x14ac:dyDescent="0.2">
      <c r="A82" t="s">
        <v>559</v>
      </c>
      <c r="B82" t="s">
        <v>37</v>
      </c>
      <c r="C82" t="s">
        <v>476</v>
      </c>
      <c r="D82">
        <v>45</v>
      </c>
      <c r="E82">
        <v>188</v>
      </c>
      <c r="F82">
        <v>0</v>
      </c>
      <c r="G82">
        <v>0</v>
      </c>
      <c r="H82">
        <v>0</v>
      </c>
      <c r="I82">
        <v>49</v>
      </c>
      <c r="J82">
        <v>36</v>
      </c>
      <c r="K82">
        <v>321</v>
      </c>
      <c r="L82">
        <v>3</v>
      </c>
      <c r="M82">
        <v>0</v>
      </c>
      <c r="N82">
        <v>0</v>
      </c>
      <c r="Q82">
        <v>104.9</v>
      </c>
    </row>
    <row r="83" spans="1:17" x14ac:dyDescent="0.2">
      <c r="A83" t="s">
        <v>579</v>
      </c>
      <c r="B83" t="s">
        <v>31</v>
      </c>
      <c r="C83" t="s">
        <v>476</v>
      </c>
      <c r="D83">
        <v>124</v>
      </c>
      <c r="E83">
        <v>528</v>
      </c>
      <c r="F83">
        <v>5</v>
      </c>
      <c r="G83">
        <v>0</v>
      </c>
      <c r="H83">
        <v>3</v>
      </c>
      <c r="I83">
        <v>17</v>
      </c>
      <c r="J83">
        <v>10</v>
      </c>
      <c r="K83">
        <v>23</v>
      </c>
      <c r="L83">
        <v>0</v>
      </c>
      <c r="M83">
        <v>0</v>
      </c>
      <c r="N83">
        <v>0</v>
      </c>
      <c r="Q83">
        <v>104.1</v>
      </c>
    </row>
    <row r="84" spans="1:17" x14ac:dyDescent="0.2">
      <c r="A84" t="s">
        <v>776</v>
      </c>
      <c r="B84" t="s">
        <v>48</v>
      </c>
      <c r="C84" t="s">
        <v>721</v>
      </c>
      <c r="D84">
        <v>2</v>
      </c>
      <c r="E84">
        <v>21</v>
      </c>
      <c r="F84">
        <v>0</v>
      </c>
      <c r="G84">
        <v>0</v>
      </c>
      <c r="H84">
        <v>0</v>
      </c>
      <c r="I84">
        <v>42</v>
      </c>
      <c r="J84">
        <v>22</v>
      </c>
      <c r="K84">
        <v>440</v>
      </c>
      <c r="L84">
        <v>5</v>
      </c>
      <c r="M84">
        <v>0</v>
      </c>
      <c r="N84">
        <v>2</v>
      </c>
      <c r="O84">
        <v>1</v>
      </c>
      <c r="P84">
        <v>0</v>
      </c>
      <c r="Q84">
        <v>104.1</v>
      </c>
    </row>
    <row r="85" spans="1:17" x14ac:dyDescent="0.2">
      <c r="A85" t="s">
        <v>780</v>
      </c>
      <c r="B85" t="s">
        <v>44</v>
      </c>
      <c r="C85" t="s">
        <v>721</v>
      </c>
      <c r="D85">
        <v>3</v>
      </c>
      <c r="E85">
        <v>55</v>
      </c>
      <c r="F85">
        <v>0</v>
      </c>
      <c r="G85">
        <v>0</v>
      </c>
      <c r="H85">
        <v>0</v>
      </c>
      <c r="I85">
        <v>67</v>
      </c>
      <c r="J85">
        <v>30</v>
      </c>
      <c r="K85">
        <v>445</v>
      </c>
      <c r="L85">
        <v>4</v>
      </c>
      <c r="M85">
        <v>0</v>
      </c>
      <c r="N85">
        <v>0</v>
      </c>
      <c r="Q85">
        <v>104</v>
      </c>
    </row>
    <row r="86" spans="1:17" x14ac:dyDescent="0.2">
      <c r="A86" t="s">
        <v>689</v>
      </c>
      <c r="B86" t="s">
        <v>52</v>
      </c>
      <c r="C86" t="s">
        <v>476</v>
      </c>
      <c r="D86">
        <v>78</v>
      </c>
      <c r="E86">
        <v>250</v>
      </c>
      <c r="F86">
        <v>5</v>
      </c>
      <c r="G86">
        <v>1</v>
      </c>
      <c r="H86">
        <v>0</v>
      </c>
      <c r="I86">
        <v>24</v>
      </c>
      <c r="J86">
        <v>15</v>
      </c>
      <c r="K86">
        <v>227</v>
      </c>
      <c r="L86">
        <v>1</v>
      </c>
      <c r="M86">
        <v>0</v>
      </c>
      <c r="N86">
        <v>1</v>
      </c>
      <c r="Q86">
        <v>103.7</v>
      </c>
    </row>
    <row r="87" spans="1:17" x14ac:dyDescent="0.2">
      <c r="A87" t="s">
        <v>518</v>
      </c>
      <c r="B87" t="s">
        <v>51</v>
      </c>
      <c r="C87" t="s">
        <v>476</v>
      </c>
      <c r="D87">
        <v>124</v>
      </c>
      <c r="E87">
        <v>404</v>
      </c>
      <c r="F87">
        <v>7</v>
      </c>
      <c r="G87">
        <v>1</v>
      </c>
      <c r="H87">
        <v>0</v>
      </c>
      <c r="I87">
        <v>9</v>
      </c>
      <c r="J87">
        <v>8</v>
      </c>
      <c r="K87">
        <v>40</v>
      </c>
      <c r="L87">
        <v>1</v>
      </c>
      <c r="M87">
        <v>0</v>
      </c>
      <c r="N87">
        <v>0</v>
      </c>
      <c r="O87">
        <v>2</v>
      </c>
      <c r="P87">
        <v>0</v>
      </c>
      <c r="Q87">
        <v>102.4</v>
      </c>
    </row>
    <row r="88" spans="1:17" x14ac:dyDescent="0.2">
      <c r="A88" t="s">
        <v>881</v>
      </c>
      <c r="B88" t="s">
        <v>55</v>
      </c>
      <c r="C88" t="s">
        <v>721</v>
      </c>
      <c r="I88">
        <v>65</v>
      </c>
      <c r="J88">
        <v>37</v>
      </c>
      <c r="K88">
        <v>456</v>
      </c>
      <c r="L88">
        <v>3</v>
      </c>
      <c r="M88">
        <v>0</v>
      </c>
      <c r="N88">
        <v>0</v>
      </c>
      <c r="O88">
        <v>1</v>
      </c>
      <c r="P88">
        <v>0</v>
      </c>
      <c r="Q88">
        <v>100.6</v>
      </c>
    </row>
    <row r="89" spans="1:17" x14ac:dyDescent="0.2">
      <c r="A89" t="s">
        <v>953</v>
      </c>
      <c r="B89" t="s">
        <v>60</v>
      </c>
      <c r="C89" t="s">
        <v>721</v>
      </c>
      <c r="I89">
        <v>61</v>
      </c>
      <c r="J89">
        <v>36</v>
      </c>
      <c r="K89">
        <v>465</v>
      </c>
      <c r="L89">
        <v>2</v>
      </c>
      <c r="M89">
        <v>0</v>
      </c>
      <c r="N89">
        <v>2</v>
      </c>
      <c r="Q89">
        <v>100.5</v>
      </c>
    </row>
    <row r="90" spans="1:17" x14ac:dyDescent="0.2">
      <c r="A90" t="s">
        <v>933</v>
      </c>
      <c r="B90" t="s">
        <v>33</v>
      </c>
      <c r="C90" t="s">
        <v>721</v>
      </c>
      <c r="I90">
        <v>61</v>
      </c>
      <c r="J90">
        <v>30</v>
      </c>
      <c r="K90">
        <v>456</v>
      </c>
      <c r="L90">
        <v>3</v>
      </c>
      <c r="M90">
        <v>0</v>
      </c>
      <c r="N90">
        <v>2</v>
      </c>
      <c r="Q90">
        <v>99.6</v>
      </c>
    </row>
    <row r="91" spans="1:17" x14ac:dyDescent="0.2">
      <c r="A91" t="s">
        <v>524</v>
      </c>
      <c r="B91" t="s">
        <v>53</v>
      </c>
      <c r="C91" t="s">
        <v>476</v>
      </c>
      <c r="D91">
        <v>90</v>
      </c>
      <c r="E91">
        <v>332</v>
      </c>
      <c r="F91">
        <v>3</v>
      </c>
      <c r="G91">
        <v>0</v>
      </c>
      <c r="H91">
        <v>1</v>
      </c>
      <c r="I91">
        <v>17</v>
      </c>
      <c r="J91">
        <v>14</v>
      </c>
      <c r="K91">
        <v>222</v>
      </c>
      <c r="L91">
        <v>1</v>
      </c>
      <c r="M91">
        <v>0</v>
      </c>
      <c r="N91">
        <v>1</v>
      </c>
      <c r="O91">
        <v>4</v>
      </c>
      <c r="P91">
        <v>0</v>
      </c>
      <c r="Q91">
        <v>99.4</v>
      </c>
    </row>
    <row r="92" spans="1:17" x14ac:dyDescent="0.2">
      <c r="A92" t="s">
        <v>571</v>
      </c>
      <c r="B92" t="s">
        <v>57</v>
      </c>
      <c r="C92" t="s">
        <v>476</v>
      </c>
      <c r="D92">
        <v>101</v>
      </c>
      <c r="E92">
        <v>604</v>
      </c>
      <c r="F92">
        <v>2</v>
      </c>
      <c r="G92">
        <v>0</v>
      </c>
      <c r="H92">
        <v>3</v>
      </c>
      <c r="I92">
        <v>7</v>
      </c>
      <c r="J92">
        <v>6</v>
      </c>
      <c r="K92">
        <v>54</v>
      </c>
      <c r="L92">
        <v>1</v>
      </c>
      <c r="M92">
        <v>0</v>
      </c>
      <c r="N92">
        <v>0</v>
      </c>
      <c r="Q92">
        <v>98.8</v>
      </c>
    </row>
    <row r="93" spans="1:17" x14ac:dyDescent="0.2">
      <c r="A93" t="s">
        <v>663</v>
      </c>
      <c r="B93" t="s">
        <v>58</v>
      </c>
      <c r="C93" t="s">
        <v>476</v>
      </c>
      <c r="D93">
        <v>64</v>
      </c>
      <c r="E93">
        <v>371</v>
      </c>
      <c r="F93">
        <v>5</v>
      </c>
      <c r="G93">
        <v>0</v>
      </c>
      <c r="H93">
        <v>2</v>
      </c>
      <c r="I93">
        <v>8</v>
      </c>
      <c r="J93">
        <v>6</v>
      </c>
      <c r="K93">
        <v>72</v>
      </c>
      <c r="L93">
        <v>2</v>
      </c>
      <c r="M93">
        <v>0</v>
      </c>
      <c r="N93">
        <v>0</v>
      </c>
      <c r="Q93">
        <v>98.3</v>
      </c>
    </row>
    <row r="94" spans="1:17" x14ac:dyDescent="0.2">
      <c r="A94" t="s">
        <v>909</v>
      </c>
      <c r="B94" t="s">
        <v>58</v>
      </c>
      <c r="C94" t="s">
        <v>795</v>
      </c>
      <c r="I94">
        <v>61</v>
      </c>
      <c r="J94">
        <v>41</v>
      </c>
      <c r="K94">
        <v>422</v>
      </c>
      <c r="L94">
        <v>2</v>
      </c>
      <c r="M94">
        <v>0</v>
      </c>
      <c r="N94">
        <v>1</v>
      </c>
      <c r="Q94">
        <v>98.2</v>
      </c>
    </row>
    <row r="95" spans="1:17" x14ac:dyDescent="0.2">
      <c r="A95" t="s">
        <v>486</v>
      </c>
      <c r="B95" t="s">
        <v>62</v>
      </c>
      <c r="C95" t="s">
        <v>476</v>
      </c>
      <c r="D95">
        <v>98</v>
      </c>
      <c r="E95">
        <v>373</v>
      </c>
      <c r="F95">
        <v>3</v>
      </c>
      <c r="G95">
        <v>0</v>
      </c>
      <c r="H95">
        <v>1</v>
      </c>
      <c r="I95">
        <v>25</v>
      </c>
      <c r="J95">
        <v>14</v>
      </c>
      <c r="K95">
        <v>199</v>
      </c>
      <c r="L95">
        <v>1</v>
      </c>
      <c r="M95">
        <v>0</v>
      </c>
      <c r="N95">
        <v>0</v>
      </c>
      <c r="O95">
        <v>1</v>
      </c>
      <c r="P95">
        <v>0</v>
      </c>
      <c r="Q95">
        <v>98.2</v>
      </c>
    </row>
    <row r="96" spans="1:17" x14ac:dyDescent="0.2">
      <c r="A96" t="s">
        <v>794</v>
      </c>
      <c r="B96" t="s">
        <v>47</v>
      </c>
      <c r="C96" t="s">
        <v>795</v>
      </c>
      <c r="D96">
        <v>1</v>
      </c>
      <c r="E96">
        <v>11</v>
      </c>
      <c r="F96">
        <v>0</v>
      </c>
      <c r="G96">
        <v>0</v>
      </c>
      <c r="H96">
        <v>0</v>
      </c>
      <c r="I96">
        <v>53</v>
      </c>
      <c r="J96">
        <v>36</v>
      </c>
      <c r="K96">
        <v>263</v>
      </c>
      <c r="L96">
        <v>5</v>
      </c>
      <c r="M96">
        <v>1</v>
      </c>
      <c r="N96">
        <v>0</v>
      </c>
      <c r="Q96">
        <v>95.4</v>
      </c>
    </row>
    <row r="97" spans="1:17" x14ac:dyDescent="0.2">
      <c r="A97" t="s">
        <v>1160</v>
      </c>
      <c r="B97" t="s">
        <v>55</v>
      </c>
      <c r="C97" t="s">
        <v>795</v>
      </c>
      <c r="I97">
        <v>41</v>
      </c>
      <c r="J97">
        <v>29</v>
      </c>
      <c r="K97">
        <v>385</v>
      </c>
      <c r="L97">
        <v>4</v>
      </c>
      <c r="M97">
        <v>0</v>
      </c>
      <c r="N97">
        <v>1</v>
      </c>
      <c r="Q97">
        <v>94.5</v>
      </c>
    </row>
    <row r="98" spans="1:17" x14ac:dyDescent="0.2">
      <c r="A98" t="s">
        <v>1074</v>
      </c>
      <c r="B98" t="s">
        <v>50</v>
      </c>
      <c r="C98" t="s">
        <v>795</v>
      </c>
      <c r="I98">
        <v>56</v>
      </c>
      <c r="J98">
        <v>39</v>
      </c>
      <c r="K98">
        <v>446</v>
      </c>
      <c r="L98">
        <v>1</v>
      </c>
      <c r="M98">
        <v>0</v>
      </c>
      <c r="N98">
        <v>1</v>
      </c>
      <c r="Q98">
        <v>92.6</v>
      </c>
    </row>
    <row r="99" spans="1:17" x14ac:dyDescent="0.2">
      <c r="A99" t="s">
        <v>979</v>
      </c>
      <c r="B99" t="s">
        <v>34</v>
      </c>
      <c r="C99" t="s">
        <v>721</v>
      </c>
      <c r="I99">
        <v>54</v>
      </c>
      <c r="J99">
        <v>29</v>
      </c>
      <c r="K99">
        <v>452</v>
      </c>
      <c r="L99">
        <v>3</v>
      </c>
      <c r="M99">
        <v>0</v>
      </c>
      <c r="N99">
        <v>0</v>
      </c>
      <c r="Q99">
        <v>92.2</v>
      </c>
    </row>
    <row r="100" spans="1:17" x14ac:dyDescent="0.2">
      <c r="A100" t="s">
        <v>764</v>
      </c>
      <c r="B100" t="s">
        <v>53</v>
      </c>
      <c r="C100" t="s">
        <v>721</v>
      </c>
      <c r="D100">
        <v>2</v>
      </c>
      <c r="E100">
        <v>2</v>
      </c>
      <c r="F100">
        <v>0</v>
      </c>
      <c r="G100">
        <v>0</v>
      </c>
      <c r="H100">
        <v>0</v>
      </c>
      <c r="I100">
        <v>56</v>
      </c>
      <c r="J100">
        <v>43</v>
      </c>
      <c r="K100">
        <v>407</v>
      </c>
      <c r="L100">
        <v>1</v>
      </c>
      <c r="M100">
        <v>1</v>
      </c>
      <c r="N100">
        <v>0</v>
      </c>
      <c r="Q100">
        <v>91.9</v>
      </c>
    </row>
    <row r="101" spans="1:17" x14ac:dyDescent="0.2">
      <c r="A101" t="s">
        <v>1038</v>
      </c>
      <c r="B101" t="s">
        <v>49</v>
      </c>
      <c r="C101" t="s">
        <v>721</v>
      </c>
      <c r="I101">
        <v>55</v>
      </c>
      <c r="J101">
        <v>38</v>
      </c>
      <c r="K101">
        <v>405</v>
      </c>
      <c r="L101">
        <v>2</v>
      </c>
      <c r="M101">
        <v>0</v>
      </c>
      <c r="N101">
        <v>0</v>
      </c>
      <c r="Q101">
        <v>90.5</v>
      </c>
    </row>
    <row r="102" spans="1:17" x14ac:dyDescent="0.2">
      <c r="A102" t="s">
        <v>508</v>
      </c>
      <c r="B102" t="s">
        <v>37</v>
      </c>
      <c r="C102" t="s">
        <v>476</v>
      </c>
      <c r="D102">
        <v>105</v>
      </c>
      <c r="E102">
        <v>403</v>
      </c>
      <c r="F102">
        <v>1</v>
      </c>
      <c r="G102">
        <v>0</v>
      </c>
      <c r="H102">
        <v>0</v>
      </c>
      <c r="I102">
        <v>22</v>
      </c>
      <c r="J102">
        <v>19</v>
      </c>
      <c r="K102">
        <v>174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88.7</v>
      </c>
    </row>
    <row r="103" spans="1:17" x14ac:dyDescent="0.2">
      <c r="A103" t="s">
        <v>1064</v>
      </c>
      <c r="B103" t="s">
        <v>49</v>
      </c>
      <c r="C103" t="s">
        <v>795</v>
      </c>
      <c r="I103">
        <v>40</v>
      </c>
      <c r="J103">
        <v>28</v>
      </c>
      <c r="K103">
        <v>323</v>
      </c>
      <c r="L103">
        <v>4</v>
      </c>
      <c r="M103">
        <v>2</v>
      </c>
      <c r="N103">
        <v>0</v>
      </c>
      <c r="Q103">
        <v>88.3</v>
      </c>
    </row>
    <row r="104" spans="1:17" x14ac:dyDescent="0.2">
      <c r="A104" t="s">
        <v>533</v>
      </c>
      <c r="B104" t="s">
        <v>57</v>
      </c>
      <c r="C104" t="s">
        <v>476</v>
      </c>
      <c r="D104">
        <v>111</v>
      </c>
      <c r="E104">
        <v>417</v>
      </c>
      <c r="F104">
        <v>3</v>
      </c>
      <c r="G104">
        <v>1</v>
      </c>
      <c r="H104">
        <v>1</v>
      </c>
      <c r="I104">
        <v>22</v>
      </c>
      <c r="J104">
        <v>13</v>
      </c>
      <c r="K104">
        <v>80</v>
      </c>
      <c r="L104">
        <v>0</v>
      </c>
      <c r="M104">
        <v>0</v>
      </c>
      <c r="N104">
        <v>0</v>
      </c>
      <c r="Q104">
        <v>85.7</v>
      </c>
    </row>
    <row r="105" spans="1:17" x14ac:dyDescent="0.2">
      <c r="A105" t="s">
        <v>929</v>
      </c>
      <c r="B105" t="s">
        <v>36</v>
      </c>
      <c r="C105" t="s">
        <v>721</v>
      </c>
      <c r="I105">
        <v>46</v>
      </c>
      <c r="J105">
        <v>25</v>
      </c>
      <c r="K105">
        <v>375</v>
      </c>
      <c r="L105">
        <v>3</v>
      </c>
      <c r="M105">
        <v>1</v>
      </c>
      <c r="N105">
        <v>1</v>
      </c>
      <c r="Q105">
        <v>85.5</v>
      </c>
    </row>
    <row r="106" spans="1:17" x14ac:dyDescent="0.2">
      <c r="A106" t="s">
        <v>805</v>
      </c>
      <c r="B106" t="s">
        <v>54</v>
      </c>
      <c r="C106" t="s">
        <v>721</v>
      </c>
      <c r="D106">
        <v>3</v>
      </c>
      <c r="E106">
        <v>21</v>
      </c>
      <c r="F106">
        <v>0</v>
      </c>
      <c r="G106">
        <v>0</v>
      </c>
      <c r="H106">
        <v>0</v>
      </c>
      <c r="I106">
        <v>46</v>
      </c>
      <c r="J106">
        <v>28</v>
      </c>
      <c r="K106">
        <v>343</v>
      </c>
      <c r="L106">
        <v>3</v>
      </c>
      <c r="M106">
        <v>0</v>
      </c>
      <c r="N106">
        <v>1</v>
      </c>
      <c r="Q106">
        <v>85.4</v>
      </c>
    </row>
    <row r="107" spans="1:17" x14ac:dyDescent="0.2">
      <c r="A107" t="s">
        <v>1154</v>
      </c>
      <c r="B107" t="s">
        <v>39</v>
      </c>
      <c r="C107" t="s">
        <v>795</v>
      </c>
      <c r="I107">
        <v>46</v>
      </c>
      <c r="J107">
        <v>29</v>
      </c>
      <c r="K107">
        <v>288</v>
      </c>
      <c r="L107">
        <v>4</v>
      </c>
      <c r="M107">
        <v>0</v>
      </c>
      <c r="N107">
        <v>1</v>
      </c>
      <c r="Q107">
        <v>84.8</v>
      </c>
    </row>
    <row r="108" spans="1:17" x14ac:dyDescent="0.2">
      <c r="A108" t="s">
        <v>591</v>
      </c>
      <c r="B108" t="s">
        <v>60</v>
      </c>
      <c r="C108" t="s">
        <v>476</v>
      </c>
      <c r="D108">
        <v>115</v>
      </c>
      <c r="E108">
        <v>470</v>
      </c>
      <c r="F108">
        <v>3</v>
      </c>
      <c r="G108">
        <v>0</v>
      </c>
      <c r="H108">
        <v>1</v>
      </c>
      <c r="I108">
        <v>15</v>
      </c>
      <c r="J108">
        <v>11</v>
      </c>
      <c r="K108">
        <v>53</v>
      </c>
      <c r="L108">
        <v>0</v>
      </c>
      <c r="M108">
        <v>0</v>
      </c>
      <c r="N108">
        <v>0</v>
      </c>
      <c r="Q108">
        <v>84.3</v>
      </c>
    </row>
    <row r="109" spans="1:17" x14ac:dyDescent="0.2">
      <c r="A109" t="s">
        <v>496</v>
      </c>
      <c r="B109" t="s">
        <v>38</v>
      </c>
      <c r="C109" t="s">
        <v>476</v>
      </c>
      <c r="D109">
        <v>45</v>
      </c>
      <c r="E109">
        <v>164</v>
      </c>
      <c r="F109">
        <v>1</v>
      </c>
      <c r="G109">
        <v>0</v>
      </c>
      <c r="H109">
        <v>0</v>
      </c>
      <c r="I109">
        <v>52</v>
      </c>
      <c r="J109">
        <v>32</v>
      </c>
      <c r="K109">
        <v>237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84.1</v>
      </c>
    </row>
    <row r="110" spans="1:17" x14ac:dyDescent="0.2">
      <c r="A110" t="s">
        <v>797</v>
      </c>
      <c r="B110" t="s">
        <v>54</v>
      </c>
      <c r="C110" t="s">
        <v>721</v>
      </c>
      <c r="D110">
        <v>49</v>
      </c>
      <c r="E110">
        <v>227</v>
      </c>
      <c r="F110">
        <v>1</v>
      </c>
      <c r="G110">
        <v>0</v>
      </c>
      <c r="H110">
        <v>0</v>
      </c>
      <c r="I110">
        <v>36</v>
      </c>
      <c r="J110">
        <v>27</v>
      </c>
      <c r="K110">
        <v>222</v>
      </c>
      <c r="L110">
        <v>1</v>
      </c>
      <c r="M110">
        <v>0</v>
      </c>
      <c r="N110">
        <v>0</v>
      </c>
      <c r="O110">
        <v>2</v>
      </c>
      <c r="P110">
        <v>0</v>
      </c>
      <c r="Q110">
        <v>83.9</v>
      </c>
    </row>
    <row r="111" spans="1:17" x14ac:dyDescent="0.2">
      <c r="A111" t="s">
        <v>845</v>
      </c>
      <c r="B111" t="s">
        <v>61</v>
      </c>
      <c r="C111" t="s">
        <v>721</v>
      </c>
      <c r="I111">
        <v>40</v>
      </c>
      <c r="J111">
        <v>26</v>
      </c>
      <c r="K111">
        <v>307</v>
      </c>
      <c r="L111">
        <v>4</v>
      </c>
      <c r="M111">
        <v>0</v>
      </c>
      <c r="N111">
        <v>1</v>
      </c>
      <c r="O111">
        <v>1</v>
      </c>
      <c r="P111">
        <v>0</v>
      </c>
      <c r="Q111">
        <v>83.7</v>
      </c>
    </row>
    <row r="112" spans="1:17" x14ac:dyDescent="0.2">
      <c r="A112" t="s">
        <v>935</v>
      </c>
      <c r="B112" t="s">
        <v>58</v>
      </c>
      <c r="C112" t="s">
        <v>721</v>
      </c>
      <c r="I112">
        <v>39</v>
      </c>
      <c r="J112">
        <v>25</v>
      </c>
      <c r="K112">
        <v>368</v>
      </c>
      <c r="L112">
        <v>3</v>
      </c>
      <c r="M112">
        <v>0</v>
      </c>
      <c r="N112">
        <v>1</v>
      </c>
      <c r="Q112">
        <v>82.8</v>
      </c>
    </row>
    <row r="113" spans="1:17" x14ac:dyDescent="0.2">
      <c r="A113" t="s">
        <v>849</v>
      </c>
      <c r="B113" t="s">
        <v>34</v>
      </c>
      <c r="C113" t="s">
        <v>721</v>
      </c>
      <c r="I113">
        <v>45</v>
      </c>
      <c r="J113">
        <v>33</v>
      </c>
      <c r="K113">
        <v>348</v>
      </c>
      <c r="L113">
        <v>2</v>
      </c>
      <c r="M113">
        <v>0</v>
      </c>
      <c r="N113">
        <v>1</v>
      </c>
      <c r="O113">
        <v>2</v>
      </c>
      <c r="P113">
        <v>0</v>
      </c>
      <c r="Q113">
        <v>82.8</v>
      </c>
    </row>
    <row r="114" spans="1:17" x14ac:dyDescent="0.2">
      <c r="A114" t="s">
        <v>1148</v>
      </c>
      <c r="B114" t="s">
        <v>59</v>
      </c>
      <c r="C114" t="s">
        <v>795</v>
      </c>
      <c r="I114">
        <v>55</v>
      </c>
      <c r="J114">
        <v>36</v>
      </c>
      <c r="K114">
        <v>325</v>
      </c>
      <c r="L114">
        <v>2</v>
      </c>
      <c r="M114">
        <v>1</v>
      </c>
      <c r="N114">
        <v>0</v>
      </c>
      <c r="Q114">
        <v>82.5</v>
      </c>
    </row>
    <row r="115" spans="1:17" x14ac:dyDescent="0.2">
      <c r="A115" t="s">
        <v>1078</v>
      </c>
      <c r="B115" t="s">
        <v>41</v>
      </c>
      <c r="C115" t="s">
        <v>721</v>
      </c>
      <c r="I115">
        <v>48</v>
      </c>
      <c r="J115">
        <v>33</v>
      </c>
      <c r="K115">
        <v>393</v>
      </c>
      <c r="L115">
        <v>1</v>
      </c>
      <c r="M115">
        <v>0</v>
      </c>
      <c r="N115">
        <v>1</v>
      </c>
      <c r="Q115">
        <v>81.3</v>
      </c>
    </row>
    <row r="116" spans="1:17" x14ac:dyDescent="0.2">
      <c r="A116" t="s">
        <v>843</v>
      </c>
      <c r="B116" t="s">
        <v>58</v>
      </c>
      <c r="C116" t="s">
        <v>721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53</v>
      </c>
      <c r="J116">
        <v>33</v>
      </c>
      <c r="K116">
        <v>358</v>
      </c>
      <c r="L116">
        <v>2</v>
      </c>
      <c r="M116">
        <v>0</v>
      </c>
      <c r="N116">
        <v>0</v>
      </c>
      <c r="O116">
        <v>1</v>
      </c>
      <c r="P116">
        <v>0</v>
      </c>
      <c r="Q116">
        <v>80.8</v>
      </c>
    </row>
    <row r="117" spans="1:17" x14ac:dyDescent="0.2">
      <c r="A117" t="s">
        <v>1216</v>
      </c>
      <c r="B117" t="s">
        <v>31</v>
      </c>
      <c r="C117" t="s">
        <v>795</v>
      </c>
      <c r="I117">
        <v>51</v>
      </c>
      <c r="J117">
        <v>28</v>
      </c>
      <c r="K117">
        <v>314</v>
      </c>
      <c r="L117">
        <v>3</v>
      </c>
      <c r="M117">
        <v>0</v>
      </c>
      <c r="N117">
        <v>1</v>
      </c>
      <c r="Q117">
        <v>80.400000000000006</v>
      </c>
    </row>
    <row r="118" spans="1:17" x14ac:dyDescent="0.2">
      <c r="A118" t="s">
        <v>500</v>
      </c>
      <c r="B118" t="s">
        <v>49</v>
      </c>
      <c r="C118" t="s">
        <v>476</v>
      </c>
      <c r="D118">
        <v>129</v>
      </c>
      <c r="E118">
        <v>450</v>
      </c>
      <c r="F118">
        <v>0</v>
      </c>
      <c r="G118">
        <v>0</v>
      </c>
      <c r="H118">
        <v>0</v>
      </c>
      <c r="I118">
        <v>26</v>
      </c>
      <c r="J118">
        <v>22</v>
      </c>
      <c r="K118">
        <v>130</v>
      </c>
      <c r="L118">
        <v>0</v>
      </c>
      <c r="M118">
        <v>0</v>
      </c>
      <c r="N118">
        <v>0</v>
      </c>
      <c r="O118">
        <v>3</v>
      </c>
      <c r="P118">
        <v>0</v>
      </c>
      <c r="Q118">
        <v>80</v>
      </c>
    </row>
    <row r="119" spans="1:17" x14ac:dyDescent="0.2">
      <c r="A119" t="s">
        <v>1174</v>
      </c>
      <c r="B119" t="s">
        <v>49</v>
      </c>
      <c r="C119" t="s">
        <v>721</v>
      </c>
      <c r="I119">
        <v>41</v>
      </c>
      <c r="J119">
        <v>21</v>
      </c>
      <c r="K119">
        <v>409</v>
      </c>
      <c r="L119">
        <v>3</v>
      </c>
      <c r="M119">
        <v>0</v>
      </c>
      <c r="N119">
        <v>0</v>
      </c>
      <c r="Q119">
        <v>79.900000000000006</v>
      </c>
    </row>
    <row r="120" spans="1:17" x14ac:dyDescent="0.2">
      <c r="A120" t="s">
        <v>991</v>
      </c>
      <c r="B120" t="s">
        <v>50</v>
      </c>
      <c r="C120" t="s">
        <v>721</v>
      </c>
      <c r="I120">
        <v>46</v>
      </c>
      <c r="J120">
        <v>26</v>
      </c>
      <c r="K120">
        <v>327</v>
      </c>
      <c r="L120">
        <v>3</v>
      </c>
      <c r="M120">
        <v>0</v>
      </c>
      <c r="N120">
        <v>1</v>
      </c>
      <c r="Q120">
        <v>79.7</v>
      </c>
    </row>
    <row r="121" spans="1:17" x14ac:dyDescent="0.2">
      <c r="A121" t="s">
        <v>917</v>
      </c>
      <c r="B121" t="s">
        <v>48</v>
      </c>
      <c r="C121" t="s">
        <v>795</v>
      </c>
      <c r="I121">
        <v>50</v>
      </c>
      <c r="J121">
        <v>34</v>
      </c>
      <c r="K121">
        <v>345</v>
      </c>
      <c r="L121">
        <v>1</v>
      </c>
      <c r="M121">
        <v>1</v>
      </c>
      <c r="N121">
        <v>1</v>
      </c>
      <c r="Q121">
        <v>79.5</v>
      </c>
    </row>
    <row r="122" spans="1:17" x14ac:dyDescent="0.2">
      <c r="A122" t="s">
        <v>841</v>
      </c>
      <c r="B122" t="s">
        <v>37</v>
      </c>
      <c r="C122" t="s">
        <v>721</v>
      </c>
      <c r="I122">
        <v>40</v>
      </c>
      <c r="J122">
        <v>25</v>
      </c>
      <c r="K122">
        <v>304</v>
      </c>
      <c r="L122">
        <v>4</v>
      </c>
      <c r="M122">
        <v>0</v>
      </c>
      <c r="N122">
        <v>0</v>
      </c>
      <c r="O122">
        <v>0</v>
      </c>
      <c r="P122">
        <v>1</v>
      </c>
      <c r="Q122">
        <v>79.400000000000006</v>
      </c>
    </row>
    <row r="123" spans="1:17" x14ac:dyDescent="0.2">
      <c r="A123" t="s">
        <v>510</v>
      </c>
      <c r="B123" t="s">
        <v>33</v>
      </c>
      <c r="C123" t="s">
        <v>476</v>
      </c>
      <c r="D123">
        <v>63</v>
      </c>
      <c r="E123">
        <v>163</v>
      </c>
      <c r="F123">
        <v>1</v>
      </c>
      <c r="G123">
        <v>0</v>
      </c>
      <c r="H123">
        <v>0</v>
      </c>
      <c r="I123">
        <v>28</v>
      </c>
      <c r="J123">
        <v>22</v>
      </c>
      <c r="K123">
        <v>227</v>
      </c>
      <c r="L123">
        <v>2</v>
      </c>
      <c r="M123">
        <v>0</v>
      </c>
      <c r="N123">
        <v>0</v>
      </c>
      <c r="O123">
        <v>1</v>
      </c>
      <c r="P123">
        <v>0</v>
      </c>
      <c r="Q123">
        <v>79</v>
      </c>
    </row>
    <row r="124" spans="1:17" x14ac:dyDescent="0.2">
      <c r="A124" t="s">
        <v>895</v>
      </c>
      <c r="B124" t="s">
        <v>38</v>
      </c>
      <c r="C124" t="s">
        <v>795</v>
      </c>
      <c r="I124">
        <v>62</v>
      </c>
      <c r="J124">
        <v>38</v>
      </c>
      <c r="K124">
        <v>394</v>
      </c>
      <c r="L124">
        <v>0</v>
      </c>
      <c r="M124">
        <v>0</v>
      </c>
      <c r="N124">
        <v>0</v>
      </c>
      <c r="Q124">
        <v>77.400000000000006</v>
      </c>
    </row>
    <row r="125" spans="1:17" x14ac:dyDescent="0.2">
      <c r="A125" t="s">
        <v>1210</v>
      </c>
      <c r="B125" t="s">
        <v>61</v>
      </c>
      <c r="C125" t="s">
        <v>795</v>
      </c>
      <c r="I125">
        <v>43</v>
      </c>
      <c r="J125">
        <v>27</v>
      </c>
      <c r="K125">
        <v>320</v>
      </c>
      <c r="L125">
        <v>3</v>
      </c>
      <c r="M125">
        <v>0</v>
      </c>
      <c r="N125">
        <v>0</v>
      </c>
      <c r="Q125">
        <v>77</v>
      </c>
    </row>
    <row r="126" spans="1:17" x14ac:dyDescent="0.2">
      <c r="A126" t="s">
        <v>627</v>
      </c>
      <c r="B126" t="s">
        <v>47</v>
      </c>
      <c r="C126" t="s">
        <v>476</v>
      </c>
      <c r="D126">
        <v>105</v>
      </c>
      <c r="E126">
        <v>408</v>
      </c>
      <c r="F126">
        <v>2</v>
      </c>
      <c r="G126">
        <v>0</v>
      </c>
      <c r="H126">
        <v>1</v>
      </c>
      <c r="I126">
        <v>17</v>
      </c>
      <c r="J126">
        <v>11</v>
      </c>
      <c r="K126">
        <v>98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76.599999999999994</v>
      </c>
    </row>
    <row r="127" spans="1:17" x14ac:dyDescent="0.2">
      <c r="A127" t="s">
        <v>569</v>
      </c>
      <c r="B127" t="s">
        <v>31</v>
      </c>
      <c r="C127" t="s">
        <v>476</v>
      </c>
      <c r="D127">
        <v>102</v>
      </c>
      <c r="E127">
        <v>383</v>
      </c>
      <c r="F127">
        <v>1</v>
      </c>
      <c r="G127">
        <v>0</v>
      </c>
      <c r="H127">
        <v>1</v>
      </c>
      <c r="I127">
        <v>23</v>
      </c>
      <c r="J127">
        <v>17</v>
      </c>
      <c r="K127">
        <v>122</v>
      </c>
      <c r="L127">
        <v>0</v>
      </c>
      <c r="M127">
        <v>0</v>
      </c>
      <c r="N127">
        <v>0</v>
      </c>
      <c r="Q127">
        <v>76.5</v>
      </c>
    </row>
    <row r="128" spans="1:17" x14ac:dyDescent="0.2">
      <c r="A128" t="s">
        <v>983</v>
      </c>
      <c r="B128" t="s">
        <v>60</v>
      </c>
      <c r="C128" t="s">
        <v>721</v>
      </c>
      <c r="I128">
        <v>38</v>
      </c>
      <c r="J128">
        <v>19</v>
      </c>
      <c r="K128">
        <v>402</v>
      </c>
      <c r="L128">
        <v>2</v>
      </c>
      <c r="M128">
        <v>1</v>
      </c>
      <c r="N128">
        <v>1</v>
      </c>
      <c r="Q128">
        <v>76.2</v>
      </c>
    </row>
    <row r="129" spans="1:17" x14ac:dyDescent="0.2">
      <c r="A129" t="s">
        <v>1088</v>
      </c>
      <c r="B129" t="s">
        <v>33</v>
      </c>
      <c r="C129" t="s">
        <v>721</v>
      </c>
      <c r="D129">
        <v>4</v>
      </c>
      <c r="E129">
        <v>26</v>
      </c>
      <c r="F129">
        <v>0</v>
      </c>
      <c r="G129">
        <v>0</v>
      </c>
      <c r="H129">
        <v>0</v>
      </c>
      <c r="I129">
        <v>57</v>
      </c>
      <c r="J129">
        <v>31</v>
      </c>
      <c r="K129">
        <v>366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76.2</v>
      </c>
    </row>
    <row r="130" spans="1:17" x14ac:dyDescent="0.2">
      <c r="A130" t="s">
        <v>575</v>
      </c>
      <c r="B130" t="s">
        <v>45</v>
      </c>
      <c r="C130" t="s">
        <v>476</v>
      </c>
      <c r="D130">
        <v>107</v>
      </c>
      <c r="E130">
        <v>328</v>
      </c>
      <c r="F130">
        <v>1</v>
      </c>
      <c r="G130">
        <v>0</v>
      </c>
      <c r="H130">
        <v>0</v>
      </c>
      <c r="I130">
        <v>17</v>
      </c>
      <c r="J130">
        <v>14</v>
      </c>
      <c r="K130">
        <v>164</v>
      </c>
      <c r="L130">
        <v>1</v>
      </c>
      <c r="M130">
        <v>0</v>
      </c>
      <c r="N130">
        <v>0</v>
      </c>
      <c r="Q130">
        <v>75.2</v>
      </c>
    </row>
    <row r="131" spans="1:17" x14ac:dyDescent="0.2">
      <c r="A131" t="s">
        <v>1106</v>
      </c>
      <c r="B131" t="s">
        <v>52</v>
      </c>
      <c r="C131" t="s">
        <v>721</v>
      </c>
      <c r="I131">
        <v>46</v>
      </c>
      <c r="J131">
        <v>24</v>
      </c>
      <c r="K131">
        <v>420</v>
      </c>
      <c r="L131">
        <v>1</v>
      </c>
      <c r="M131">
        <v>0</v>
      </c>
      <c r="N131">
        <v>1</v>
      </c>
      <c r="Q131">
        <v>75</v>
      </c>
    </row>
    <row r="132" spans="1:17" x14ac:dyDescent="0.2">
      <c r="A132" t="s">
        <v>653</v>
      </c>
      <c r="B132" t="s">
        <v>34</v>
      </c>
      <c r="C132" t="s">
        <v>476</v>
      </c>
      <c r="D132">
        <v>76</v>
      </c>
      <c r="E132">
        <v>313</v>
      </c>
      <c r="F132">
        <v>4</v>
      </c>
      <c r="G132">
        <v>0</v>
      </c>
      <c r="H132">
        <v>0</v>
      </c>
      <c r="I132">
        <v>11</v>
      </c>
      <c r="J132">
        <v>10</v>
      </c>
      <c r="K132">
        <v>87</v>
      </c>
      <c r="L132">
        <v>0</v>
      </c>
      <c r="M132">
        <v>0</v>
      </c>
      <c r="N132">
        <v>0</v>
      </c>
      <c r="Q132">
        <v>74</v>
      </c>
    </row>
    <row r="133" spans="1:17" x14ac:dyDescent="0.2">
      <c r="A133" t="s">
        <v>1032</v>
      </c>
      <c r="B133" t="s">
        <v>59</v>
      </c>
      <c r="C133" t="s">
        <v>721</v>
      </c>
      <c r="I133">
        <v>50</v>
      </c>
      <c r="J133">
        <v>25</v>
      </c>
      <c r="K133">
        <v>301</v>
      </c>
      <c r="L133">
        <v>3</v>
      </c>
      <c r="M133">
        <v>0</v>
      </c>
      <c r="N133">
        <v>0</v>
      </c>
      <c r="Q133">
        <v>73.099999999999994</v>
      </c>
    </row>
    <row r="134" spans="1:17" x14ac:dyDescent="0.2">
      <c r="A134" t="s">
        <v>981</v>
      </c>
      <c r="B134" t="s">
        <v>49</v>
      </c>
      <c r="C134" t="s">
        <v>795</v>
      </c>
      <c r="I134">
        <v>46</v>
      </c>
      <c r="J134">
        <v>29</v>
      </c>
      <c r="K134">
        <v>318</v>
      </c>
      <c r="L134">
        <v>2</v>
      </c>
      <c r="M134">
        <v>0</v>
      </c>
      <c r="N134">
        <v>0</v>
      </c>
      <c r="Q134">
        <v>72.8</v>
      </c>
    </row>
    <row r="135" spans="1:17" x14ac:dyDescent="0.2">
      <c r="A135" t="s">
        <v>535</v>
      </c>
      <c r="B135" t="s">
        <v>54</v>
      </c>
      <c r="C135" t="s">
        <v>476</v>
      </c>
      <c r="D135">
        <v>99</v>
      </c>
      <c r="E135">
        <v>376</v>
      </c>
      <c r="F135">
        <v>2</v>
      </c>
      <c r="G135">
        <v>0</v>
      </c>
      <c r="H135">
        <v>0</v>
      </c>
      <c r="I135">
        <v>14</v>
      </c>
      <c r="J135">
        <v>11</v>
      </c>
      <c r="K135">
        <v>116</v>
      </c>
      <c r="L135">
        <v>0</v>
      </c>
      <c r="M135">
        <v>0</v>
      </c>
      <c r="N135">
        <v>0</v>
      </c>
      <c r="Q135">
        <v>72.2</v>
      </c>
    </row>
    <row r="136" spans="1:17" x14ac:dyDescent="0.2">
      <c r="A136" t="s">
        <v>625</v>
      </c>
      <c r="B136" t="s">
        <v>33</v>
      </c>
      <c r="C136" t="s">
        <v>476</v>
      </c>
      <c r="D136">
        <v>107</v>
      </c>
      <c r="E136">
        <v>353</v>
      </c>
      <c r="F136">
        <v>1</v>
      </c>
      <c r="G136">
        <v>0</v>
      </c>
      <c r="H136">
        <v>1</v>
      </c>
      <c r="I136">
        <v>13</v>
      </c>
      <c r="J136">
        <v>12</v>
      </c>
      <c r="K136">
        <v>98</v>
      </c>
      <c r="L136">
        <v>1</v>
      </c>
      <c r="M136">
        <v>0</v>
      </c>
      <c r="N136">
        <v>0</v>
      </c>
      <c r="Q136">
        <v>72.099999999999994</v>
      </c>
    </row>
    <row r="137" spans="1:17" x14ac:dyDescent="0.2">
      <c r="A137" t="s">
        <v>762</v>
      </c>
      <c r="B137" t="s">
        <v>58</v>
      </c>
      <c r="C137" t="s">
        <v>721</v>
      </c>
      <c r="I137">
        <v>36</v>
      </c>
      <c r="J137">
        <v>26</v>
      </c>
      <c r="K137">
        <v>330</v>
      </c>
      <c r="L137">
        <v>2</v>
      </c>
      <c r="M137">
        <v>0</v>
      </c>
      <c r="N137">
        <v>0</v>
      </c>
      <c r="Q137">
        <v>71</v>
      </c>
    </row>
    <row r="138" spans="1:17" x14ac:dyDescent="0.2">
      <c r="A138" t="s">
        <v>547</v>
      </c>
      <c r="B138" t="s">
        <v>41</v>
      </c>
      <c r="C138" t="s">
        <v>476</v>
      </c>
      <c r="D138">
        <v>56</v>
      </c>
      <c r="E138">
        <v>180</v>
      </c>
      <c r="F138">
        <v>4</v>
      </c>
      <c r="G138">
        <v>0</v>
      </c>
      <c r="H138">
        <v>0</v>
      </c>
      <c r="I138">
        <v>20</v>
      </c>
      <c r="J138">
        <v>17</v>
      </c>
      <c r="K138">
        <v>115</v>
      </c>
      <c r="L138">
        <v>0</v>
      </c>
      <c r="M138">
        <v>0</v>
      </c>
      <c r="N138">
        <v>0</v>
      </c>
      <c r="Q138">
        <v>70.5</v>
      </c>
    </row>
    <row r="139" spans="1:17" x14ac:dyDescent="0.2">
      <c r="A139" t="s">
        <v>551</v>
      </c>
      <c r="B139" t="s">
        <v>41</v>
      </c>
      <c r="C139" t="s">
        <v>476</v>
      </c>
      <c r="D139">
        <v>30</v>
      </c>
      <c r="E139">
        <v>110</v>
      </c>
      <c r="F139">
        <v>0</v>
      </c>
      <c r="G139">
        <v>0</v>
      </c>
      <c r="H139">
        <v>0</v>
      </c>
      <c r="I139">
        <v>31</v>
      </c>
      <c r="J139">
        <v>26</v>
      </c>
      <c r="K139">
        <v>208</v>
      </c>
      <c r="L139">
        <v>2</v>
      </c>
      <c r="M139">
        <v>0</v>
      </c>
      <c r="N139">
        <v>0</v>
      </c>
      <c r="Q139">
        <v>69.8</v>
      </c>
    </row>
    <row r="140" spans="1:17" x14ac:dyDescent="0.2">
      <c r="A140" t="s">
        <v>1283</v>
      </c>
      <c r="B140" t="s">
        <v>40</v>
      </c>
      <c r="C140" t="s">
        <v>721</v>
      </c>
      <c r="I140">
        <v>40</v>
      </c>
      <c r="J140">
        <v>29</v>
      </c>
      <c r="K140">
        <v>346</v>
      </c>
      <c r="L140">
        <v>1</v>
      </c>
      <c r="M140">
        <v>0</v>
      </c>
      <c r="N140">
        <v>0</v>
      </c>
      <c r="Q140">
        <v>69.599999999999994</v>
      </c>
    </row>
    <row r="141" spans="1:17" x14ac:dyDescent="0.2">
      <c r="A141" t="s">
        <v>1146</v>
      </c>
      <c r="B141" t="s">
        <v>57</v>
      </c>
      <c r="C141" t="s">
        <v>721</v>
      </c>
      <c r="I141">
        <v>38</v>
      </c>
      <c r="J141">
        <v>25</v>
      </c>
      <c r="K141">
        <v>382</v>
      </c>
      <c r="L141">
        <v>1</v>
      </c>
      <c r="M141">
        <v>0</v>
      </c>
      <c r="N141">
        <v>0</v>
      </c>
      <c r="Q141">
        <v>69.2</v>
      </c>
    </row>
    <row r="142" spans="1:17" x14ac:dyDescent="0.2">
      <c r="A142" t="s">
        <v>478</v>
      </c>
      <c r="B142" t="s">
        <v>46</v>
      </c>
      <c r="C142" t="s">
        <v>476</v>
      </c>
      <c r="D142">
        <v>27</v>
      </c>
      <c r="E142">
        <v>118</v>
      </c>
      <c r="F142">
        <v>3</v>
      </c>
      <c r="G142">
        <v>0</v>
      </c>
      <c r="H142">
        <v>0</v>
      </c>
      <c r="I142">
        <v>22</v>
      </c>
      <c r="J142">
        <v>15</v>
      </c>
      <c r="K142">
        <v>170</v>
      </c>
      <c r="L142">
        <v>2</v>
      </c>
      <c r="M142">
        <v>0</v>
      </c>
      <c r="N142">
        <v>0</v>
      </c>
      <c r="O142">
        <v>1</v>
      </c>
      <c r="P142">
        <v>1</v>
      </c>
      <c r="Q142">
        <v>67.8</v>
      </c>
    </row>
    <row r="143" spans="1:17" x14ac:dyDescent="0.2">
      <c r="A143" t="s">
        <v>526</v>
      </c>
      <c r="B143" t="s">
        <v>61</v>
      </c>
      <c r="C143" t="s">
        <v>476</v>
      </c>
      <c r="D143">
        <v>80</v>
      </c>
      <c r="E143">
        <v>285</v>
      </c>
      <c r="F143">
        <v>1</v>
      </c>
      <c r="G143">
        <v>0</v>
      </c>
      <c r="H143">
        <v>0</v>
      </c>
      <c r="I143">
        <v>26</v>
      </c>
      <c r="J143">
        <v>15</v>
      </c>
      <c r="K143">
        <v>122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67.7</v>
      </c>
    </row>
    <row r="144" spans="1:17" x14ac:dyDescent="0.2">
      <c r="A144" t="s">
        <v>643</v>
      </c>
      <c r="B144" t="s">
        <v>53</v>
      </c>
      <c r="C144" t="s">
        <v>476</v>
      </c>
      <c r="D144">
        <v>25</v>
      </c>
      <c r="E144">
        <v>184</v>
      </c>
      <c r="F144">
        <v>0</v>
      </c>
      <c r="G144">
        <v>0</v>
      </c>
      <c r="H144">
        <v>0</v>
      </c>
      <c r="I144">
        <v>37</v>
      </c>
      <c r="J144">
        <v>26</v>
      </c>
      <c r="K144">
        <v>170</v>
      </c>
      <c r="L144">
        <v>1</v>
      </c>
      <c r="M144">
        <v>0</v>
      </c>
      <c r="N144">
        <v>0</v>
      </c>
      <c r="Q144">
        <v>67.400000000000006</v>
      </c>
    </row>
    <row r="145" spans="1:17" x14ac:dyDescent="0.2">
      <c r="A145" t="s">
        <v>504</v>
      </c>
      <c r="B145" t="s">
        <v>61</v>
      </c>
      <c r="C145" t="s">
        <v>476</v>
      </c>
      <c r="D145">
        <v>26</v>
      </c>
      <c r="E145">
        <v>78</v>
      </c>
      <c r="F145">
        <v>0</v>
      </c>
      <c r="G145">
        <v>0</v>
      </c>
      <c r="H145">
        <v>0</v>
      </c>
      <c r="I145">
        <v>37</v>
      </c>
      <c r="J145">
        <v>30</v>
      </c>
      <c r="K145">
        <v>289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66.7</v>
      </c>
    </row>
    <row r="146" spans="1:17" x14ac:dyDescent="0.2">
      <c r="A146" t="s">
        <v>1259</v>
      </c>
      <c r="B146" t="s">
        <v>39</v>
      </c>
      <c r="C146" t="s">
        <v>721</v>
      </c>
      <c r="D146">
        <v>1</v>
      </c>
      <c r="E146">
        <v>6</v>
      </c>
      <c r="F146">
        <v>0</v>
      </c>
      <c r="G146">
        <v>0</v>
      </c>
      <c r="H146">
        <v>0</v>
      </c>
      <c r="I146">
        <v>52</v>
      </c>
      <c r="J146">
        <v>28</v>
      </c>
      <c r="K146">
        <v>318</v>
      </c>
      <c r="L146">
        <v>1</v>
      </c>
      <c r="M146">
        <v>0</v>
      </c>
      <c r="N146">
        <v>0</v>
      </c>
      <c r="Q146">
        <v>66.400000000000006</v>
      </c>
    </row>
    <row r="147" spans="1:17" x14ac:dyDescent="0.2">
      <c r="A147" t="s">
        <v>803</v>
      </c>
      <c r="B147" t="s">
        <v>51</v>
      </c>
      <c r="C147" t="s">
        <v>721</v>
      </c>
      <c r="D147">
        <v>4</v>
      </c>
      <c r="E147">
        <v>41</v>
      </c>
      <c r="F147">
        <v>1</v>
      </c>
      <c r="G147">
        <v>0</v>
      </c>
      <c r="H147">
        <v>0</v>
      </c>
      <c r="I147">
        <v>35</v>
      </c>
      <c r="J147">
        <v>24</v>
      </c>
      <c r="K147">
        <v>319</v>
      </c>
      <c r="L147">
        <v>0</v>
      </c>
      <c r="M147">
        <v>0</v>
      </c>
      <c r="N147">
        <v>0</v>
      </c>
      <c r="Q147">
        <v>66</v>
      </c>
    </row>
    <row r="148" spans="1:17" x14ac:dyDescent="0.2">
      <c r="A148" t="s">
        <v>1180</v>
      </c>
      <c r="B148" t="s">
        <v>42</v>
      </c>
      <c r="C148" t="s">
        <v>795</v>
      </c>
      <c r="I148">
        <v>52</v>
      </c>
      <c r="J148">
        <v>23</v>
      </c>
      <c r="K148">
        <v>289</v>
      </c>
      <c r="L148">
        <v>2</v>
      </c>
      <c r="M148">
        <v>0</v>
      </c>
      <c r="N148">
        <v>0</v>
      </c>
      <c r="Q148">
        <v>63.9</v>
      </c>
    </row>
    <row r="149" spans="1:17" x14ac:dyDescent="0.2">
      <c r="A149" t="s">
        <v>1182</v>
      </c>
      <c r="B149" t="s">
        <v>37</v>
      </c>
      <c r="C149" t="s">
        <v>795</v>
      </c>
      <c r="I149">
        <v>41</v>
      </c>
      <c r="J149">
        <v>29</v>
      </c>
      <c r="K149">
        <v>223</v>
      </c>
      <c r="L149">
        <v>2</v>
      </c>
      <c r="M149">
        <v>0</v>
      </c>
      <c r="N149">
        <v>0</v>
      </c>
      <c r="Q149">
        <v>63.3</v>
      </c>
    </row>
    <row r="150" spans="1:17" x14ac:dyDescent="0.2">
      <c r="A150" t="s">
        <v>1030</v>
      </c>
      <c r="B150" t="s">
        <v>42</v>
      </c>
      <c r="C150" t="s">
        <v>721</v>
      </c>
      <c r="I150">
        <v>36</v>
      </c>
      <c r="J150">
        <v>18</v>
      </c>
      <c r="K150">
        <v>331</v>
      </c>
      <c r="L150">
        <v>2</v>
      </c>
      <c r="M150">
        <v>0</v>
      </c>
      <c r="N150">
        <v>0</v>
      </c>
      <c r="Q150">
        <v>63.1</v>
      </c>
    </row>
    <row r="151" spans="1:17" x14ac:dyDescent="0.2">
      <c r="A151" t="s">
        <v>1318</v>
      </c>
      <c r="B151" t="s">
        <v>47</v>
      </c>
      <c r="C151" t="s">
        <v>721</v>
      </c>
      <c r="I151">
        <v>53</v>
      </c>
      <c r="J151">
        <v>30</v>
      </c>
      <c r="K151">
        <v>308</v>
      </c>
      <c r="L151">
        <v>0</v>
      </c>
      <c r="M151">
        <v>1</v>
      </c>
      <c r="N151">
        <v>0</v>
      </c>
      <c r="Q151">
        <v>62.8</v>
      </c>
    </row>
    <row r="152" spans="1:17" x14ac:dyDescent="0.2">
      <c r="A152" t="s">
        <v>774</v>
      </c>
      <c r="B152" t="s">
        <v>57</v>
      </c>
      <c r="C152" t="s">
        <v>721</v>
      </c>
      <c r="D152">
        <v>2</v>
      </c>
      <c r="E152">
        <v>6</v>
      </c>
      <c r="F152">
        <v>0</v>
      </c>
      <c r="G152">
        <v>0</v>
      </c>
      <c r="H152">
        <v>0</v>
      </c>
      <c r="I152">
        <v>34</v>
      </c>
      <c r="J152">
        <v>25</v>
      </c>
      <c r="K152">
        <v>308</v>
      </c>
      <c r="L152">
        <v>3</v>
      </c>
      <c r="M152">
        <v>0</v>
      </c>
      <c r="N152">
        <v>0</v>
      </c>
      <c r="O152">
        <v>1</v>
      </c>
      <c r="P152">
        <v>2</v>
      </c>
      <c r="Q152">
        <v>62.4</v>
      </c>
    </row>
    <row r="153" spans="1:17" x14ac:dyDescent="0.2">
      <c r="A153" t="s">
        <v>512</v>
      </c>
      <c r="B153" t="s">
        <v>46</v>
      </c>
      <c r="C153" t="s">
        <v>476</v>
      </c>
      <c r="D153">
        <v>31</v>
      </c>
      <c r="E153">
        <v>223</v>
      </c>
      <c r="F153">
        <v>3</v>
      </c>
      <c r="G153">
        <v>0</v>
      </c>
      <c r="H153">
        <v>0</v>
      </c>
      <c r="I153">
        <v>16</v>
      </c>
      <c r="J153">
        <v>10</v>
      </c>
      <c r="K153">
        <v>114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61.7</v>
      </c>
    </row>
    <row r="154" spans="1:17" x14ac:dyDescent="0.2">
      <c r="A154" t="s">
        <v>1218</v>
      </c>
      <c r="B154" t="s">
        <v>34</v>
      </c>
      <c r="C154" t="s">
        <v>721</v>
      </c>
      <c r="I154">
        <v>43</v>
      </c>
      <c r="J154">
        <v>21</v>
      </c>
      <c r="K154">
        <v>254</v>
      </c>
      <c r="L154">
        <v>2</v>
      </c>
      <c r="M154">
        <v>0</v>
      </c>
      <c r="N154">
        <v>1</v>
      </c>
      <c r="Q154">
        <v>61.4</v>
      </c>
    </row>
    <row r="155" spans="1:17" x14ac:dyDescent="0.2">
      <c r="A155" t="s">
        <v>967</v>
      </c>
      <c r="B155" t="s">
        <v>38</v>
      </c>
      <c r="C155" t="s">
        <v>795</v>
      </c>
      <c r="I155">
        <v>23</v>
      </c>
      <c r="J155">
        <v>18</v>
      </c>
      <c r="K155">
        <v>284</v>
      </c>
      <c r="L155">
        <v>2</v>
      </c>
      <c r="M155">
        <v>0</v>
      </c>
      <c r="N155">
        <v>1</v>
      </c>
      <c r="Q155">
        <v>61.4</v>
      </c>
    </row>
    <row r="156" spans="1:17" x14ac:dyDescent="0.2">
      <c r="A156" t="s">
        <v>1126</v>
      </c>
      <c r="B156" t="s">
        <v>35</v>
      </c>
      <c r="C156" t="s">
        <v>721</v>
      </c>
      <c r="I156">
        <v>39</v>
      </c>
      <c r="J156">
        <v>18</v>
      </c>
      <c r="K156">
        <v>341</v>
      </c>
      <c r="L156">
        <v>1</v>
      </c>
      <c r="M156">
        <v>0</v>
      </c>
      <c r="N156">
        <v>1</v>
      </c>
      <c r="Q156">
        <v>61.1</v>
      </c>
    </row>
    <row r="157" spans="1:17" x14ac:dyDescent="0.2">
      <c r="A157" t="s">
        <v>877</v>
      </c>
      <c r="B157" t="s">
        <v>35</v>
      </c>
      <c r="C157" t="s">
        <v>795</v>
      </c>
      <c r="I157">
        <v>47</v>
      </c>
      <c r="J157">
        <v>26</v>
      </c>
      <c r="K157">
        <v>321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60.1</v>
      </c>
    </row>
    <row r="158" spans="1:17" x14ac:dyDescent="0.2">
      <c r="A158" t="s">
        <v>811</v>
      </c>
      <c r="B158" t="s">
        <v>44</v>
      </c>
      <c r="C158" t="s">
        <v>721</v>
      </c>
      <c r="D158">
        <v>4</v>
      </c>
      <c r="E158">
        <v>17</v>
      </c>
      <c r="F158">
        <v>0</v>
      </c>
      <c r="G158">
        <v>0</v>
      </c>
      <c r="H158">
        <v>0</v>
      </c>
      <c r="I158">
        <v>28</v>
      </c>
      <c r="J158">
        <v>17</v>
      </c>
      <c r="K158">
        <v>233</v>
      </c>
      <c r="L158">
        <v>3</v>
      </c>
      <c r="M158">
        <v>0</v>
      </c>
      <c r="N158">
        <v>0</v>
      </c>
      <c r="Q158">
        <v>60</v>
      </c>
    </row>
    <row r="159" spans="1:17" x14ac:dyDescent="0.2">
      <c r="A159" t="s">
        <v>891</v>
      </c>
      <c r="B159" t="s">
        <v>45</v>
      </c>
      <c r="C159" t="s">
        <v>721</v>
      </c>
      <c r="I159">
        <v>44</v>
      </c>
      <c r="J159">
        <v>22</v>
      </c>
      <c r="K159">
        <v>259</v>
      </c>
      <c r="L159">
        <v>2</v>
      </c>
      <c r="M159">
        <v>0</v>
      </c>
      <c r="N159">
        <v>0</v>
      </c>
      <c r="Q159">
        <v>59.9</v>
      </c>
    </row>
    <row r="160" spans="1:17" x14ac:dyDescent="0.2">
      <c r="A160" t="s">
        <v>987</v>
      </c>
      <c r="B160" t="s">
        <v>38</v>
      </c>
      <c r="C160" t="s">
        <v>721</v>
      </c>
      <c r="I160">
        <v>28</v>
      </c>
      <c r="J160">
        <v>19</v>
      </c>
      <c r="K160">
        <v>213</v>
      </c>
      <c r="L160">
        <v>3</v>
      </c>
      <c r="M160">
        <v>0</v>
      </c>
      <c r="N160">
        <v>0</v>
      </c>
      <c r="Q160">
        <v>58.3</v>
      </c>
    </row>
    <row r="161" spans="1:17" x14ac:dyDescent="0.2">
      <c r="A161" t="s">
        <v>545</v>
      </c>
      <c r="B161" t="s">
        <v>53</v>
      </c>
      <c r="C161" t="s">
        <v>476</v>
      </c>
      <c r="D161">
        <v>112</v>
      </c>
      <c r="E161">
        <v>404</v>
      </c>
      <c r="F161">
        <v>0</v>
      </c>
      <c r="G161">
        <v>0</v>
      </c>
      <c r="H161">
        <v>1</v>
      </c>
      <c r="I161">
        <v>10</v>
      </c>
      <c r="J161">
        <v>9</v>
      </c>
      <c r="K161">
        <v>43</v>
      </c>
      <c r="L161">
        <v>0</v>
      </c>
      <c r="M161">
        <v>0</v>
      </c>
      <c r="N161">
        <v>0</v>
      </c>
      <c r="Q161">
        <v>56.7</v>
      </c>
    </row>
    <row r="162" spans="1:17" x14ac:dyDescent="0.2">
      <c r="A162" t="s">
        <v>1150</v>
      </c>
      <c r="B162" t="s">
        <v>45</v>
      </c>
      <c r="C162" t="s">
        <v>721</v>
      </c>
      <c r="I162">
        <v>43</v>
      </c>
      <c r="J162">
        <v>27</v>
      </c>
      <c r="K162">
        <v>276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56.6</v>
      </c>
    </row>
    <row r="163" spans="1:17" x14ac:dyDescent="0.2">
      <c r="A163" t="s">
        <v>1198</v>
      </c>
      <c r="B163" t="s">
        <v>60</v>
      </c>
      <c r="C163" t="s">
        <v>795</v>
      </c>
      <c r="I163">
        <v>28</v>
      </c>
      <c r="J163">
        <v>19</v>
      </c>
      <c r="K163">
        <v>186</v>
      </c>
      <c r="L163">
        <v>3</v>
      </c>
      <c r="M163">
        <v>0</v>
      </c>
      <c r="N163">
        <v>0</v>
      </c>
      <c r="Q163">
        <v>55.6</v>
      </c>
    </row>
    <row r="164" spans="1:17" x14ac:dyDescent="0.2">
      <c r="A164" t="s">
        <v>1026</v>
      </c>
      <c r="B164" t="s">
        <v>52</v>
      </c>
      <c r="C164" t="s">
        <v>795</v>
      </c>
      <c r="I164">
        <v>18</v>
      </c>
      <c r="J164">
        <v>13</v>
      </c>
      <c r="K164">
        <v>212</v>
      </c>
      <c r="L164">
        <v>3</v>
      </c>
      <c r="M164">
        <v>0</v>
      </c>
      <c r="N164">
        <v>1</v>
      </c>
      <c r="Q164">
        <v>55.2</v>
      </c>
    </row>
    <row r="165" spans="1:17" x14ac:dyDescent="0.2">
      <c r="A165" t="s">
        <v>965</v>
      </c>
      <c r="B165" t="s">
        <v>44</v>
      </c>
      <c r="C165" t="s">
        <v>721</v>
      </c>
      <c r="I165">
        <v>35</v>
      </c>
      <c r="J165">
        <v>16</v>
      </c>
      <c r="K165">
        <v>266</v>
      </c>
      <c r="L165">
        <v>2</v>
      </c>
      <c r="M165">
        <v>0</v>
      </c>
      <c r="N165">
        <v>0</v>
      </c>
      <c r="Q165">
        <v>54.6</v>
      </c>
    </row>
    <row r="166" spans="1:17" x14ac:dyDescent="0.2">
      <c r="A166" t="s">
        <v>1164</v>
      </c>
      <c r="B166" t="s">
        <v>54</v>
      </c>
      <c r="C166" t="s">
        <v>721</v>
      </c>
      <c r="I166">
        <v>31</v>
      </c>
      <c r="J166">
        <v>22</v>
      </c>
      <c r="K166">
        <v>264</v>
      </c>
      <c r="L166">
        <v>1</v>
      </c>
      <c r="M166">
        <v>0</v>
      </c>
      <c r="N166">
        <v>0</v>
      </c>
      <c r="Q166">
        <v>54.4</v>
      </c>
    </row>
    <row r="167" spans="1:17" x14ac:dyDescent="0.2">
      <c r="A167" t="s">
        <v>961</v>
      </c>
      <c r="B167" t="s">
        <v>60</v>
      </c>
      <c r="C167" t="s">
        <v>795</v>
      </c>
      <c r="I167">
        <v>40</v>
      </c>
      <c r="J167">
        <v>26</v>
      </c>
      <c r="K167">
        <v>281</v>
      </c>
      <c r="L167">
        <v>0</v>
      </c>
      <c r="M167">
        <v>0</v>
      </c>
      <c r="N167">
        <v>0</v>
      </c>
      <c r="Q167">
        <v>54.1</v>
      </c>
    </row>
    <row r="168" spans="1:17" x14ac:dyDescent="0.2">
      <c r="A168" t="s">
        <v>1188</v>
      </c>
      <c r="B168" t="s">
        <v>54</v>
      </c>
      <c r="C168" t="s">
        <v>795</v>
      </c>
      <c r="I168">
        <v>28</v>
      </c>
      <c r="J168">
        <v>19</v>
      </c>
      <c r="K168">
        <v>225</v>
      </c>
      <c r="L168">
        <v>2</v>
      </c>
      <c r="M168">
        <v>0</v>
      </c>
      <c r="N168">
        <v>0</v>
      </c>
      <c r="Q168">
        <v>53.5</v>
      </c>
    </row>
    <row r="169" spans="1:17" x14ac:dyDescent="0.2">
      <c r="A169" t="s">
        <v>959</v>
      </c>
      <c r="B169" t="s">
        <v>50</v>
      </c>
      <c r="C169" t="s">
        <v>721</v>
      </c>
      <c r="I169">
        <v>39</v>
      </c>
      <c r="J169">
        <v>21</v>
      </c>
      <c r="K169">
        <v>254</v>
      </c>
      <c r="L169">
        <v>1</v>
      </c>
      <c r="M169">
        <v>0</v>
      </c>
      <c r="N169">
        <v>0</v>
      </c>
      <c r="Q169">
        <v>52.4</v>
      </c>
    </row>
    <row r="170" spans="1:17" x14ac:dyDescent="0.2">
      <c r="A170" t="s">
        <v>931</v>
      </c>
      <c r="B170" t="s">
        <v>48</v>
      </c>
      <c r="C170" t="s">
        <v>721</v>
      </c>
      <c r="I170">
        <v>32</v>
      </c>
      <c r="J170">
        <v>16</v>
      </c>
      <c r="K170">
        <v>273</v>
      </c>
      <c r="L170">
        <v>1</v>
      </c>
      <c r="M170">
        <v>1</v>
      </c>
      <c r="N170">
        <v>0</v>
      </c>
      <c r="Q170">
        <v>51.3</v>
      </c>
    </row>
    <row r="171" spans="1:17" x14ac:dyDescent="0.2">
      <c r="A171" t="s">
        <v>1076</v>
      </c>
      <c r="B171" t="s">
        <v>56</v>
      </c>
      <c r="C171" t="s">
        <v>721</v>
      </c>
      <c r="I171">
        <v>29</v>
      </c>
      <c r="J171">
        <v>15</v>
      </c>
      <c r="K171">
        <v>239</v>
      </c>
      <c r="L171">
        <v>2</v>
      </c>
      <c r="M171">
        <v>0</v>
      </c>
      <c r="N171">
        <v>0</v>
      </c>
      <c r="Q171">
        <v>50.9</v>
      </c>
    </row>
    <row r="172" spans="1:17" x14ac:dyDescent="0.2">
      <c r="A172" t="s">
        <v>1285</v>
      </c>
      <c r="B172" t="s">
        <v>43</v>
      </c>
      <c r="C172" t="s">
        <v>721</v>
      </c>
      <c r="I172">
        <v>38</v>
      </c>
      <c r="J172">
        <v>17</v>
      </c>
      <c r="K172">
        <v>306</v>
      </c>
      <c r="L172">
        <v>0</v>
      </c>
      <c r="M172">
        <v>0</v>
      </c>
      <c r="N172">
        <v>1</v>
      </c>
      <c r="Q172">
        <v>50.6</v>
      </c>
    </row>
    <row r="173" spans="1:17" x14ac:dyDescent="0.2">
      <c r="A173" t="s">
        <v>1020</v>
      </c>
      <c r="B173" t="s">
        <v>44</v>
      </c>
      <c r="C173" t="s">
        <v>721</v>
      </c>
      <c r="I173">
        <v>30</v>
      </c>
      <c r="J173">
        <v>19</v>
      </c>
      <c r="K173">
        <v>253</v>
      </c>
      <c r="L173">
        <v>1</v>
      </c>
      <c r="M173">
        <v>0</v>
      </c>
      <c r="N173">
        <v>0</v>
      </c>
      <c r="Q173">
        <v>50.3</v>
      </c>
    </row>
    <row r="174" spans="1:17" x14ac:dyDescent="0.2">
      <c r="A174" t="s">
        <v>831</v>
      </c>
      <c r="B174" t="s">
        <v>45</v>
      </c>
      <c r="C174" t="s">
        <v>721</v>
      </c>
      <c r="I174">
        <v>42</v>
      </c>
      <c r="J174">
        <v>26</v>
      </c>
      <c r="K174">
        <v>223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50.3</v>
      </c>
    </row>
    <row r="175" spans="1:17" x14ac:dyDescent="0.2">
      <c r="A175" t="s">
        <v>1066</v>
      </c>
      <c r="B175" t="s">
        <v>60</v>
      </c>
      <c r="C175" t="s">
        <v>721</v>
      </c>
      <c r="I175">
        <v>31</v>
      </c>
      <c r="J175">
        <v>19</v>
      </c>
      <c r="K175">
        <v>249</v>
      </c>
      <c r="L175">
        <v>1</v>
      </c>
      <c r="M175">
        <v>0</v>
      </c>
      <c r="N175">
        <v>0</v>
      </c>
      <c r="Q175">
        <v>49.9</v>
      </c>
    </row>
    <row r="176" spans="1:17" x14ac:dyDescent="0.2">
      <c r="A176" t="s">
        <v>1022</v>
      </c>
      <c r="B176" t="s">
        <v>48</v>
      </c>
      <c r="C176" t="s">
        <v>721</v>
      </c>
      <c r="I176">
        <v>31</v>
      </c>
      <c r="J176">
        <v>17</v>
      </c>
      <c r="K176">
        <v>209</v>
      </c>
      <c r="L176">
        <v>2</v>
      </c>
      <c r="M176">
        <v>0</v>
      </c>
      <c r="N176">
        <v>0</v>
      </c>
      <c r="Q176">
        <v>49.9</v>
      </c>
    </row>
    <row r="177" spans="1:17" x14ac:dyDescent="0.2">
      <c r="A177" t="s">
        <v>792</v>
      </c>
      <c r="B177" t="s">
        <v>58</v>
      </c>
      <c r="C177" t="s">
        <v>721</v>
      </c>
      <c r="D177">
        <v>5</v>
      </c>
      <c r="E177">
        <v>31</v>
      </c>
      <c r="F177">
        <v>0</v>
      </c>
      <c r="G177">
        <v>0</v>
      </c>
      <c r="H177">
        <v>0</v>
      </c>
      <c r="I177">
        <v>30</v>
      </c>
      <c r="J177">
        <v>19</v>
      </c>
      <c r="K177">
        <v>218</v>
      </c>
      <c r="L177">
        <v>1</v>
      </c>
      <c r="M177">
        <v>0</v>
      </c>
      <c r="N177">
        <v>0</v>
      </c>
      <c r="Q177">
        <v>49.9</v>
      </c>
    </row>
    <row r="178" spans="1:17" x14ac:dyDescent="0.2">
      <c r="A178" t="s">
        <v>1060</v>
      </c>
      <c r="B178" t="s">
        <v>38</v>
      </c>
      <c r="C178" t="s">
        <v>721</v>
      </c>
      <c r="I178">
        <v>26</v>
      </c>
      <c r="J178">
        <v>13</v>
      </c>
      <c r="K178">
        <v>247</v>
      </c>
      <c r="L178">
        <v>2</v>
      </c>
      <c r="M178">
        <v>0</v>
      </c>
      <c r="N178">
        <v>0</v>
      </c>
      <c r="Q178">
        <v>49.7</v>
      </c>
    </row>
    <row r="179" spans="1:17" x14ac:dyDescent="0.2">
      <c r="A179" t="s">
        <v>997</v>
      </c>
      <c r="B179" t="s">
        <v>46</v>
      </c>
      <c r="C179" t="s">
        <v>795</v>
      </c>
      <c r="I179">
        <v>18</v>
      </c>
      <c r="J179">
        <v>13</v>
      </c>
      <c r="K179">
        <v>185</v>
      </c>
      <c r="L179">
        <v>3</v>
      </c>
      <c r="M179">
        <v>0</v>
      </c>
      <c r="N179">
        <v>0</v>
      </c>
      <c r="Q179">
        <v>49.5</v>
      </c>
    </row>
    <row r="180" spans="1:17" x14ac:dyDescent="0.2">
      <c r="A180" t="s">
        <v>1130</v>
      </c>
      <c r="B180" t="s">
        <v>54</v>
      </c>
      <c r="C180" t="s">
        <v>721</v>
      </c>
      <c r="I180">
        <v>32</v>
      </c>
      <c r="J180">
        <v>15</v>
      </c>
      <c r="K180">
        <v>221</v>
      </c>
      <c r="L180">
        <v>2</v>
      </c>
      <c r="M180">
        <v>0</v>
      </c>
      <c r="N180">
        <v>0</v>
      </c>
      <c r="Q180">
        <v>49.1</v>
      </c>
    </row>
    <row r="181" spans="1:17" x14ac:dyDescent="0.2">
      <c r="A181" t="s">
        <v>963</v>
      </c>
      <c r="B181" t="s">
        <v>52</v>
      </c>
      <c r="C181" t="s">
        <v>721</v>
      </c>
      <c r="D181">
        <v>1</v>
      </c>
      <c r="E181">
        <v>-1</v>
      </c>
      <c r="F181">
        <v>0</v>
      </c>
      <c r="G181">
        <v>0</v>
      </c>
      <c r="H181">
        <v>0</v>
      </c>
      <c r="I181">
        <v>36</v>
      </c>
      <c r="J181">
        <v>26</v>
      </c>
      <c r="K181">
        <v>171</v>
      </c>
      <c r="L181">
        <v>1</v>
      </c>
      <c r="M181">
        <v>0</v>
      </c>
      <c r="N181">
        <v>0</v>
      </c>
      <c r="Q181">
        <v>49</v>
      </c>
    </row>
    <row r="182" spans="1:17" x14ac:dyDescent="0.2">
      <c r="A182" t="s">
        <v>1120</v>
      </c>
      <c r="B182" t="s">
        <v>40</v>
      </c>
      <c r="C182" t="s">
        <v>795</v>
      </c>
      <c r="I182">
        <v>41</v>
      </c>
      <c r="J182">
        <v>20</v>
      </c>
      <c r="K182">
        <v>167</v>
      </c>
      <c r="L182">
        <v>2</v>
      </c>
      <c r="M182">
        <v>0</v>
      </c>
      <c r="N182">
        <v>0</v>
      </c>
      <c r="Q182">
        <v>48.7</v>
      </c>
    </row>
    <row r="183" spans="1:17" x14ac:dyDescent="0.2">
      <c r="A183" t="s">
        <v>639</v>
      </c>
      <c r="B183" t="s">
        <v>32</v>
      </c>
      <c r="C183" t="s">
        <v>476</v>
      </c>
      <c r="D183">
        <v>42</v>
      </c>
      <c r="E183">
        <v>151</v>
      </c>
      <c r="F183">
        <v>0</v>
      </c>
      <c r="G183">
        <v>0</v>
      </c>
      <c r="H183">
        <v>0</v>
      </c>
      <c r="I183">
        <v>25</v>
      </c>
      <c r="J183">
        <v>19</v>
      </c>
      <c r="K183">
        <v>144</v>
      </c>
      <c r="L183">
        <v>0</v>
      </c>
      <c r="M183">
        <v>0</v>
      </c>
      <c r="N183">
        <v>0</v>
      </c>
      <c r="Q183">
        <v>48.5</v>
      </c>
    </row>
    <row r="184" spans="1:17" x14ac:dyDescent="0.2">
      <c r="A184" t="s">
        <v>613</v>
      </c>
      <c r="B184" t="s">
        <v>55</v>
      </c>
      <c r="C184" t="s">
        <v>476</v>
      </c>
      <c r="D184">
        <v>64</v>
      </c>
      <c r="E184">
        <v>249</v>
      </c>
      <c r="F184">
        <v>0</v>
      </c>
      <c r="G184">
        <v>0</v>
      </c>
      <c r="H184">
        <v>0</v>
      </c>
      <c r="I184">
        <v>19</v>
      </c>
      <c r="J184">
        <v>13</v>
      </c>
      <c r="K184">
        <v>106</v>
      </c>
      <c r="L184">
        <v>0</v>
      </c>
      <c r="M184">
        <v>0</v>
      </c>
      <c r="N184">
        <v>0</v>
      </c>
      <c r="Q184">
        <v>48.5</v>
      </c>
    </row>
    <row r="185" spans="1:17" x14ac:dyDescent="0.2">
      <c r="A185" t="s">
        <v>887</v>
      </c>
      <c r="B185" t="s">
        <v>62</v>
      </c>
      <c r="C185" t="s">
        <v>721</v>
      </c>
      <c r="I185">
        <v>31</v>
      </c>
      <c r="J185">
        <v>17</v>
      </c>
      <c r="K185">
        <v>237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46.7</v>
      </c>
    </row>
    <row r="186" spans="1:17" x14ac:dyDescent="0.2">
      <c r="A186" t="s">
        <v>782</v>
      </c>
      <c r="B186" t="s">
        <v>62</v>
      </c>
      <c r="C186" t="s">
        <v>721</v>
      </c>
      <c r="D186">
        <v>8</v>
      </c>
      <c r="E186">
        <v>27</v>
      </c>
      <c r="F186">
        <v>1</v>
      </c>
      <c r="G186">
        <v>0</v>
      </c>
      <c r="H186">
        <v>0</v>
      </c>
      <c r="I186">
        <v>24</v>
      </c>
      <c r="J186">
        <v>17</v>
      </c>
      <c r="K186">
        <v>140</v>
      </c>
      <c r="L186">
        <v>1</v>
      </c>
      <c r="M186">
        <v>0</v>
      </c>
      <c r="N186">
        <v>0</v>
      </c>
      <c r="O186">
        <v>1</v>
      </c>
      <c r="P186">
        <v>0</v>
      </c>
      <c r="Q186">
        <v>45.7</v>
      </c>
    </row>
    <row r="187" spans="1:17" x14ac:dyDescent="0.2">
      <c r="A187" t="s">
        <v>905</v>
      </c>
      <c r="B187" t="s">
        <v>56</v>
      </c>
      <c r="C187" t="s">
        <v>721</v>
      </c>
      <c r="I187">
        <v>16</v>
      </c>
      <c r="J187">
        <v>7</v>
      </c>
      <c r="K187">
        <v>141</v>
      </c>
      <c r="L187">
        <v>4</v>
      </c>
      <c r="M187">
        <v>0</v>
      </c>
      <c r="N187">
        <v>0</v>
      </c>
      <c r="Q187">
        <v>45.1</v>
      </c>
    </row>
    <row r="188" spans="1:17" x14ac:dyDescent="0.2">
      <c r="A188" t="s">
        <v>819</v>
      </c>
      <c r="B188" t="s">
        <v>39</v>
      </c>
      <c r="C188" t="s">
        <v>721</v>
      </c>
      <c r="D188">
        <v>1</v>
      </c>
      <c r="E188">
        <v>29</v>
      </c>
      <c r="F188">
        <v>0</v>
      </c>
      <c r="G188">
        <v>0</v>
      </c>
      <c r="H188">
        <v>0</v>
      </c>
      <c r="I188">
        <v>31</v>
      </c>
      <c r="J188">
        <v>17</v>
      </c>
      <c r="K188">
        <v>244</v>
      </c>
      <c r="L188">
        <v>0</v>
      </c>
      <c r="M188">
        <v>0</v>
      </c>
      <c r="N188">
        <v>0</v>
      </c>
      <c r="Q188">
        <v>44.3</v>
      </c>
    </row>
    <row r="189" spans="1:17" x14ac:dyDescent="0.2">
      <c r="A189" t="s">
        <v>815</v>
      </c>
      <c r="B189" t="s">
        <v>54</v>
      </c>
      <c r="C189" t="s">
        <v>721</v>
      </c>
      <c r="D189">
        <v>1</v>
      </c>
      <c r="E189">
        <v>-6</v>
      </c>
      <c r="F189">
        <v>0</v>
      </c>
      <c r="G189">
        <v>0</v>
      </c>
      <c r="H189">
        <v>0</v>
      </c>
      <c r="I189">
        <v>36</v>
      </c>
      <c r="J189">
        <v>19</v>
      </c>
      <c r="K189">
        <v>196</v>
      </c>
      <c r="L189">
        <v>1</v>
      </c>
      <c r="M189">
        <v>0</v>
      </c>
      <c r="N189">
        <v>0</v>
      </c>
      <c r="Q189">
        <v>44</v>
      </c>
    </row>
    <row r="190" spans="1:17" x14ac:dyDescent="0.2">
      <c r="A190" t="s">
        <v>647</v>
      </c>
      <c r="B190" t="s">
        <v>54</v>
      </c>
      <c r="C190" t="s">
        <v>476</v>
      </c>
      <c r="D190">
        <v>41</v>
      </c>
      <c r="E190">
        <v>166</v>
      </c>
      <c r="F190">
        <v>1</v>
      </c>
      <c r="G190">
        <v>0</v>
      </c>
      <c r="H190">
        <v>0</v>
      </c>
      <c r="I190">
        <v>14</v>
      </c>
      <c r="J190">
        <v>8</v>
      </c>
      <c r="K190">
        <v>73</v>
      </c>
      <c r="L190">
        <v>1</v>
      </c>
      <c r="M190">
        <v>0</v>
      </c>
      <c r="N190">
        <v>0</v>
      </c>
      <c r="Q190">
        <v>43.9</v>
      </c>
    </row>
    <row r="191" spans="1:17" x14ac:dyDescent="0.2">
      <c r="A191" t="s">
        <v>1054</v>
      </c>
      <c r="B191" t="s">
        <v>56</v>
      </c>
      <c r="C191" t="s">
        <v>795</v>
      </c>
      <c r="I191">
        <v>22</v>
      </c>
      <c r="J191">
        <v>12</v>
      </c>
      <c r="K191">
        <v>137</v>
      </c>
      <c r="L191">
        <v>3</v>
      </c>
      <c r="M191">
        <v>0</v>
      </c>
      <c r="N191">
        <v>0</v>
      </c>
      <c r="Q191">
        <v>43.7</v>
      </c>
    </row>
    <row r="192" spans="1:17" x14ac:dyDescent="0.2">
      <c r="A192" t="s">
        <v>1255</v>
      </c>
      <c r="B192" t="s">
        <v>32</v>
      </c>
      <c r="C192" t="s">
        <v>721</v>
      </c>
      <c r="I192">
        <v>26</v>
      </c>
      <c r="J192">
        <v>16</v>
      </c>
      <c r="K192">
        <v>152</v>
      </c>
      <c r="L192">
        <v>2</v>
      </c>
      <c r="M192">
        <v>0</v>
      </c>
      <c r="N192">
        <v>0</v>
      </c>
      <c r="Q192">
        <v>43.2</v>
      </c>
    </row>
    <row r="193" spans="1:17" x14ac:dyDescent="0.2">
      <c r="A193" t="s">
        <v>1104</v>
      </c>
      <c r="B193" t="s">
        <v>49</v>
      </c>
      <c r="C193" t="s">
        <v>721</v>
      </c>
      <c r="I193">
        <v>28</v>
      </c>
      <c r="J193">
        <v>15</v>
      </c>
      <c r="K193">
        <v>221</v>
      </c>
      <c r="L193">
        <v>1</v>
      </c>
      <c r="M193">
        <v>0</v>
      </c>
      <c r="N193">
        <v>0</v>
      </c>
      <c r="O193">
        <v>1</v>
      </c>
      <c r="P193">
        <v>0</v>
      </c>
      <c r="Q193">
        <v>43.1</v>
      </c>
    </row>
    <row r="194" spans="1:17" x14ac:dyDescent="0.2">
      <c r="A194" t="s">
        <v>549</v>
      </c>
      <c r="B194" t="s">
        <v>33</v>
      </c>
      <c r="C194" t="s">
        <v>476</v>
      </c>
      <c r="D194">
        <v>52</v>
      </c>
      <c r="E194">
        <v>170</v>
      </c>
      <c r="F194">
        <v>1</v>
      </c>
      <c r="G194">
        <v>0</v>
      </c>
      <c r="H194">
        <v>0</v>
      </c>
      <c r="I194">
        <v>23</v>
      </c>
      <c r="J194">
        <v>12</v>
      </c>
      <c r="K194">
        <v>78</v>
      </c>
      <c r="L194">
        <v>0</v>
      </c>
      <c r="M194">
        <v>0</v>
      </c>
      <c r="N194">
        <v>0</v>
      </c>
      <c r="Q194">
        <v>42.8</v>
      </c>
    </row>
    <row r="195" spans="1:17" x14ac:dyDescent="0.2">
      <c r="A195" t="s">
        <v>1024</v>
      </c>
      <c r="B195" t="s">
        <v>53</v>
      </c>
      <c r="C195" t="s">
        <v>721</v>
      </c>
      <c r="I195">
        <v>31</v>
      </c>
      <c r="J195">
        <v>17</v>
      </c>
      <c r="K195">
        <v>194</v>
      </c>
      <c r="L195">
        <v>1</v>
      </c>
      <c r="M195">
        <v>0</v>
      </c>
      <c r="N195">
        <v>0</v>
      </c>
      <c r="Q195">
        <v>42.4</v>
      </c>
    </row>
    <row r="196" spans="1:17" x14ac:dyDescent="0.2">
      <c r="A196" t="s">
        <v>1294</v>
      </c>
      <c r="B196" t="s">
        <v>35</v>
      </c>
      <c r="C196" t="s">
        <v>795</v>
      </c>
      <c r="I196">
        <v>24</v>
      </c>
      <c r="J196">
        <v>14</v>
      </c>
      <c r="K196">
        <v>164</v>
      </c>
      <c r="L196">
        <v>2</v>
      </c>
      <c r="M196">
        <v>0</v>
      </c>
      <c r="N196">
        <v>0</v>
      </c>
      <c r="Q196">
        <v>42.4</v>
      </c>
    </row>
    <row r="197" spans="1:17" x14ac:dyDescent="0.2">
      <c r="A197" t="s">
        <v>923</v>
      </c>
      <c r="B197" t="s">
        <v>41</v>
      </c>
      <c r="C197" t="s">
        <v>721</v>
      </c>
      <c r="I197">
        <v>25</v>
      </c>
      <c r="J197">
        <v>14</v>
      </c>
      <c r="K197">
        <v>223</v>
      </c>
      <c r="L197">
        <v>1</v>
      </c>
      <c r="M197">
        <v>0</v>
      </c>
      <c r="N197">
        <v>0</v>
      </c>
      <c r="Q197">
        <v>42.3</v>
      </c>
    </row>
    <row r="198" spans="1:17" x14ac:dyDescent="0.2">
      <c r="A198" t="s">
        <v>790</v>
      </c>
      <c r="B198" t="s">
        <v>47</v>
      </c>
      <c r="C198" t="s">
        <v>721</v>
      </c>
      <c r="D198">
        <v>3</v>
      </c>
      <c r="E198">
        <v>14</v>
      </c>
      <c r="F198">
        <v>0</v>
      </c>
      <c r="G198">
        <v>0</v>
      </c>
      <c r="H198">
        <v>0</v>
      </c>
      <c r="I198">
        <v>18</v>
      </c>
      <c r="J198">
        <v>15</v>
      </c>
      <c r="K198">
        <v>136</v>
      </c>
      <c r="L198">
        <v>2</v>
      </c>
      <c r="M198">
        <v>0</v>
      </c>
      <c r="N198">
        <v>0</v>
      </c>
      <c r="Q198">
        <v>42</v>
      </c>
    </row>
    <row r="199" spans="1:17" x14ac:dyDescent="0.2">
      <c r="A199" t="s">
        <v>1144</v>
      </c>
      <c r="B199" t="s">
        <v>55</v>
      </c>
      <c r="C199" t="s">
        <v>795</v>
      </c>
      <c r="I199">
        <v>27</v>
      </c>
      <c r="J199">
        <v>19</v>
      </c>
      <c r="K199">
        <v>168</v>
      </c>
      <c r="L199">
        <v>1</v>
      </c>
      <c r="M199">
        <v>0</v>
      </c>
      <c r="N199">
        <v>0</v>
      </c>
      <c r="Q199">
        <v>41.8</v>
      </c>
    </row>
    <row r="200" spans="1:17" x14ac:dyDescent="0.2">
      <c r="A200" t="s">
        <v>1241</v>
      </c>
      <c r="B200" t="s">
        <v>43</v>
      </c>
      <c r="C200" t="s">
        <v>795</v>
      </c>
      <c r="I200">
        <v>23</v>
      </c>
      <c r="J200">
        <v>14</v>
      </c>
      <c r="K200">
        <v>140</v>
      </c>
      <c r="L200">
        <v>2</v>
      </c>
      <c r="M200">
        <v>0</v>
      </c>
      <c r="N200">
        <v>0</v>
      </c>
      <c r="Q200">
        <v>40</v>
      </c>
    </row>
    <row r="201" spans="1:17" x14ac:dyDescent="0.2">
      <c r="A201" t="s">
        <v>1010</v>
      </c>
      <c r="B201" t="s">
        <v>59</v>
      </c>
      <c r="C201" t="s">
        <v>721</v>
      </c>
      <c r="I201">
        <v>18</v>
      </c>
      <c r="J201">
        <v>15</v>
      </c>
      <c r="K201">
        <v>187</v>
      </c>
      <c r="L201">
        <v>1</v>
      </c>
      <c r="M201">
        <v>0</v>
      </c>
      <c r="N201">
        <v>0</v>
      </c>
      <c r="Q201">
        <v>39.700000000000003</v>
      </c>
    </row>
    <row r="202" spans="1:17" x14ac:dyDescent="0.2">
      <c r="A202" t="s">
        <v>1228</v>
      </c>
      <c r="B202" t="s">
        <v>38</v>
      </c>
      <c r="C202" t="s">
        <v>721</v>
      </c>
      <c r="I202">
        <v>29</v>
      </c>
      <c r="J202">
        <v>12</v>
      </c>
      <c r="K202">
        <v>212</v>
      </c>
      <c r="L202">
        <v>1</v>
      </c>
      <c r="M202">
        <v>0</v>
      </c>
      <c r="N202">
        <v>0</v>
      </c>
      <c r="Q202">
        <v>39.200000000000003</v>
      </c>
    </row>
    <row r="203" spans="1:17" x14ac:dyDescent="0.2">
      <c r="A203" t="s">
        <v>555</v>
      </c>
      <c r="B203" t="s">
        <v>61</v>
      </c>
      <c r="C203" t="s">
        <v>476</v>
      </c>
      <c r="D203">
        <v>50</v>
      </c>
      <c r="E203">
        <v>138</v>
      </c>
      <c r="F203">
        <v>1</v>
      </c>
      <c r="G203">
        <v>0</v>
      </c>
      <c r="H203">
        <v>0</v>
      </c>
      <c r="I203">
        <v>12</v>
      </c>
      <c r="J203">
        <v>10</v>
      </c>
      <c r="K203">
        <v>91</v>
      </c>
      <c r="L203">
        <v>0</v>
      </c>
      <c r="M203">
        <v>0</v>
      </c>
      <c r="N203">
        <v>0</v>
      </c>
      <c r="Q203">
        <v>38.9</v>
      </c>
    </row>
    <row r="204" spans="1:17" x14ac:dyDescent="0.2">
      <c r="A204" t="s">
        <v>901</v>
      </c>
      <c r="B204" t="s">
        <v>62</v>
      </c>
      <c r="C204" t="s">
        <v>721</v>
      </c>
      <c r="I204">
        <v>27</v>
      </c>
      <c r="J204">
        <v>15</v>
      </c>
      <c r="K204">
        <v>177</v>
      </c>
      <c r="L204">
        <v>1</v>
      </c>
      <c r="M204">
        <v>0</v>
      </c>
      <c r="N204">
        <v>0</v>
      </c>
      <c r="Q204">
        <v>38.700000000000003</v>
      </c>
    </row>
    <row r="205" spans="1:17" x14ac:dyDescent="0.2">
      <c r="A205" t="s">
        <v>603</v>
      </c>
      <c r="B205" t="s">
        <v>35</v>
      </c>
      <c r="C205" t="s">
        <v>476</v>
      </c>
      <c r="D205">
        <v>25</v>
      </c>
      <c r="E205">
        <v>68</v>
      </c>
      <c r="F205">
        <v>0</v>
      </c>
      <c r="G205">
        <v>0</v>
      </c>
      <c r="H205">
        <v>0</v>
      </c>
      <c r="I205">
        <v>20</v>
      </c>
      <c r="J205">
        <v>15</v>
      </c>
      <c r="K205">
        <v>159</v>
      </c>
      <c r="L205">
        <v>0</v>
      </c>
      <c r="M205">
        <v>0</v>
      </c>
      <c r="N205">
        <v>0</v>
      </c>
      <c r="Q205">
        <v>37.700000000000003</v>
      </c>
    </row>
    <row r="206" spans="1:17" x14ac:dyDescent="0.2">
      <c r="A206" t="s">
        <v>617</v>
      </c>
      <c r="B206" t="s">
        <v>33</v>
      </c>
      <c r="C206" t="s">
        <v>476</v>
      </c>
      <c r="D206">
        <v>26</v>
      </c>
      <c r="E206">
        <v>124</v>
      </c>
      <c r="F206">
        <v>0</v>
      </c>
      <c r="G206">
        <v>0</v>
      </c>
      <c r="H206">
        <v>0</v>
      </c>
      <c r="I206">
        <v>17</v>
      </c>
      <c r="J206">
        <v>15</v>
      </c>
      <c r="K206">
        <v>101</v>
      </c>
      <c r="L206">
        <v>0</v>
      </c>
      <c r="M206">
        <v>0</v>
      </c>
      <c r="N206">
        <v>0</v>
      </c>
      <c r="Q206">
        <v>37.5</v>
      </c>
    </row>
    <row r="207" spans="1:17" x14ac:dyDescent="0.2">
      <c r="A207" t="s">
        <v>623</v>
      </c>
      <c r="B207" t="s">
        <v>59</v>
      </c>
      <c r="C207" t="s">
        <v>476</v>
      </c>
      <c r="D207">
        <v>27</v>
      </c>
      <c r="E207">
        <v>79</v>
      </c>
      <c r="F207">
        <v>0</v>
      </c>
      <c r="G207">
        <v>0</v>
      </c>
      <c r="H207">
        <v>0</v>
      </c>
      <c r="I207">
        <v>10</v>
      </c>
      <c r="J207">
        <v>7</v>
      </c>
      <c r="K207">
        <v>44</v>
      </c>
      <c r="L207">
        <v>3</v>
      </c>
      <c r="M207">
        <v>0</v>
      </c>
      <c r="N207">
        <v>0</v>
      </c>
      <c r="Q207">
        <v>37.299999999999997</v>
      </c>
    </row>
    <row r="208" spans="1:17" x14ac:dyDescent="0.2">
      <c r="A208" t="s">
        <v>669</v>
      </c>
      <c r="B208" t="s">
        <v>34</v>
      </c>
      <c r="C208" t="s">
        <v>476</v>
      </c>
      <c r="D208">
        <v>5</v>
      </c>
      <c r="E208">
        <v>67</v>
      </c>
      <c r="F208">
        <v>0</v>
      </c>
      <c r="G208">
        <v>0</v>
      </c>
      <c r="H208">
        <v>0</v>
      </c>
      <c r="I208">
        <v>15</v>
      </c>
      <c r="J208">
        <v>13</v>
      </c>
      <c r="K208">
        <v>145</v>
      </c>
      <c r="L208">
        <v>0</v>
      </c>
      <c r="M208">
        <v>0</v>
      </c>
      <c r="N208">
        <v>1</v>
      </c>
      <c r="Q208">
        <v>37.200000000000003</v>
      </c>
    </row>
    <row r="209" spans="1:17" x14ac:dyDescent="0.2">
      <c r="A209" t="s">
        <v>871</v>
      </c>
      <c r="B209" t="s">
        <v>46</v>
      </c>
      <c r="C209" t="s">
        <v>721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14</v>
      </c>
      <c r="J209">
        <v>7</v>
      </c>
      <c r="K209">
        <v>212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37.200000000000003</v>
      </c>
    </row>
    <row r="210" spans="1:17" x14ac:dyDescent="0.2">
      <c r="A210" t="s">
        <v>939</v>
      </c>
      <c r="B210" t="s">
        <v>35</v>
      </c>
      <c r="C210" t="s">
        <v>721</v>
      </c>
      <c r="I210">
        <v>25</v>
      </c>
      <c r="J210">
        <v>12</v>
      </c>
      <c r="K210">
        <v>182</v>
      </c>
      <c r="L210">
        <v>1</v>
      </c>
      <c r="M210">
        <v>0</v>
      </c>
      <c r="N210">
        <v>0</v>
      </c>
      <c r="Q210">
        <v>36.200000000000003</v>
      </c>
    </row>
    <row r="211" spans="1:17" x14ac:dyDescent="0.2">
      <c r="A211" t="s">
        <v>943</v>
      </c>
      <c r="B211" t="s">
        <v>36</v>
      </c>
      <c r="C211" t="s">
        <v>795</v>
      </c>
      <c r="I211">
        <v>10</v>
      </c>
      <c r="J211">
        <v>7</v>
      </c>
      <c r="K211">
        <v>139</v>
      </c>
      <c r="L211">
        <v>2</v>
      </c>
      <c r="M211">
        <v>0</v>
      </c>
      <c r="N211">
        <v>1</v>
      </c>
      <c r="Q211">
        <v>35.9</v>
      </c>
    </row>
    <row r="212" spans="1:17" x14ac:dyDescent="0.2">
      <c r="A212" t="s">
        <v>799</v>
      </c>
      <c r="B212" t="s">
        <v>55</v>
      </c>
      <c r="C212" t="s">
        <v>721</v>
      </c>
      <c r="D212">
        <v>1</v>
      </c>
      <c r="E212">
        <v>-6</v>
      </c>
      <c r="F212">
        <v>0</v>
      </c>
      <c r="G212">
        <v>0</v>
      </c>
      <c r="H212">
        <v>0</v>
      </c>
      <c r="I212">
        <v>25</v>
      </c>
      <c r="J212">
        <v>13</v>
      </c>
      <c r="K212">
        <v>175</v>
      </c>
      <c r="L212">
        <v>1</v>
      </c>
      <c r="M212">
        <v>0</v>
      </c>
      <c r="N212">
        <v>0</v>
      </c>
      <c r="Q212">
        <v>35.9</v>
      </c>
    </row>
    <row r="213" spans="1:17" x14ac:dyDescent="0.2">
      <c r="A213" t="s">
        <v>1220</v>
      </c>
      <c r="B213" t="s">
        <v>56</v>
      </c>
      <c r="C213" t="s">
        <v>795</v>
      </c>
      <c r="I213">
        <v>29</v>
      </c>
      <c r="J213">
        <v>20</v>
      </c>
      <c r="K213">
        <v>158</v>
      </c>
      <c r="L213">
        <v>0</v>
      </c>
      <c r="M213">
        <v>0</v>
      </c>
      <c r="N213">
        <v>0</v>
      </c>
      <c r="Q213">
        <v>35.799999999999997</v>
      </c>
    </row>
    <row r="214" spans="1:17" x14ac:dyDescent="0.2">
      <c r="A214" t="s">
        <v>601</v>
      </c>
      <c r="B214" t="s">
        <v>49</v>
      </c>
      <c r="C214" t="s">
        <v>476</v>
      </c>
      <c r="D214">
        <v>31</v>
      </c>
      <c r="E214">
        <v>108</v>
      </c>
      <c r="F214">
        <v>0</v>
      </c>
      <c r="G214">
        <v>0</v>
      </c>
      <c r="H214">
        <v>0</v>
      </c>
      <c r="I214">
        <v>15</v>
      </c>
      <c r="J214">
        <v>13</v>
      </c>
      <c r="K214">
        <v>112</v>
      </c>
      <c r="L214">
        <v>0</v>
      </c>
      <c r="M214">
        <v>0</v>
      </c>
      <c r="N214">
        <v>0</v>
      </c>
      <c r="Q214">
        <v>35</v>
      </c>
    </row>
    <row r="215" spans="1:17" x14ac:dyDescent="0.2">
      <c r="A215" t="s">
        <v>907</v>
      </c>
      <c r="B215" t="s">
        <v>46</v>
      </c>
      <c r="C215" t="s">
        <v>795</v>
      </c>
      <c r="I215">
        <v>23</v>
      </c>
      <c r="J215">
        <v>13</v>
      </c>
      <c r="K215">
        <v>158</v>
      </c>
      <c r="L215">
        <v>1</v>
      </c>
      <c r="M215">
        <v>0</v>
      </c>
      <c r="N215">
        <v>0</v>
      </c>
      <c r="Q215">
        <v>34.799999999999997</v>
      </c>
    </row>
    <row r="216" spans="1:17" x14ac:dyDescent="0.2">
      <c r="A216" t="s">
        <v>597</v>
      </c>
      <c r="B216" t="s">
        <v>43</v>
      </c>
      <c r="C216" t="s">
        <v>476</v>
      </c>
      <c r="D216">
        <v>10</v>
      </c>
      <c r="E216">
        <v>34</v>
      </c>
      <c r="F216">
        <v>1</v>
      </c>
      <c r="G216">
        <v>0</v>
      </c>
      <c r="H216">
        <v>0</v>
      </c>
      <c r="I216">
        <v>13</v>
      </c>
      <c r="J216">
        <v>10</v>
      </c>
      <c r="K216">
        <v>90</v>
      </c>
      <c r="L216">
        <v>1</v>
      </c>
      <c r="M216">
        <v>0</v>
      </c>
      <c r="N216">
        <v>0</v>
      </c>
      <c r="Q216">
        <v>34.4</v>
      </c>
    </row>
    <row r="217" spans="1:17" x14ac:dyDescent="0.2">
      <c r="A217" t="s">
        <v>825</v>
      </c>
      <c r="B217" t="s">
        <v>59</v>
      </c>
      <c r="C217" t="s">
        <v>721</v>
      </c>
      <c r="D217">
        <v>1</v>
      </c>
      <c r="E217">
        <v>4</v>
      </c>
      <c r="F217">
        <v>0</v>
      </c>
      <c r="G217">
        <v>0</v>
      </c>
      <c r="H217">
        <v>0</v>
      </c>
      <c r="I217">
        <v>23</v>
      </c>
      <c r="J217">
        <v>11</v>
      </c>
      <c r="K217">
        <v>167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34.1</v>
      </c>
    </row>
    <row r="218" spans="1:17" x14ac:dyDescent="0.2">
      <c r="A218" t="s">
        <v>1128</v>
      </c>
      <c r="B218" t="s">
        <v>36</v>
      </c>
      <c r="C218" t="s">
        <v>795</v>
      </c>
      <c r="I218">
        <v>11</v>
      </c>
      <c r="J218">
        <v>9</v>
      </c>
      <c r="K218">
        <v>131</v>
      </c>
      <c r="L218">
        <v>2</v>
      </c>
      <c r="M218">
        <v>0</v>
      </c>
      <c r="N218">
        <v>0</v>
      </c>
      <c r="Q218">
        <v>34.1</v>
      </c>
    </row>
    <row r="219" spans="1:17" x14ac:dyDescent="0.2">
      <c r="A219" t="s">
        <v>1100</v>
      </c>
      <c r="B219" t="s">
        <v>53</v>
      </c>
      <c r="C219" t="s">
        <v>795</v>
      </c>
      <c r="I219">
        <v>20</v>
      </c>
      <c r="J219">
        <v>15</v>
      </c>
      <c r="K219">
        <v>128</v>
      </c>
      <c r="L219">
        <v>1</v>
      </c>
      <c r="M219">
        <v>0</v>
      </c>
      <c r="N219">
        <v>0</v>
      </c>
      <c r="Q219">
        <v>33.799999999999997</v>
      </c>
    </row>
    <row r="220" spans="1:17" x14ac:dyDescent="0.2">
      <c r="A220" t="s">
        <v>607</v>
      </c>
      <c r="B220" t="s">
        <v>57</v>
      </c>
      <c r="C220" t="s">
        <v>476</v>
      </c>
      <c r="D220">
        <v>15</v>
      </c>
      <c r="E220">
        <v>65</v>
      </c>
      <c r="F220">
        <v>0</v>
      </c>
      <c r="G220">
        <v>0</v>
      </c>
      <c r="H220">
        <v>0</v>
      </c>
      <c r="I220">
        <v>16</v>
      </c>
      <c r="J220">
        <v>14</v>
      </c>
      <c r="K220">
        <v>131</v>
      </c>
      <c r="L220">
        <v>0</v>
      </c>
      <c r="M220">
        <v>0</v>
      </c>
      <c r="N220">
        <v>0</v>
      </c>
      <c r="Q220">
        <v>33.6</v>
      </c>
    </row>
    <row r="221" spans="1:17" x14ac:dyDescent="0.2">
      <c r="A221" t="s">
        <v>1184</v>
      </c>
      <c r="B221" t="s">
        <v>52</v>
      </c>
      <c r="C221" t="s">
        <v>721</v>
      </c>
      <c r="I221">
        <v>21</v>
      </c>
      <c r="J221">
        <v>12</v>
      </c>
      <c r="K221">
        <v>142</v>
      </c>
      <c r="L221">
        <v>1</v>
      </c>
      <c r="M221">
        <v>0</v>
      </c>
      <c r="N221">
        <v>0</v>
      </c>
      <c r="Q221">
        <v>32.200000000000003</v>
      </c>
    </row>
    <row r="222" spans="1:17" x14ac:dyDescent="0.2">
      <c r="A222" t="s">
        <v>1098</v>
      </c>
      <c r="B222" t="s">
        <v>60</v>
      </c>
      <c r="C222" t="s">
        <v>795</v>
      </c>
      <c r="I222">
        <v>20</v>
      </c>
      <c r="J222">
        <v>13</v>
      </c>
      <c r="K222">
        <v>129</v>
      </c>
      <c r="L222">
        <v>1</v>
      </c>
      <c r="M222">
        <v>0</v>
      </c>
      <c r="N222">
        <v>0</v>
      </c>
      <c r="Q222">
        <v>31.9</v>
      </c>
    </row>
    <row r="223" spans="1:17" x14ac:dyDescent="0.2">
      <c r="A223" t="s">
        <v>1080</v>
      </c>
      <c r="B223" t="s">
        <v>36</v>
      </c>
      <c r="C223" t="s">
        <v>721</v>
      </c>
      <c r="I223">
        <v>23</v>
      </c>
      <c r="J223">
        <v>16</v>
      </c>
      <c r="K223">
        <v>158</v>
      </c>
      <c r="L223">
        <v>0</v>
      </c>
      <c r="M223">
        <v>0</v>
      </c>
      <c r="N223">
        <v>0</v>
      </c>
      <c r="Q223">
        <v>31.8</v>
      </c>
    </row>
    <row r="224" spans="1:17" x14ac:dyDescent="0.2">
      <c r="A224" t="s">
        <v>736</v>
      </c>
      <c r="B224" t="s">
        <v>62</v>
      </c>
      <c r="C224" t="s">
        <v>476</v>
      </c>
      <c r="D224">
        <v>17</v>
      </c>
      <c r="E224">
        <v>120</v>
      </c>
      <c r="F224">
        <v>3</v>
      </c>
      <c r="G224">
        <v>0</v>
      </c>
      <c r="H224">
        <v>0</v>
      </c>
      <c r="I224">
        <v>1</v>
      </c>
      <c r="J224">
        <v>1</v>
      </c>
      <c r="K224">
        <v>5</v>
      </c>
      <c r="L224">
        <v>0</v>
      </c>
      <c r="M224">
        <v>0</v>
      </c>
      <c r="N224">
        <v>0</v>
      </c>
      <c r="Q224">
        <v>31.5</v>
      </c>
    </row>
    <row r="225" spans="1:17" x14ac:dyDescent="0.2">
      <c r="A225" t="s">
        <v>543</v>
      </c>
      <c r="B225" t="s">
        <v>45</v>
      </c>
      <c r="C225" t="s">
        <v>476</v>
      </c>
      <c r="D225">
        <v>30</v>
      </c>
      <c r="E225">
        <v>105</v>
      </c>
      <c r="F225">
        <v>0</v>
      </c>
      <c r="G225">
        <v>0</v>
      </c>
      <c r="H225">
        <v>0</v>
      </c>
      <c r="I225">
        <v>18</v>
      </c>
      <c r="J225">
        <v>13</v>
      </c>
      <c r="K225">
        <v>77</v>
      </c>
      <c r="L225">
        <v>0</v>
      </c>
      <c r="M225">
        <v>0</v>
      </c>
      <c r="N225">
        <v>0</v>
      </c>
      <c r="Q225">
        <v>31.2</v>
      </c>
    </row>
    <row r="226" spans="1:17" x14ac:dyDescent="0.2">
      <c r="A226" t="s">
        <v>673</v>
      </c>
      <c r="B226" t="s">
        <v>50</v>
      </c>
      <c r="C226" t="s">
        <v>476</v>
      </c>
      <c r="D226">
        <v>59</v>
      </c>
      <c r="E226">
        <v>231</v>
      </c>
      <c r="F226">
        <v>1</v>
      </c>
      <c r="G226">
        <v>0</v>
      </c>
      <c r="H226">
        <v>0</v>
      </c>
      <c r="I226">
        <v>7</v>
      </c>
      <c r="J226">
        <v>1</v>
      </c>
      <c r="K226">
        <v>10</v>
      </c>
      <c r="L226">
        <v>0</v>
      </c>
      <c r="M226">
        <v>0</v>
      </c>
      <c r="N226">
        <v>0</v>
      </c>
      <c r="O226">
        <v>2</v>
      </c>
      <c r="P226">
        <v>0</v>
      </c>
      <c r="Q226">
        <v>31.1</v>
      </c>
    </row>
    <row r="227" spans="1:17" x14ac:dyDescent="0.2">
      <c r="A227" t="s">
        <v>1012</v>
      </c>
      <c r="B227" t="s">
        <v>57</v>
      </c>
      <c r="C227" t="s">
        <v>795</v>
      </c>
      <c r="I227">
        <v>17</v>
      </c>
      <c r="J227">
        <v>11</v>
      </c>
      <c r="K227">
        <v>140</v>
      </c>
      <c r="L227">
        <v>1</v>
      </c>
      <c r="M227">
        <v>0</v>
      </c>
      <c r="N227">
        <v>0</v>
      </c>
      <c r="Q227">
        <v>31</v>
      </c>
    </row>
    <row r="228" spans="1:17" x14ac:dyDescent="0.2">
      <c r="A228" t="s">
        <v>1028</v>
      </c>
      <c r="B228" t="s">
        <v>41</v>
      </c>
      <c r="C228" t="s">
        <v>795</v>
      </c>
      <c r="I228">
        <v>18</v>
      </c>
      <c r="J228">
        <v>10</v>
      </c>
      <c r="K228">
        <v>87</v>
      </c>
      <c r="L228">
        <v>2</v>
      </c>
      <c r="M228">
        <v>0</v>
      </c>
      <c r="N228">
        <v>0</v>
      </c>
      <c r="Q228">
        <v>30.7</v>
      </c>
    </row>
    <row r="229" spans="1:17" x14ac:dyDescent="0.2">
      <c r="A229" t="s">
        <v>1108</v>
      </c>
      <c r="B229" t="s">
        <v>53</v>
      </c>
      <c r="C229" t="s">
        <v>721</v>
      </c>
      <c r="I229">
        <v>20</v>
      </c>
      <c r="J229">
        <v>10</v>
      </c>
      <c r="K229">
        <v>146</v>
      </c>
      <c r="L229">
        <v>1</v>
      </c>
      <c r="M229">
        <v>0</v>
      </c>
      <c r="N229">
        <v>0</v>
      </c>
      <c r="Q229">
        <v>30.6</v>
      </c>
    </row>
    <row r="230" spans="1:17" x14ac:dyDescent="0.2">
      <c r="A230" t="s">
        <v>563</v>
      </c>
      <c r="B230" t="s">
        <v>32</v>
      </c>
      <c r="C230" t="s">
        <v>476</v>
      </c>
      <c r="D230">
        <v>31</v>
      </c>
      <c r="E230">
        <v>89</v>
      </c>
      <c r="F230">
        <v>1</v>
      </c>
      <c r="G230">
        <v>0</v>
      </c>
      <c r="H230">
        <v>0</v>
      </c>
      <c r="I230">
        <v>12</v>
      </c>
      <c r="J230">
        <v>9</v>
      </c>
      <c r="K230">
        <v>65</v>
      </c>
      <c r="L230">
        <v>0</v>
      </c>
      <c r="M230">
        <v>0</v>
      </c>
      <c r="N230">
        <v>0</v>
      </c>
      <c r="Q230">
        <v>30.4</v>
      </c>
    </row>
    <row r="231" spans="1:17" x14ac:dyDescent="0.2">
      <c r="A231" t="s">
        <v>1214</v>
      </c>
      <c r="B231" t="s">
        <v>37</v>
      </c>
      <c r="C231" t="s">
        <v>795</v>
      </c>
      <c r="I231">
        <v>25</v>
      </c>
      <c r="J231">
        <v>15</v>
      </c>
      <c r="K231">
        <v>152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30.2</v>
      </c>
    </row>
    <row r="232" spans="1:17" x14ac:dyDescent="0.2">
      <c r="A232" t="s">
        <v>903</v>
      </c>
      <c r="B232" t="s">
        <v>36</v>
      </c>
      <c r="C232" t="s">
        <v>721</v>
      </c>
      <c r="I232">
        <v>18</v>
      </c>
      <c r="J232">
        <v>10</v>
      </c>
      <c r="K232">
        <v>198</v>
      </c>
      <c r="L232">
        <v>0</v>
      </c>
      <c r="M232">
        <v>0</v>
      </c>
      <c r="N232">
        <v>0</v>
      </c>
      <c r="Q232">
        <v>29.8</v>
      </c>
    </row>
    <row r="233" spans="1:17" x14ac:dyDescent="0.2">
      <c r="A233" t="s">
        <v>528</v>
      </c>
      <c r="B233" t="s">
        <v>56</v>
      </c>
      <c r="C233" t="s">
        <v>476</v>
      </c>
      <c r="D233">
        <v>14</v>
      </c>
      <c r="E233">
        <v>70</v>
      </c>
      <c r="F233">
        <v>0</v>
      </c>
      <c r="G233">
        <v>0</v>
      </c>
      <c r="H233">
        <v>0</v>
      </c>
      <c r="I233">
        <v>7</v>
      </c>
      <c r="J233">
        <v>6</v>
      </c>
      <c r="K233">
        <v>101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29.1</v>
      </c>
    </row>
    <row r="234" spans="1:17" x14ac:dyDescent="0.2">
      <c r="A234" t="s">
        <v>833</v>
      </c>
      <c r="B234" t="s">
        <v>33</v>
      </c>
      <c r="C234" t="s">
        <v>795</v>
      </c>
      <c r="I234">
        <v>14</v>
      </c>
      <c r="J234">
        <v>11</v>
      </c>
      <c r="K234">
        <v>119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28.9</v>
      </c>
    </row>
    <row r="235" spans="1:17" x14ac:dyDescent="0.2">
      <c r="A235" t="s">
        <v>1172</v>
      </c>
      <c r="B235" t="s">
        <v>55</v>
      </c>
      <c r="C235" t="s">
        <v>795</v>
      </c>
      <c r="I235">
        <v>16</v>
      </c>
      <c r="J235">
        <v>14</v>
      </c>
      <c r="K235">
        <v>128</v>
      </c>
      <c r="L235">
        <v>0</v>
      </c>
      <c r="M235">
        <v>1</v>
      </c>
      <c r="N235">
        <v>0</v>
      </c>
      <c r="Q235">
        <v>28.8</v>
      </c>
    </row>
    <row r="236" spans="1:17" x14ac:dyDescent="0.2">
      <c r="A236" t="s">
        <v>861</v>
      </c>
      <c r="B236" t="s">
        <v>38</v>
      </c>
      <c r="C236" t="s">
        <v>721</v>
      </c>
      <c r="I236">
        <v>25</v>
      </c>
      <c r="J236">
        <v>14</v>
      </c>
      <c r="K236">
        <v>148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28.8</v>
      </c>
    </row>
    <row r="237" spans="1:17" x14ac:dyDescent="0.2">
      <c r="A237" t="s">
        <v>1166</v>
      </c>
      <c r="B237" t="s">
        <v>31</v>
      </c>
      <c r="C237" t="s">
        <v>721</v>
      </c>
      <c r="I237">
        <v>17</v>
      </c>
      <c r="J237">
        <v>12</v>
      </c>
      <c r="K237">
        <v>167</v>
      </c>
      <c r="L237">
        <v>0</v>
      </c>
      <c r="M237">
        <v>0</v>
      </c>
      <c r="N237">
        <v>0</v>
      </c>
      <c r="Q237">
        <v>28.7</v>
      </c>
    </row>
    <row r="238" spans="1:17" x14ac:dyDescent="0.2">
      <c r="A238" t="s">
        <v>1269</v>
      </c>
      <c r="B238" t="s">
        <v>31</v>
      </c>
      <c r="C238" t="s">
        <v>795</v>
      </c>
      <c r="I238">
        <v>11</v>
      </c>
      <c r="J238">
        <v>9</v>
      </c>
      <c r="K238">
        <v>129</v>
      </c>
      <c r="L238">
        <v>1</v>
      </c>
      <c r="M238">
        <v>0</v>
      </c>
      <c r="N238">
        <v>0</v>
      </c>
      <c r="Q238">
        <v>27.9</v>
      </c>
    </row>
    <row r="239" spans="1:17" x14ac:dyDescent="0.2">
      <c r="A239" t="s">
        <v>1044</v>
      </c>
      <c r="B239" t="s">
        <v>46</v>
      </c>
      <c r="C239" t="s">
        <v>721</v>
      </c>
      <c r="I239">
        <v>20</v>
      </c>
      <c r="J239">
        <v>9</v>
      </c>
      <c r="K239">
        <v>128</v>
      </c>
      <c r="L239">
        <v>1</v>
      </c>
      <c r="M239">
        <v>0</v>
      </c>
      <c r="N239">
        <v>0</v>
      </c>
      <c r="Q239">
        <v>27.8</v>
      </c>
    </row>
    <row r="240" spans="1:17" x14ac:dyDescent="0.2">
      <c r="A240" t="s">
        <v>699</v>
      </c>
      <c r="B240" t="s">
        <v>56</v>
      </c>
      <c r="C240" t="s">
        <v>476</v>
      </c>
      <c r="D240">
        <v>20</v>
      </c>
      <c r="E240">
        <v>77</v>
      </c>
      <c r="F240">
        <v>1</v>
      </c>
      <c r="G240">
        <v>0</v>
      </c>
      <c r="H240">
        <v>0</v>
      </c>
      <c r="I240">
        <v>7</v>
      </c>
      <c r="J240">
        <v>7</v>
      </c>
      <c r="K240">
        <v>69</v>
      </c>
      <c r="L240">
        <v>0</v>
      </c>
      <c r="M240">
        <v>0</v>
      </c>
      <c r="N240">
        <v>0</v>
      </c>
      <c r="Q240">
        <v>27.6</v>
      </c>
    </row>
    <row r="241" spans="1:17" x14ac:dyDescent="0.2">
      <c r="A241" t="s">
        <v>679</v>
      </c>
      <c r="B241" t="s">
        <v>37</v>
      </c>
      <c r="C241" t="s">
        <v>476</v>
      </c>
      <c r="D241">
        <v>63</v>
      </c>
      <c r="E241">
        <v>179</v>
      </c>
      <c r="F241">
        <v>1</v>
      </c>
      <c r="G241">
        <v>1</v>
      </c>
      <c r="H241">
        <v>0</v>
      </c>
      <c r="I241">
        <v>2</v>
      </c>
      <c r="J241">
        <v>1</v>
      </c>
      <c r="K241">
        <v>7</v>
      </c>
      <c r="L241">
        <v>0</v>
      </c>
      <c r="M241">
        <v>0</v>
      </c>
      <c r="N241">
        <v>0</v>
      </c>
      <c r="Q241">
        <v>27.6</v>
      </c>
    </row>
    <row r="242" spans="1:17" x14ac:dyDescent="0.2">
      <c r="A242" t="s">
        <v>899</v>
      </c>
      <c r="B242" t="s">
        <v>43</v>
      </c>
      <c r="C242" t="s">
        <v>721</v>
      </c>
      <c r="I242">
        <v>21</v>
      </c>
      <c r="J242">
        <v>13</v>
      </c>
      <c r="K242">
        <v>141</v>
      </c>
      <c r="L242">
        <v>0</v>
      </c>
      <c r="M242">
        <v>0</v>
      </c>
      <c r="N242">
        <v>0</v>
      </c>
      <c r="Q242">
        <v>27.1</v>
      </c>
    </row>
    <row r="243" spans="1:17" x14ac:dyDescent="0.2">
      <c r="A243" t="s">
        <v>949</v>
      </c>
      <c r="B243" t="s">
        <v>33</v>
      </c>
      <c r="C243" t="s">
        <v>721</v>
      </c>
      <c r="I243">
        <v>29</v>
      </c>
      <c r="J243">
        <v>14</v>
      </c>
      <c r="K243">
        <v>129</v>
      </c>
      <c r="L243">
        <v>0</v>
      </c>
      <c r="M243">
        <v>0</v>
      </c>
      <c r="N243">
        <v>0</v>
      </c>
      <c r="Q243">
        <v>26.9</v>
      </c>
    </row>
    <row r="244" spans="1:17" x14ac:dyDescent="0.2">
      <c r="A244" t="s">
        <v>1158</v>
      </c>
      <c r="B244" t="s">
        <v>44</v>
      </c>
      <c r="C244" t="s">
        <v>795</v>
      </c>
      <c r="I244">
        <v>18</v>
      </c>
      <c r="J244">
        <v>11</v>
      </c>
      <c r="K244">
        <v>90</v>
      </c>
      <c r="L244">
        <v>1</v>
      </c>
      <c r="M244">
        <v>0</v>
      </c>
      <c r="N244">
        <v>0</v>
      </c>
      <c r="Q244">
        <v>26</v>
      </c>
    </row>
    <row r="245" spans="1:17" x14ac:dyDescent="0.2">
      <c r="A245" t="s">
        <v>651</v>
      </c>
      <c r="B245" t="s">
        <v>42</v>
      </c>
      <c r="C245" t="s">
        <v>476</v>
      </c>
      <c r="D245">
        <v>31</v>
      </c>
      <c r="E245">
        <v>122</v>
      </c>
      <c r="F245">
        <v>0</v>
      </c>
      <c r="G245">
        <v>0</v>
      </c>
      <c r="H245">
        <v>0</v>
      </c>
      <c r="I245">
        <v>7</v>
      </c>
      <c r="J245">
        <v>6</v>
      </c>
      <c r="K245">
        <v>72</v>
      </c>
      <c r="L245">
        <v>0</v>
      </c>
      <c r="M245">
        <v>0</v>
      </c>
      <c r="N245">
        <v>0</v>
      </c>
      <c r="Q245">
        <v>25.4</v>
      </c>
    </row>
    <row r="246" spans="1:17" x14ac:dyDescent="0.2">
      <c r="A246" t="s">
        <v>985</v>
      </c>
      <c r="B246" t="s">
        <v>55</v>
      </c>
      <c r="C246" t="s">
        <v>721</v>
      </c>
      <c r="I246">
        <v>30</v>
      </c>
      <c r="J246">
        <v>14</v>
      </c>
      <c r="K246">
        <v>112</v>
      </c>
      <c r="L246">
        <v>0</v>
      </c>
      <c r="M246">
        <v>0</v>
      </c>
      <c r="N246">
        <v>0</v>
      </c>
      <c r="Q246">
        <v>25.2</v>
      </c>
    </row>
    <row r="247" spans="1:17" x14ac:dyDescent="0.2">
      <c r="A247" t="s">
        <v>1042</v>
      </c>
      <c r="B247" t="s">
        <v>36</v>
      </c>
      <c r="C247" t="s">
        <v>795</v>
      </c>
      <c r="I247">
        <v>17</v>
      </c>
      <c r="J247">
        <v>12</v>
      </c>
      <c r="K247">
        <v>127</v>
      </c>
      <c r="L247">
        <v>0</v>
      </c>
      <c r="M247">
        <v>0</v>
      </c>
      <c r="N247">
        <v>0</v>
      </c>
      <c r="Q247">
        <v>24.7</v>
      </c>
    </row>
    <row r="248" spans="1:17" x14ac:dyDescent="0.2">
      <c r="A248" t="s">
        <v>1190</v>
      </c>
      <c r="B248" t="s">
        <v>53</v>
      </c>
      <c r="C248" t="s">
        <v>721</v>
      </c>
      <c r="I248">
        <v>20</v>
      </c>
      <c r="J248">
        <v>11</v>
      </c>
      <c r="K248">
        <v>135</v>
      </c>
      <c r="L248">
        <v>0</v>
      </c>
      <c r="M248">
        <v>0</v>
      </c>
      <c r="N248">
        <v>0</v>
      </c>
      <c r="Q248">
        <v>24.5</v>
      </c>
    </row>
    <row r="249" spans="1:17" x14ac:dyDescent="0.2">
      <c r="A249" t="s">
        <v>1162</v>
      </c>
      <c r="B249" t="s">
        <v>59</v>
      </c>
      <c r="C249" t="s">
        <v>795</v>
      </c>
      <c r="I249">
        <v>18</v>
      </c>
      <c r="J249">
        <v>10</v>
      </c>
      <c r="K249">
        <v>82</v>
      </c>
      <c r="L249">
        <v>1</v>
      </c>
      <c r="M249">
        <v>0</v>
      </c>
      <c r="N249">
        <v>0</v>
      </c>
      <c r="Q249">
        <v>24.2</v>
      </c>
    </row>
    <row r="250" spans="1:17" x14ac:dyDescent="0.2">
      <c r="A250" t="s">
        <v>1048</v>
      </c>
      <c r="B250" t="s">
        <v>40</v>
      </c>
      <c r="C250" t="s">
        <v>795</v>
      </c>
      <c r="I250">
        <v>14</v>
      </c>
      <c r="J250">
        <v>9</v>
      </c>
      <c r="K250">
        <v>91</v>
      </c>
      <c r="L250">
        <v>1</v>
      </c>
      <c r="M250">
        <v>0</v>
      </c>
      <c r="N250">
        <v>0</v>
      </c>
      <c r="Q250">
        <v>24.1</v>
      </c>
    </row>
    <row r="251" spans="1:17" x14ac:dyDescent="0.2">
      <c r="A251" t="s">
        <v>835</v>
      </c>
      <c r="B251" t="s">
        <v>41</v>
      </c>
      <c r="C251" t="s">
        <v>795</v>
      </c>
      <c r="I251">
        <v>12</v>
      </c>
      <c r="J251">
        <v>8</v>
      </c>
      <c r="K251">
        <v>36</v>
      </c>
      <c r="L251">
        <v>2</v>
      </c>
      <c r="M251">
        <v>0</v>
      </c>
      <c r="N251">
        <v>0</v>
      </c>
      <c r="O251">
        <v>1</v>
      </c>
      <c r="P251">
        <v>0</v>
      </c>
      <c r="Q251">
        <v>23.6</v>
      </c>
    </row>
    <row r="252" spans="1:17" x14ac:dyDescent="0.2">
      <c r="A252" t="s">
        <v>593</v>
      </c>
      <c r="B252" t="s">
        <v>39</v>
      </c>
      <c r="C252" t="s">
        <v>476</v>
      </c>
      <c r="D252">
        <v>16</v>
      </c>
      <c r="E252">
        <v>68</v>
      </c>
      <c r="F252">
        <v>0</v>
      </c>
      <c r="G252">
        <v>0</v>
      </c>
      <c r="H252">
        <v>0</v>
      </c>
      <c r="I252">
        <v>10</v>
      </c>
      <c r="J252">
        <v>10</v>
      </c>
      <c r="K252">
        <v>65</v>
      </c>
      <c r="L252">
        <v>0</v>
      </c>
      <c r="M252">
        <v>0</v>
      </c>
      <c r="N252">
        <v>0</v>
      </c>
      <c r="Q252">
        <v>23.3</v>
      </c>
    </row>
    <row r="253" spans="1:17" x14ac:dyDescent="0.2">
      <c r="A253" t="s">
        <v>615</v>
      </c>
      <c r="B253" t="s">
        <v>35</v>
      </c>
      <c r="C253" t="s">
        <v>476</v>
      </c>
      <c r="D253">
        <v>44</v>
      </c>
      <c r="E253">
        <v>129</v>
      </c>
      <c r="F253">
        <v>0</v>
      </c>
      <c r="G253">
        <v>0</v>
      </c>
      <c r="H253">
        <v>0</v>
      </c>
      <c r="I253">
        <v>9</v>
      </c>
      <c r="J253">
        <v>6</v>
      </c>
      <c r="K253">
        <v>37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22.6</v>
      </c>
    </row>
    <row r="254" spans="1:17" x14ac:dyDescent="0.2">
      <c r="A254" t="s">
        <v>999</v>
      </c>
      <c r="B254" t="s">
        <v>42</v>
      </c>
      <c r="C254" t="s">
        <v>721</v>
      </c>
      <c r="I254">
        <v>25</v>
      </c>
      <c r="J254">
        <v>11</v>
      </c>
      <c r="K254">
        <v>113</v>
      </c>
      <c r="L254">
        <v>0</v>
      </c>
      <c r="M254">
        <v>0</v>
      </c>
      <c r="N254">
        <v>0</v>
      </c>
      <c r="Q254">
        <v>22.3</v>
      </c>
    </row>
    <row r="255" spans="1:17" x14ac:dyDescent="0.2">
      <c r="A255" t="s">
        <v>1257</v>
      </c>
      <c r="B255" t="s">
        <v>42</v>
      </c>
      <c r="C255" t="s">
        <v>795</v>
      </c>
      <c r="I255">
        <v>5</v>
      </c>
      <c r="J255">
        <v>5</v>
      </c>
      <c r="K255">
        <v>47</v>
      </c>
      <c r="L255">
        <v>2</v>
      </c>
      <c r="M255">
        <v>0</v>
      </c>
      <c r="N255">
        <v>0</v>
      </c>
      <c r="Q255">
        <v>21.7</v>
      </c>
    </row>
    <row r="256" spans="1:17" x14ac:dyDescent="0.2">
      <c r="A256" t="s">
        <v>975</v>
      </c>
      <c r="B256" t="s">
        <v>39</v>
      </c>
      <c r="C256" t="s">
        <v>721</v>
      </c>
      <c r="I256">
        <v>13</v>
      </c>
      <c r="J256">
        <v>9</v>
      </c>
      <c r="K256">
        <v>127</v>
      </c>
      <c r="L256">
        <v>0</v>
      </c>
      <c r="M256">
        <v>0</v>
      </c>
      <c r="N256">
        <v>0</v>
      </c>
      <c r="Q256">
        <v>21.7</v>
      </c>
    </row>
    <row r="257" spans="1:17" x14ac:dyDescent="0.2">
      <c r="A257" t="s">
        <v>1273</v>
      </c>
      <c r="B257" t="s">
        <v>32</v>
      </c>
      <c r="C257" t="s">
        <v>721</v>
      </c>
      <c r="I257">
        <v>21</v>
      </c>
      <c r="J257">
        <v>10</v>
      </c>
      <c r="K257">
        <v>116</v>
      </c>
      <c r="L257">
        <v>0</v>
      </c>
      <c r="M257">
        <v>0</v>
      </c>
      <c r="N257">
        <v>0</v>
      </c>
      <c r="Q257">
        <v>21.6</v>
      </c>
    </row>
    <row r="258" spans="1:17" x14ac:dyDescent="0.2">
      <c r="A258" t="s">
        <v>1245</v>
      </c>
      <c r="B258" t="s">
        <v>43</v>
      </c>
      <c r="C258" t="s">
        <v>721</v>
      </c>
      <c r="I258">
        <v>7</v>
      </c>
      <c r="J258">
        <v>6</v>
      </c>
      <c r="K258">
        <v>95</v>
      </c>
      <c r="L258">
        <v>1</v>
      </c>
      <c r="M258">
        <v>0</v>
      </c>
      <c r="N258">
        <v>0</v>
      </c>
      <c r="Q258">
        <v>21.5</v>
      </c>
    </row>
    <row r="259" spans="1:17" x14ac:dyDescent="0.2">
      <c r="A259" t="s">
        <v>1208</v>
      </c>
      <c r="B259" t="s">
        <v>47</v>
      </c>
      <c r="C259" t="s">
        <v>795</v>
      </c>
      <c r="I259">
        <v>9</v>
      </c>
      <c r="J259">
        <v>7</v>
      </c>
      <c r="K259">
        <v>85</v>
      </c>
      <c r="L259">
        <v>1</v>
      </c>
      <c r="M259">
        <v>0</v>
      </c>
      <c r="N259">
        <v>0</v>
      </c>
      <c r="Q259">
        <v>21.5</v>
      </c>
    </row>
    <row r="260" spans="1:17" x14ac:dyDescent="0.2">
      <c r="A260" t="s">
        <v>492</v>
      </c>
      <c r="B260" t="s">
        <v>42</v>
      </c>
      <c r="C260" t="s">
        <v>476</v>
      </c>
      <c r="D260">
        <v>11</v>
      </c>
      <c r="E260">
        <v>46</v>
      </c>
      <c r="F260">
        <v>0</v>
      </c>
      <c r="G260">
        <v>0</v>
      </c>
      <c r="H260">
        <v>0</v>
      </c>
      <c r="I260">
        <v>10</v>
      </c>
      <c r="J260">
        <v>7</v>
      </c>
      <c r="K260">
        <v>33</v>
      </c>
      <c r="L260">
        <v>1</v>
      </c>
      <c r="M260">
        <v>0</v>
      </c>
      <c r="N260">
        <v>0</v>
      </c>
      <c r="O260">
        <v>1</v>
      </c>
      <c r="P260">
        <v>0</v>
      </c>
      <c r="Q260">
        <v>20.9</v>
      </c>
    </row>
    <row r="261" spans="1:17" x14ac:dyDescent="0.2">
      <c r="A261" t="s">
        <v>919</v>
      </c>
      <c r="B261" t="s">
        <v>61</v>
      </c>
      <c r="C261" t="s">
        <v>795</v>
      </c>
      <c r="I261">
        <v>14</v>
      </c>
      <c r="J261">
        <v>8</v>
      </c>
      <c r="K261">
        <v>68</v>
      </c>
      <c r="L261">
        <v>1</v>
      </c>
      <c r="M261">
        <v>0</v>
      </c>
      <c r="N261">
        <v>0</v>
      </c>
      <c r="Q261">
        <v>20.8</v>
      </c>
    </row>
    <row r="262" spans="1:17" x14ac:dyDescent="0.2">
      <c r="A262" t="s">
        <v>1058</v>
      </c>
      <c r="B262" t="s">
        <v>31</v>
      </c>
      <c r="C262" t="s">
        <v>721</v>
      </c>
      <c r="I262">
        <v>19</v>
      </c>
      <c r="J262">
        <v>12</v>
      </c>
      <c r="K262">
        <v>88</v>
      </c>
      <c r="L262">
        <v>0</v>
      </c>
      <c r="M262">
        <v>0</v>
      </c>
      <c r="N262">
        <v>0</v>
      </c>
      <c r="Q262">
        <v>20.8</v>
      </c>
    </row>
    <row r="263" spans="1:17" x14ac:dyDescent="0.2">
      <c r="A263" t="s">
        <v>595</v>
      </c>
      <c r="B263" t="s">
        <v>50</v>
      </c>
      <c r="C263" t="s">
        <v>476</v>
      </c>
      <c r="D263">
        <v>21</v>
      </c>
      <c r="E263">
        <v>74</v>
      </c>
      <c r="F263">
        <v>1</v>
      </c>
      <c r="G263">
        <v>0</v>
      </c>
      <c r="H263">
        <v>0</v>
      </c>
      <c r="I263">
        <v>5</v>
      </c>
      <c r="J263">
        <v>4</v>
      </c>
      <c r="K263">
        <v>34</v>
      </c>
      <c r="L263">
        <v>0</v>
      </c>
      <c r="M263">
        <v>0</v>
      </c>
      <c r="N263">
        <v>0</v>
      </c>
      <c r="Q263">
        <v>20.8</v>
      </c>
    </row>
    <row r="264" spans="1:17" x14ac:dyDescent="0.2">
      <c r="A264" t="s">
        <v>1308</v>
      </c>
      <c r="B264" t="s">
        <v>33</v>
      </c>
      <c r="C264" t="s">
        <v>721</v>
      </c>
      <c r="I264">
        <v>7</v>
      </c>
      <c r="J264">
        <v>3</v>
      </c>
      <c r="K264">
        <v>58</v>
      </c>
      <c r="L264">
        <v>2</v>
      </c>
      <c r="M264">
        <v>0</v>
      </c>
      <c r="N264">
        <v>0</v>
      </c>
      <c r="Q264">
        <v>20.8</v>
      </c>
    </row>
    <row r="265" spans="1:17" x14ac:dyDescent="0.2">
      <c r="A265" t="s">
        <v>1299</v>
      </c>
      <c r="B265" t="s">
        <v>39</v>
      </c>
      <c r="C265" t="s">
        <v>721</v>
      </c>
      <c r="I265">
        <v>15</v>
      </c>
      <c r="J265">
        <v>9</v>
      </c>
      <c r="K265">
        <v>116</v>
      </c>
      <c r="L265">
        <v>0</v>
      </c>
      <c r="M265">
        <v>0</v>
      </c>
      <c r="N265">
        <v>0</v>
      </c>
      <c r="Q265">
        <v>20.6</v>
      </c>
    </row>
    <row r="266" spans="1:17" x14ac:dyDescent="0.2">
      <c r="A266" t="s">
        <v>1072</v>
      </c>
      <c r="B266" t="s">
        <v>31</v>
      </c>
      <c r="C266" t="s">
        <v>721</v>
      </c>
      <c r="I266">
        <v>15</v>
      </c>
      <c r="J266">
        <v>8</v>
      </c>
      <c r="K266">
        <v>64</v>
      </c>
      <c r="L266">
        <v>1</v>
      </c>
      <c r="M266">
        <v>0</v>
      </c>
      <c r="N266">
        <v>0</v>
      </c>
      <c r="Q266">
        <v>20.399999999999999</v>
      </c>
    </row>
    <row r="267" spans="1:17" x14ac:dyDescent="0.2">
      <c r="A267" t="s">
        <v>1303</v>
      </c>
      <c r="B267" t="s">
        <v>39</v>
      </c>
      <c r="C267" t="s">
        <v>795</v>
      </c>
      <c r="I267">
        <v>13</v>
      </c>
      <c r="J267">
        <v>8</v>
      </c>
      <c r="K267">
        <v>62</v>
      </c>
      <c r="L267">
        <v>1</v>
      </c>
      <c r="M267">
        <v>0</v>
      </c>
      <c r="N267">
        <v>0</v>
      </c>
      <c r="Q267">
        <v>20.2</v>
      </c>
    </row>
    <row r="268" spans="1:17" x14ac:dyDescent="0.2">
      <c r="A268" t="s">
        <v>977</v>
      </c>
      <c r="B268" t="s">
        <v>62</v>
      </c>
      <c r="C268" t="s">
        <v>721</v>
      </c>
      <c r="I268">
        <v>17</v>
      </c>
      <c r="J268">
        <v>11</v>
      </c>
      <c r="K268">
        <v>92</v>
      </c>
      <c r="L268">
        <v>0</v>
      </c>
      <c r="M268">
        <v>0</v>
      </c>
      <c r="N268">
        <v>0</v>
      </c>
      <c r="Q268">
        <v>20.2</v>
      </c>
    </row>
    <row r="269" spans="1:17" x14ac:dyDescent="0.2">
      <c r="A269" t="s">
        <v>1430</v>
      </c>
      <c r="B269" t="s">
        <v>32</v>
      </c>
      <c r="C269" t="s">
        <v>721</v>
      </c>
      <c r="I269">
        <v>15</v>
      </c>
      <c r="J269">
        <v>11</v>
      </c>
      <c r="K269">
        <v>88</v>
      </c>
      <c r="L269">
        <v>0</v>
      </c>
      <c r="M269">
        <v>0</v>
      </c>
      <c r="N269">
        <v>0</v>
      </c>
      <c r="Q269">
        <v>19.8</v>
      </c>
    </row>
    <row r="270" spans="1:17" x14ac:dyDescent="0.2">
      <c r="A270" t="s">
        <v>1062</v>
      </c>
      <c r="B270" t="s">
        <v>40</v>
      </c>
      <c r="C270" t="s">
        <v>721</v>
      </c>
      <c r="I270">
        <v>18</v>
      </c>
      <c r="J270">
        <v>10</v>
      </c>
      <c r="K270">
        <v>37</v>
      </c>
      <c r="L270">
        <v>1</v>
      </c>
      <c r="M270">
        <v>0</v>
      </c>
      <c r="N270">
        <v>0</v>
      </c>
      <c r="Q270">
        <v>19.7</v>
      </c>
    </row>
    <row r="271" spans="1:17" x14ac:dyDescent="0.2">
      <c r="A271" t="s">
        <v>1243</v>
      </c>
      <c r="B271" t="s">
        <v>40</v>
      </c>
      <c r="C271" t="s">
        <v>795</v>
      </c>
      <c r="I271">
        <v>27</v>
      </c>
      <c r="J271">
        <v>10</v>
      </c>
      <c r="K271">
        <v>97</v>
      </c>
      <c r="L271">
        <v>0</v>
      </c>
      <c r="M271">
        <v>0</v>
      </c>
      <c r="N271">
        <v>0</v>
      </c>
      <c r="Q271">
        <v>19.7</v>
      </c>
    </row>
    <row r="272" spans="1:17" x14ac:dyDescent="0.2">
      <c r="A272" t="s">
        <v>1194</v>
      </c>
      <c r="B272" t="s">
        <v>59</v>
      </c>
      <c r="C272" t="s">
        <v>795</v>
      </c>
      <c r="I272">
        <v>9</v>
      </c>
      <c r="J272">
        <v>8</v>
      </c>
      <c r="K272">
        <v>57</v>
      </c>
      <c r="L272">
        <v>1</v>
      </c>
      <c r="M272">
        <v>0</v>
      </c>
      <c r="N272">
        <v>0</v>
      </c>
      <c r="Q272">
        <v>19.7</v>
      </c>
    </row>
    <row r="273" spans="1:17" x14ac:dyDescent="0.2">
      <c r="A273" t="s">
        <v>837</v>
      </c>
      <c r="B273" t="s">
        <v>34</v>
      </c>
      <c r="C273" t="s">
        <v>795</v>
      </c>
      <c r="I273">
        <v>12</v>
      </c>
      <c r="J273">
        <v>7</v>
      </c>
      <c r="K273">
        <v>66</v>
      </c>
      <c r="L273">
        <v>1</v>
      </c>
      <c r="M273">
        <v>0</v>
      </c>
      <c r="N273">
        <v>0</v>
      </c>
      <c r="O273">
        <v>1</v>
      </c>
      <c r="P273">
        <v>0</v>
      </c>
      <c r="Q273">
        <v>19.600000000000001</v>
      </c>
    </row>
    <row r="274" spans="1:17" x14ac:dyDescent="0.2">
      <c r="A274" t="s">
        <v>1267</v>
      </c>
      <c r="B274" t="s">
        <v>34</v>
      </c>
      <c r="C274" t="s">
        <v>721</v>
      </c>
      <c r="I274">
        <v>8</v>
      </c>
      <c r="J274">
        <v>5</v>
      </c>
      <c r="K274">
        <v>85</v>
      </c>
      <c r="L274">
        <v>1</v>
      </c>
      <c r="M274">
        <v>0</v>
      </c>
      <c r="N274">
        <v>0</v>
      </c>
      <c r="Q274">
        <v>19.5</v>
      </c>
    </row>
    <row r="275" spans="1:17" x14ac:dyDescent="0.2">
      <c r="A275" t="s">
        <v>921</v>
      </c>
      <c r="B275" t="s">
        <v>42</v>
      </c>
      <c r="C275" t="s">
        <v>795</v>
      </c>
      <c r="I275">
        <v>12</v>
      </c>
      <c r="J275">
        <v>8</v>
      </c>
      <c r="K275">
        <v>53</v>
      </c>
      <c r="L275">
        <v>1</v>
      </c>
      <c r="M275">
        <v>0</v>
      </c>
      <c r="N275">
        <v>0</v>
      </c>
      <c r="Q275">
        <v>19.3</v>
      </c>
    </row>
    <row r="276" spans="1:17" x14ac:dyDescent="0.2">
      <c r="A276" t="s">
        <v>1070</v>
      </c>
      <c r="B276" t="s">
        <v>49</v>
      </c>
      <c r="C276" t="s">
        <v>795</v>
      </c>
      <c r="I276">
        <v>9</v>
      </c>
      <c r="J276">
        <v>8</v>
      </c>
      <c r="K276">
        <v>52</v>
      </c>
      <c r="L276">
        <v>1</v>
      </c>
      <c r="M276">
        <v>0</v>
      </c>
      <c r="N276">
        <v>0</v>
      </c>
      <c r="Q276">
        <v>19.2</v>
      </c>
    </row>
    <row r="277" spans="1:17" x14ac:dyDescent="0.2">
      <c r="A277" t="s">
        <v>951</v>
      </c>
      <c r="B277" t="s">
        <v>52</v>
      </c>
      <c r="C277" t="s">
        <v>721</v>
      </c>
      <c r="I277">
        <v>12</v>
      </c>
      <c r="J277">
        <v>9</v>
      </c>
      <c r="K277">
        <v>101</v>
      </c>
      <c r="L277">
        <v>0</v>
      </c>
      <c r="M277">
        <v>0</v>
      </c>
      <c r="N277">
        <v>0</v>
      </c>
      <c r="Q277">
        <v>19.100000000000001</v>
      </c>
    </row>
    <row r="278" spans="1:17" x14ac:dyDescent="0.2">
      <c r="A278" t="s">
        <v>911</v>
      </c>
      <c r="B278" t="s">
        <v>50</v>
      </c>
      <c r="C278" t="s">
        <v>721</v>
      </c>
      <c r="I278">
        <v>15</v>
      </c>
      <c r="J278">
        <v>9</v>
      </c>
      <c r="K278">
        <v>98</v>
      </c>
      <c r="L278">
        <v>0</v>
      </c>
      <c r="M278">
        <v>0</v>
      </c>
      <c r="N278">
        <v>0</v>
      </c>
      <c r="Q278">
        <v>18.8</v>
      </c>
    </row>
    <row r="279" spans="1:17" x14ac:dyDescent="0.2">
      <c r="A279" t="s">
        <v>611</v>
      </c>
      <c r="B279" t="s">
        <v>55</v>
      </c>
      <c r="C279" t="s">
        <v>476</v>
      </c>
      <c r="D279">
        <v>13</v>
      </c>
      <c r="E279">
        <v>47</v>
      </c>
      <c r="F279">
        <v>1</v>
      </c>
      <c r="G279">
        <v>0</v>
      </c>
      <c r="H279">
        <v>0</v>
      </c>
      <c r="I279">
        <v>5</v>
      </c>
      <c r="J279">
        <v>5</v>
      </c>
      <c r="K279">
        <v>29</v>
      </c>
      <c r="L279">
        <v>0</v>
      </c>
      <c r="M279">
        <v>0</v>
      </c>
      <c r="N279">
        <v>0</v>
      </c>
      <c r="Q279">
        <v>18.600000000000001</v>
      </c>
    </row>
    <row r="280" spans="1:17" x14ac:dyDescent="0.2">
      <c r="A280" t="s">
        <v>1222</v>
      </c>
      <c r="B280" t="s">
        <v>58</v>
      </c>
      <c r="C280" t="s">
        <v>795</v>
      </c>
      <c r="I280">
        <v>14</v>
      </c>
      <c r="J280">
        <v>8</v>
      </c>
      <c r="K280">
        <v>104</v>
      </c>
      <c r="L280">
        <v>0</v>
      </c>
      <c r="M280">
        <v>0</v>
      </c>
      <c r="N280">
        <v>0</v>
      </c>
      <c r="Q280">
        <v>18.399999999999999</v>
      </c>
    </row>
    <row r="281" spans="1:17" x14ac:dyDescent="0.2">
      <c r="A281" t="s">
        <v>778</v>
      </c>
      <c r="B281" t="s">
        <v>55</v>
      </c>
      <c r="C281" t="s">
        <v>721</v>
      </c>
      <c r="D281">
        <v>1</v>
      </c>
      <c r="E281">
        <v>2</v>
      </c>
      <c r="F281">
        <v>0</v>
      </c>
      <c r="G281">
        <v>0</v>
      </c>
      <c r="H281">
        <v>0</v>
      </c>
      <c r="I281">
        <v>14</v>
      </c>
      <c r="J281">
        <v>9</v>
      </c>
      <c r="K281">
        <v>88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18</v>
      </c>
    </row>
    <row r="282" spans="1:17" x14ac:dyDescent="0.2">
      <c r="A282" t="s">
        <v>681</v>
      </c>
      <c r="B282" t="s">
        <v>43</v>
      </c>
      <c r="C282" t="s">
        <v>476</v>
      </c>
      <c r="D282">
        <v>12</v>
      </c>
      <c r="E282">
        <v>26</v>
      </c>
      <c r="F282">
        <v>0</v>
      </c>
      <c r="G282">
        <v>0</v>
      </c>
      <c r="H282">
        <v>0</v>
      </c>
      <c r="I282">
        <v>9</v>
      </c>
      <c r="J282">
        <v>5</v>
      </c>
      <c r="K282">
        <v>41</v>
      </c>
      <c r="L282">
        <v>1</v>
      </c>
      <c r="M282">
        <v>0</v>
      </c>
      <c r="N282">
        <v>0</v>
      </c>
      <c r="Q282">
        <v>17.7</v>
      </c>
    </row>
    <row r="283" spans="1:17" x14ac:dyDescent="0.2">
      <c r="A283" t="s">
        <v>1082</v>
      </c>
      <c r="B283" t="s">
        <v>46</v>
      </c>
      <c r="C283" t="s">
        <v>795</v>
      </c>
      <c r="I283">
        <v>3</v>
      </c>
      <c r="J283">
        <v>3</v>
      </c>
      <c r="K283">
        <v>25</v>
      </c>
      <c r="L283">
        <v>2</v>
      </c>
      <c r="M283">
        <v>0</v>
      </c>
      <c r="N283">
        <v>0</v>
      </c>
      <c r="Q283">
        <v>17.5</v>
      </c>
    </row>
    <row r="284" spans="1:17" x14ac:dyDescent="0.2">
      <c r="A284" t="s">
        <v>587</v>
      </c>
      <c r="B284" t="s">
        <v>40</v>
      </c>
      <c r="C284" t="s">
        <v>476</v>
      </c>
      <c r="D284">
        <v>22</v>
      </c>
      <c r="E284">
        <v>77</v>
      </c>
      <c r="F284">
        <v>0</v>
      </c>
      <c r="G284">
        <v>0</v>
      </c>
      <c r="H284">
        <v>0</v>
      </c>
      <c r="I284">
        <v>8</v>
      </c>
      <c r="J284">
        <v>5</v>
      </c>
      <c r="K284">
        <v>45</v>
      </c>
      <c r="L284">
        <v>0</v>
      </c>
      <c r="M284">
        <v>0</v>
      </c>
      <c r="N284">
        <v>0</v>
      </c>
      <c r="Q284">
        <v>17.2</v>
      </c>
    </row>
    <row r="285" spans="1:17" x14ac:dyDescent="0.2">
      <c r="A285" t="s">
        <v>766</v>
      </c>
      <c r="B285" t="s">
        <v>57</v>
      </c>
      <c r="C285" t="s">
        <v>721</v>
      </c>
      <c r="I285">
        <v>7</v>
      </c>
      <c r="J285">
        <v>4</v>
      </c>
      <c r="K285">
        <v>69</v>
      </c>
      <c r="L285">
        <v>1</v>
      </c>
      <c r="M285">
        <v>0</v>
      </c>
      <c r="N285">
        <v>0</v>
      </c>
      <c r="Q285">
        <v>16.899999999999999</v>
      </c>
    </row>
    <row r="286" spans="1:17" x14ac:dyDescent="0.2">
      <c r="A286" t="s">
        <v>621</v>
      </c>
      <c r="B286" t="s">
        <v>37</v>
      </c>
      <c r="C286" t="s">
        <v>476</v>
      </c>
      <c r="D286">
        <v>23</v>
      </c>
      <c r="E286">
        <v>109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Q286">
        <v>16.899999999999999</v>
      </c>
    </row>
    <row r="287" spans="1:17" x14ac:dyDescent="0.2">
      <c r="A287" t="s">
        <v>1289</v>
      </c>
      <c r="B287" t="s">
        <v>31</v>
      </c>
      <c r="C287" t="s">
        <v>721</v>
      </c>
      <c r="D287">
        <v>1</v>
      </c>
      <c r="E287">
        <v>5</v>
      </c>
      <c r="F287">
        <v>0</v>
      </c>
      <c r="G287">
        <v>0</v>
      </c>
      <c r="H287">
        <v>0</v>
      </c>
      <c r="I287">
        <v>10</v>
      </c>
      <c r="J287">
        <v>5</v>
      </c>
      <c r="K287">
        <v>52</v>
      </c>
      <c r="L287">
        <v>1</v>
      </c>
      <c r="M287">
        <v>0</v>
      </c>
      <c r="N287">
        <v>0</v>
      </c>
      <c r="Q287">
        <v>16.7</v>
      </c>
    </row>
    <row r="288" spans="1:17" x14ac:dyDescent="0.2">
      <c r="A288" t="s">
        <v>475</v>
      </c>
      <c r="B288" t="s">
        <v>56</v>
      </c>
      <c r="C288" t="s">
        <v>476</v>
      </c>
      <c r="D288">
        <v>12</v>
      </c>
      <c r="E288">
        <v>31</v>
      </c>
      <c r="F288">
        <v>0</v>
      </c>
      <c r="G288">
        <v>0</v>
      </c>
      <c r="H288">
        <v>0</v>
      </c>
      <c r="I288">
        <v>8</v>
      </c>
      <c r="J288">
        <v>5</v>
      </c>
      <c r="K288">
        <v>25</v>
      </c>
      <c r="L288">
        <v>1</v>
      </c>
      <c r="M288">
        <v>0</v>
      </c>
      <c r="N288">
        <v>0</v>
      </c>
      <c r="Q288">
        <v>16.600000000000001</v>
      </c>
    </row>
    <row r="289" spans="1:17" x14ac:dyDescent="0.2">
      <c r="A289" t="s">
        <v>581</v>
      </c>
      <c r="B289" t="s">
        <v>62</v>
      </c>
      <c r="C289" t="s">
        <v>476</v>
      </c>
      <c r="D289">
        <v>21</v>
      </c>
      <c r="E289">
        <v>51</v>
      </c>
      <c r="F289">
        <v>1</v>
      </c>
      <c r="G289">
        <v>0</v>
      </c>
      <c r="H289">
        <v>0</v>
      </c>
      <c r="I289">
        <v>3</v>
      </c>
      <c r="J289">
        <v>2</v>
      </c>
      <c r="K289">
        <v>24</v>
      </c>
      <c r="L289">
        <v>0</v>
      </c>
      <c r="M289">
        <v>0</v>
      </c>
      <c r="N289">
        <v>0</v>
      </c>
      <c r="Q289">
        <v>15.5</v>
      </c>
    </row>
    <row r="290" spans="1:17" x14ac:dyDescent="0.2">
      <c r="A290" t="s">
        <v>1234</v>
      </c>
      <c r="B290" t="s">
        <v>32</v>
      </c>
      <c r="C290" t="s">
        <v>721</v>
      </c>
      <c r="I290">
        <v>22</v>
      </c>
      <c r="J290">
        <v>7</v>
      </c>
      <c r="K290">
        <v>82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15.2</v>
      </c>
    </row>
    <row r="291" spans="1:17" x14ac:dyDescent="0.2">
      <c r="A291" t="s">
        <v>1206</v>
      </c>
      <c r="B291" t="s">
        <v>61</v>
      </c>
      <c r="C291" t="s">
        <v>795</v>
      </c>
      <c r="I291">
        <v>12</v>
      </c>
      <c r="J291">
        <v>5</v>
      </c>
      <c r="K291">
        <v>39</v>
      </c>
      <c r="L291">
        <v>1</v>
      </c>
      <c r="M291">
        <v>0</v>
      </c>
      <c r="N291">
        <v>0</v>
      </c>
      <c r="Q291">
        <v>14.9</v>
      </c>
    </row>
    <row r="292" spans="1:17" x14ac:dyDescent="0.2">
      <c r="A292" t="s">
        <v>1016</v>
      </c>
      <c r="B292" t="s">
        <v>54</v>
      </c>
      <c r="C292" t="s">
        <v>795</v>
      </c>
      <c r="I292">
        <v>9</v>
      </c>
      <c r="J292">
        <v>7</v>
      </c>
      <c r="K292">
        <v>77</v>
      </c>
      <c r="L292">
        <v>0</v>
      </c>
      <c r="M292">
        <v>0</v>
      </c>
      <c r="N292">
        <v>0</v>
      </c>
      <c r="Q292">
        <v>14.7</v>
      </c>
    </row>
    <row r="293" spans="1:17" x14ac:dyDescent="0.2">
      <c r="A293" t="s">
        <v>995</v>
      </c>
      <c r="B293" t="s">
        <v>62</v>
      </c>
      <c r="C293" t="s">
        <v>795</v>
      </c>
      <c r="I293">
        <v>9</v>
      </c>
      <c r="J293">
        <v>6</v>
      </c>
      <c r="K293">
        <v>87</v>
      </c>
      <c r="L293">
        <v>0</v>
      </c>
      <c r="M293">
        <v>0</v>
      </c>
      <c r="N293">
        <v>0</v>
      </c>
      <c r="Q293">
        <v>14.7</v>
      </c>
    </row>
    <row r="294" spans="1:17" x14ac:dyDescent="0.2">
      <c r="A294" t="s">
        <v>539</v>
      </c>
      <c r="B294" t="s">
        <v>39</v>
      </c>
      <c r="C294" t="s">
        <v>476</v>
      </c>
      <c r="D294">
        <v>25</v>
      </c>
      <c r="E294">
        <v>106</v>
      </c>
      <c r="F294">
        <v>0</v>
      </c>
      <c r="G294">
        <v>0</v>
      </c>
      <c r="H294">
        <v>0</v>
      </c>
      <c r="I294">
        <v>4</v>
      </c>
      <c r="J294">
        <v>3</v>
      </c>
      <c r="K294">
        <v>9</v>
      </c>
      <c r="L294">
        <v>0</v>
      </c>
      <c r="M294">
        <v>0</v>
      </c>
      <c r="N294">
        <v>0</v>
      </c>
      <c r="Q294">
        <v>14.5</v>
      </c>
    </row>
    <row r="295" spans="1:17" x14ac:dyDescent="0.2">
      <c r="A295" t="s">
        <v>969</v>
      </c>
      <c r="B295" t="s">
        <v>44</v>
      </c>
      <c r="C295" t="s">
        <v>721</v>
      </c>
      <c r="I295">
        <v>7</v>
      </c>
      <c r="J295">
        <v>6</v>
      </c>
      <c r="K295">
        <v>82</v>
      </c>
      <c r="L295">
        <v>0</v>
      </c>
      <c r="M295">
        <v>0</v>
      </c>
      <c r="N295">
        <v>0</v>
      </c>
      <c r="Q295">
        <v>14.2</v>
      </c>
    </row>
    <row r="296" spans="1:17" x14ac:dyDescent="0.2">
      <c r="A296" t="s">
        <v>1281</v>
      </c>
      <c r="B296" t="s">
        <v>60</v>
      </c>
      <c r="C296" t="s">
        <v>721</v>
      </c>
      <c r="D296">
        <v>1</v>
      </c>
      <c r="E296">
        <v>7</v>
      </c>
      <c r="F296">
        <v>0</v>
      </c>
      <c r="G296">
        <v>0</v>
      </c>
      <c r="H296">
        <v>0</v>
      </c>
      <c r="I296">
        <v>11</v>
      </c>
      <c r="J296">
        <v>8</v>
      </c>
      <c r="K296">
        <v>54</v>
      </c>
      <c r="L296">
        <v>0</v>
      </c>
      <c r="M296">
        <v>0</v>
      </c>
      <c r="N296">
        <v>0</v>
      </c>
      <c r="Q296">
        <v>14.1</v>
      </c>
    </row>
    <row r="297" spans="1:17" x14ac:dyDescent="0.2">
      <c r="A297" t="s">
        <v>1092</v>
      </c>
      <c r="B297" t="s">
        <v>32</v>
      </c>
      <c r="C297" t="s">
        <v>721</v>
      </c>
      <c r="I297">
        <v>13</v>
      </c>
      <c r="J297">
        <v>6</v>
      </c>
      <c r="K297">
        <v>80</v>
      </c>
      <c r="L297">
        <v>0</v>
      </c>
      <c r="M297">
        <v>0</v>
      </c>
      <c r="N297">
        <v>0</v>
      </c>
      <c r="Q297">
        <v>14</v>
      </c>
    </row>
    <row r="298" spans="1:17" x14ac:dyDescent="0.2">
      <c r="A298" t="s">
        <v>1322</v>
      </c>
      <c r="B298" t="s">
        <v>51</v>
      </c>
      <c r="C298" t="s">
        <v>721</v>
      </c>
      <c r="I298">
        <v>2</v>
      </c>
      <c r="J298">
        <v>2</v>
      </c>
      <c r="K298">
        <v>59</v>
      </c>
      <c r="L298">
        <v>1</v>
      </c>
      <c r="M298">
        <v>0</v>
      </c>
      <c r="N298">
        <v>0</v>
      </c>
      <c r="Q298">
        <v>13.9</v>
      </c>
    </row>
    <row r="299" spans="1:17" x14ac:dyDescent="0.2">
      <c r="A299" t="s">
        <v>1178</v>
      </c>
      <c r="B299" t="s">
        <v>34</v>
      </c>
      <c r="C299" t="s">
        <v>721</v>
      </c>
      <c r="I299">
        <v>6</v>
      </c>
      <c r="J299">
        <v>3</v>
      </c>
      <c r="K299">
        <v>108</v>
      </c>
      <c r="L299">
        <v>0</v>
      </c>
      <c r="M299">
        <v>0</v>
      </c>
      <c r="N299">
        <v>0</v>
      </c>
      <c r="Q299">
        <v>13.8</v>
      </c>
    </row>
    <row r="300" spans="1:17" x14ac:dyDescent="0.2">
      <c r="A300" t="s">
        <v>655</v>
      </c>
      <c r="B300" t="s">
        <v>45</v>
      </c>
      <c r="C300" t="s">
        <v>476</v>
      </c>
      <c r="D300">
        <v>25</v>
      </c>
      <c r="E300">
        <v>95</v>
      </c>
      <c r="F300">
        <v>0</v>
      </c>
      <c r="G300">
        <v>0</v>
      </c>
      <c r="H300">
        <v>0</v>
      </c>
      <c r="I300">
        <v>5</v>
      </c>
      <c r="J300">
        <v>3</v>
      </c>
      <c r="K300">
        <v>11</v>
      </c>
      <c r="L300">
        <v>0</v>
      </c>
      <c r="M300">
        <v>0</v>
      </c>
      <c r="N300">
        <v>0</v>
      </c>
      <c r="Q300">
        <v>13.6</v>
      </c>
    </row>
    <row r="301" spans="1:17" x14ac:dyDescent="0.2">
      <c r="A301" t="s">
        <v>1018</v>
      </c>
      <c r="B301" t="s">
        <v>56</v>
      </c>
      <c r="C301" t="s">
        <v>795</v>
      </c>
      <c r="I301">
        <v>10</v>
      </c>
      <c r="J301">
        <v>9</v>
      </c>
      <c r="K301">
        <v>46</v>
      </c>
      <c r="L301">
        <v>0</v>
      </c>
      <c r="M301">
        <v>0</v>
      </c>
      <c r="N301">
        <v>0</v>
      </c>
      <c r="Q301">
        <v>13.6</v>
      </c>
    </row>
    <row r="302" spans="1:17" x14ac:dyDescent="0.2">
      <c r="A302" t="s">
        <v>605</v>
      </c>
      <c r="B302" t="s">
        <v>59</v>
      </c>
      <c r="C302" t="s">
        <v>476</v>
      </c>
      <c r="D302">
        <v>17</v>
      </c>
      <c r="E302">
        <v>39</v>
      </c>
      <c r="F302">
        <v>0</v>
      </c>
      <c r="G302">
        <v>0</v>
      </c>
      <c r="H302">
        <v>0</v>
      </c>
      <c r="I302">
        <v>6</v>
      </c>
      <c r="J302">
        <v>6</v>
      </c>
      <c r="K302">
        <v>33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13.2</v>
      </c>
    </row>
    <row r="303" spans="1:17" x14ac:dyDescent="0.2">
      <c r="A303" t="s">
        <v>1124</v>
      </c>
      <c r="B303" t="s">
        <v>33</v>
      </c>
      <c r="C303" t="s">
        <v>795</v>
      </c>
      <c r="I303">
        <v>19</v>
      </c>
      <c r="J303">
        <v>4</v>
      </c>
      <c r="K303">
        <v>30</v>
      </c>
      <c r="L303">
        <v>1</v>
      </c>
      <c r="M303">
        <v>0</v>
      </c>
      <c r="N303">
        <v>0</v>
      </c>
      <c r="Q303">
        <v>13</v>
      </c>
    </row>
    <row r="304" spans="1:17" x14ac:dyDescent="0.2">
      <c r="A304" t="s">
        <v>557</v>
      </c>
      <c r="B304" t="s">
        <v>58</v>
      </c>
      <c r="C304" t="s">
        <v>476</v>
      </c>
      <c r="D304">
        <v>15</v>
      </c>
      <c r="E304">
        <v>19</v>
      </c>
      <c r="F304">
        <v>1</v>
      </c>
      <c r="G304">
        <v>0</v>
      </c>
      <c r="H304">
        <v>0</v>
      </c>
      <c r="I304">
        <v>3</v>
      </c>
      <c r="J304">
        <v>3</v>
      </c>
      <c r="K304">
        <v>20</v>
      </c>
      <c r="L304">
        <v>0</v>
      </c>
      <c r="M304">
        <v>0</v>
      </c>
      <c r="N304">
        <v>0</v>
      </c>
      <c r="Q304">
        <v>12.9</v>
      </c>
    </row>
    <row r="305" spans="1:17" x14ac:dyDescent="0.2">
      <c r="A305" t="s">
        <v>1239</v>
      </c>
      <c r="B305" t="s">
        <v>58</v>
      </c>
      <c r="C305" t="s">
        <v>721</v>
      </c>
      <c r="I305">
        <v>2</v>
      </c>
      <c r="J305">
        <v>1</v>
      </c>
      <c r="K305">
        <v>58</v>
      </c>
      <c r="L305">
        <v>1</v>
      </c>
      <c r="M305">
        <v>0</v>
      </c>
      <c r="N305">
        <v>0</v>
      </c>
      <c r="Q305">
        <v>12.8</v>
      </c>
    </row>
    <row r="306" spans="1:17" x14ac:dyDescent="0.2">
      <c r="A306" t="s">
        <v>1312</v>
      </c>
      <c r="B306" t="s">
        <v>32</v>
      </c>
      <c r="C306" t="s">
        <v>795</v>
      </c>
      <c r="I306">
        <v>13</v>
      </c>
      <c r="J306">
        <v>5</v>
      </c>
      <c r="K306">
        <v>77</v>
      </c>
      <c r="L306">
        <v>0</v>
      </c>
      <c r="M306">
        <v>0</v>
      </c>
      <c r="N306">
        <v>0</v>
      </c>
      <c r="Q306">
        <v>12.7</v>
      </c>
    </row>
    <row r="307" spans="1:17" x14ac:dyDescent="0.2">
      <c r="A307" t="s">
        <v>857</v>
      </c>
      <c r="B307" t="s">
        <v>53</v>
      </c>
      <c r="C307" t="s">
        <v>721</v>
      </c>
      <c r="I307">
        <v>8</v>
      </c>
      <c r="J307">
        <v>4</v>
      </c>
      <c r="K307">
        <v>86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12.6</v>
      </c>
    </row>
    <row r="308" spans="1:17" x14ac:dyDescent="0.2">
      <c r="A308" t="s">
        <v>1271</v>
      </c>
      <c r="B308" t="s">
        <v>36</v>
      </c>
      <c r="C308" t="s">
        <v>721</v>
      </c>
      <c r="I308">
        <v>12</v>
      </c>
      <c r="J308">
        <v>4</v>
      </c>
      <c r="K308">
        <v>26</v>
      </c>
      <c r="L308">
        <v>1</v>
      </c>
      <c r="M308">
        <v>0</v>
      </c>
      <c r="N308">
        <v>0</v>
      </c>
      <c r="Q308">
        <v>12.6</v>
      </c>
    </row>
    <row r="309" spans="1:17" x14ac:dyDescent="0.2">
      <c r="A309" t="s">
        <v>947</v>
      </c>
      <c r="B309" t="s">
        <v>33</v>
      </c>
      <c r="C309" t="s">
        <v>795</v>
      </c>
      <c r="I309">
        <v>12</v>
      </c>
      <c r="J309">
        <v>6</v>
      </c>
      <c r="K309">
        <v>60</v>
      </c>
      <c r="L309">
        <v>0</v>
      </c>
      <c r="M309">
        <v>0</v>
      </c>
      <c r="N309">
        <v>0</v>
      </c>
      <c r="Q309">
        <v>12</v>
      </c>
    </row>
    <row r="310" spans="1:17" x14ac:dyDescent="0.2">
      <c r="A310" t="s">
        <v>1202</v>
      </c>
      <c r="B310" t="s">
        <v>37</v>
      </c>
      <c r="C310" t="s">
        <v>795</v>
      </c>
      <c r="I310">
        <v>7</v>
      </c>
      <c r="J310">
        <v>6</v>
      </c>
      <c r="K310">
        <v>60</v>
      </c>
      <c r="L310">
        <v>0</v>
      </c>
      <c r="M310">
        <v>0</v>
      </c>
      <c r="N310">
        <v>0</v>
      </c>
      <c r="Q310">
        <v>12</v>
      </c>
    </row>
    <row r="311" spans="1:17" x14ac:dyDescent="0.2">
      <c r="A311" t="s">
        <v>1034</v>
      </c>
      <c r="B311" t="s">
        <v>39</v>
      </c>
      <c r="C311" t="s">
        <v>795</v>
      </c>
      <c r="I311">
        <v>12</v>
      </c>
      <c r="J311">
        <v>7</v>
      </c>
      <c r="K311">
        <v>49</v>
      </c>
      <c r="L311">
        <v>0</v>
      </c>
      <c r="M311">
        <v>0</v>
      </c>
      <c r="N311">
        <v>0</v>
      </c>
      <c r="Q311">
        <v>11.9</v>
      </c>
    </row>
    <row r="312" spans="1:17" x14ac:dyDescent="0.2">
      <c r="A312" t="s">
        <v>1519</v>
      </c>
      <c r="B312" t="s">
        <v>52</v>
      </c>
      <c r="C312" t="s">
        <v>476</v>
      </c>
      <c r="D312">
        <v>30</v>
      </c>
      <c r="E312">
        <v>116</v>
      </c>
      <c r="F312">
        <v>0</v>
      </c>
      <c r="G312">
        <v>0</v>
      </c>
      <c r="H312">
        <v>0</v>
      </c>
      <c r="O312">
        <v>1</v>
      </c>
      <c r="P312">
        <v>0</v>
      </c>
      <c r="Q312">
        <v>11.6</v>
      </c>
    </row>
    <row r="313" spans="1:17" x14ac:dyDescent="0.2">
      <c r="A313" t="s">
        <v>1605</v>
      </c>
      <c r="B313" t="s">
        <v>55</v>
      </c>
      <c r="C313" t="s">
        <v>721</v>
      </c>
      <c r="I313">
        <v>6</v>
      </c>
      <c r="J313">
        <v>5</v>
      </c>
      <c r="K313">
        <v>66</v>
      </c>
      <c r="L313">
        <v>0</v>
      </c>
      <c r="M313">
        <v>0</v>
      </c>
      <c r="N313">
        <v>0</v>
      </c>
      <c r="Q313">
        <v>11.6</v>
      </c>
    </row>
    <row r="314" spans="1:17" x14ac:dyDescent="0.2">
      <c r="A314" t="s">
        <v>915</v>
      </c>
      <c r="B314" t="s">
        <v>50</v>
      </c>
      <c r="C314" t="s">
        <v>795</v>
      </c>
      <c r="I314">
        <v>8</v>
      </c>
      <c r="J314">
        <v>6</v>
      </c>
      <c r="K314">
        <v>36</v>
      </c>
      <c r="L314">
        <v>0</v>
      </c>
      <c r="M314">
        <v>1</v>
      </c>
      <c r="N314">
        <v>0</v>
      </c>
      <c r="Q314">
        <v>11.6</v>
      </c>
    </row>
    <row r="315" spans="1:17" x14ac:dyDescent="0.2">
      <c r="A315" t="s">
        <v>1426</v>
      </c>
      <c r="B315" t="s">
        <v>50</v>
      </c>
      <c r="C315" t="s">
        <v>721</v>
      </c>
      <c r="I315">
        <v>10</v>
      </c>
      <c r="J315">
        <v>7</v>
      </c>
      <c r="K315">
        <v>45</v>
      </c>
      <c r="L315">
        <v>0</v>
      </c>
      <c r="M315">
        <v>0</v>
      </c>
      <c r="N315">
        <v>0</v>
      </c>
      <c r="Q315">
        <v>11.5</v>
      </c>
    </row>
    <row r="316" spans="1:17" x14ac:dyDescent="0.2">
      <c r="A316" t="s">
        <v>1526</v>
      </c>
      <c r="B316" t="s">
        <v>49</v>
      </c>
      <c r="C316" t="s">
        <v>721</v>
      </c>
      <c r="I316">
        <v>9</v>
      </c>
      <c r="J316">
        <v>6</v>
      </c>
      <c r="K316">
        <v>49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10.9</v>
      </c>
    </row>
    <row r="317" spans="1:17" x14ac:dyDescent="0.2">
      <c r="A317" t="s">
        <v>589</v>
      </c>
      <c r="B317" t="s">
        <v>44</v>
      </c>
      <c r="C317" t="s">
        <v>476</v>
      </c>
      <c r="D317">
        <v>9</v>
      </c>
      <c r="E317">
        <v>29</v>
      </c>
      <c r="F317">
        <v>0</v>
      </c>
      <c r="G317">
        <v>0</v>
      </c>
      <c r="H317">
        <v>0</v>
      </c>
      <c r="I317">
        <v>6</v>
      </c>
      <c r="J317">
        <v>5</v>
      </c>
      <c r="K317">
        <v>26</v>
      </c>
      <c r="L317">
        <v>0</v>
      </c>
      <c r="M317">
        <v>0</v>
      </c>
      <c r="N317">
        <v>0</v>
      </c>
      <c r="Q317">
        <v>10.5</v>
      </c>
    </row>
    <row r="318" spans="1:17" x14ac:dyDescent="0.2">
      <c r="A318" t="s">
        <v>1513</v>
      </c>
      <c r="B318" t="s">
        <v>48</v>
      </c>
      <c r="C318" t="s">
        <v>795</v>
      </c>
      <c r="I318">
        <v>3</v>
      </c>
      <c r="J318">
        <v>3</v>
      </c>
      <c r="K318">
        <v>15</v>
      </c>
      <c r="L318">
        <v>1</v>
      </c>
      <c r="M318">
        <v>0</v>
      </c>
      <c r="N318">
        <v>0</v>
      </c>
      <c r="Q318">
        <v>10.5</v>
      </c>
    </row>
    <row r="319" spans="1:17" x14ac:dyDescent="0.2">
      <c r="A319" t="s">
        <v>1597</v>
      </c>
      <c r="B319" t="s">
        <v>42</v>
      </c>
      <c r="C319" t="s">
        <v>476</v>
      </c>
      <c r="D319">
        <v>10</v>
      </c>
      <c r="E319">
        <v>61</v>
      </c>
      <c r="F319">
        <v>0</v>
      </c>
      <c r="G319">
        <v>0</v>
      </c>
      <c r="H319">
        <v>0</v>
      </c>
      <c r="I319">
        <v>2</v>
      </c>
      <c r="J319">
        <v>2</v>
      </c>
      <c r="K319">
        <v>23</v>
      </c>
      <c r="L319">
        <v>0</v>
      </c>
      <c r="M319">
        <v>0</v>
      </c>
      <c r="N319">
        <v>0</v>
      </c>
      <c r="Q319">
        <v>10.4</v>
      </c>
    </row>
    <row r="320" spans="1:17" x14ac:dyDescent="0.2">
      <c r="A320" t="s">
        <v>809</v>
      </c>
      <c r="B320" t="s">
        <v>40</v>
      </c>
      <c r="C320" t="s">
        <v>721</v>
      </c>
      <c r="D320">
        <v>2</v>
      </c>
      <c r="E320">
        <v>15</v>
      </c>
      <c r="F320">
        <v>0</v>
      </c>
      <c r="G320">
        <v>0</v>
      </c>
      <c r="H320">
        <v>0</v>
      </c>
      <c r="I320">
        <v>11</v>
      </c>
      <c r="J320">
        <v>4</v>
      </c>
      <c r="K320">
        <v>48</v>
      </c>
      <c r="L320">
        <v>0</v>
      </c>
      <c r="M320">
        <v>0</v>
      </c>
      <c r="N320">
        <v>0</v>
      </c>
      <c r="Q320">
        <v>10.3</v>
      </c>
    </row>
    <row r="321" spans="1:17" x14ac:dyDescent="0.2">
      <c r="A321" t="s">
        <v>1122</v>
      </c>
      <c r="B321" t="s">
        <v>47</v>
      </c>
      <c r="C321" t="s">
        <v>721</v>
      </c>
      <c r="I321">
        <v>7</v>
      </c>
      <c r="J321">
        <v>2</v>
      </c>
      <c r="K321">
        <v>79</v>
      </c>
      <c r="L321">
        <v>0</v>
      </c>
      <c r="M321">
        <v>0</v>
      </c>
      <c r="N321">
        <v>0</v>
      </c>
      <c r="Q321">
        <v>9.9</v>
      </c>
    </row>
    <row r="322" spans="1:17" x14ac:dyDescent="0.2">
      <c r="A322" t="s">
        <v>645</v>
      </c>
      <c r="B322" t="s">
        <v>40</v>
      </c>
      <c r="C322" t="s">
        <v>476</v>
      </c>
      <c r="D322">
        <v>20</v>
      </c>
      <c r="E322">
        <v>44</v>
      </c>
      <c r="F322">
        <v>0</v>
      </c>
      <c r="G322">
        <v>0</v>
      </c>
      <c r="H322">
        <v>0</v>
      </c>
      <c r="I322">
        <v>5</v>
      </c>
      <c r="J322">
        <v>3</v>
      </c>
      <c r="K322">
        <v>23</v>
      </c>
      <c r="L322">
        <v>0</v>
      </c>
      <c r="M322">
        <v>0</v>
      </c>
      <c r="N322">
        <v>0</v>
      </c>
      <c r="Q322">
        <v>9.6999999999999993</v>
      </c>
    </row>
    <row r="323" spans="1:17" x14ac:dyDescent="0.2">
      <c r="A323" t="s">
        <v>1575</v>
      </c>
      <c r="B323" t="s">
        <v>47</v>
      </c>
      <c r="C323" t="s">
        <v>721</v>
      </c>
      <c r="I323">
        <v>7</v>
      </c>
      <c r="J323">
        <v>4</v>
      </c>
      <c r="K323">
        <v>57</v>
      </c>
      <c r="L323">
        <v>0</v>
      </c>
      <c r="M323">
        <v>0</v>
      </c>
      <c r="N323">
        <v>0</v>
      </c>
      <c r="Q323">
        <v>9.6999999999999993</v>
      </c>
    </row>
    <row r="324" spans="1:17" x14ac:dyDescent="0.2">
      <c r="A324" t="s">
        <v>667</v>
      </c>
      <c r="B324" t="s">
        <v>60</v>
      </c>
      <c r="C324" t="s">
        <v>476</v>
      </c>
      <c r="D324">
        <v>25</v>
      </c>
      <c r="E324">
        <v>24</v>
      </c>
      <c r="F324">
        <v>0</v>
      </c>
      <c r="G324">
        <v>0</v>
      </c>
      <c r="H324">
        <v>0</v>
      </c>
      <c r="I324">
        <v>10</v>
      </c>
      <c r="J324">
        <v>5</v>
      </c>
      <c r="K324">
        <v>23</v>
      </c>
      <c r="L324">
        <v>0</v>
      </c>
      <c r="M324">
        <v>0</v>
      </c>
      <c r="N324">
        <v>0</v>
      </c>
      <c r="Q324">
        <v>9.6999999999999993</v>
      </c>
    </row>
    <row r="325" spans="1:17" x14ac:dyDescent="0.2">
      <c r="A325" t="s">
        <v>1589</v>
      </c>
      <c r="B325" t="s">
        <v>35</v>
      </c>
      <c r="C325" t="s">
        <v>721</v>
      </c>
      <c r="I325">
        <v>10</v>
      </c>
      <c r="J325">
        <v>5</v>
      </c>
      <c r="K325">
        <v>45</v>
      </c>
      <c r="L325">
        <v>0</v>
      </c>
      <c r="M325">
        <v>0</v>
      </c>
      <c r="N325">
        <v>0</v>
      </c>
      <c r="Q325">
        <v>9.5</v>
      </c>
    </row>
    <row r="326" spans="1:17" x14ac:dyDescent="0.2">
      <c r="A326" t="s">
        <v>859</v>
      </c>
      <c r="B326" t="s">
        <v>57</v>
      </c>
      <c r="C326" t="s">
        <v>721</v>
      </c>
      <c r="I326">
        <v>9</v>
      </c>
      <c r="J326">
        <v>4</v>
      </c>
      <c r="K326">
        <v>54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9.4</v>
      </c>
    </row>
    <row r="327" spans="1:17" x14ac:dyDescent="0.2">
      <c r="A327" t="s">
        <v>1006</v>
      </c>
      <c r="B327" t="s">
        <v>37</v>
      </c>
      <c r="C327" t="s">
        <v>721</v>
      </c>
      <c r="I327">
        <v>12</v>
      </c>
      <c r="J327">
        <v>5</v>
      </c>
      <c r="K327">
        <v>43</v>
      </c>
      <c r="L327">
        <v>0</v>
      </c>
      <c r="M327">
        <v>0</v>
      </c>
      <c r="N327">
        <v>0</v>
      </c>
      <c r="Q327">
        <v>9.3000000000000007</v>
      </c>
    </row>
    <row r="328" spans="1:17" x14ac:dyDescent="0.2">
      <c r="A328" t="s">
        <v>1068</v>
      </c>
      <c r="B328" t="s">
        <v>45</v>
      </c>
      <c r="C328" t="s">
        <v>795</v>
      </c>
      <c r="I328">
        <v>9</v>
      </c>
      <c r="J328">
        <v>5</v>
      </c>
      <c r="K328">
        <v>43</v>
      </c>
      <c r="L328">
        <v>0</v>
      </c>
      <c r="M328">
        <v>0</v>
      </c>
      <c r="N328">
        <v>0</v>
      </c>
      <c r="Q328">
        <v>9.3000000000000007</v>
      </c>
    </row>
    <row r="329" spans="1:17" x14ac:dyDescent="0.2">
      <c r="A329" t="s">
        <v>1036</v>
      </c>
      <c r="B329" t="s">
        <v>52</v>
      </c>
      <c r="C329" t="s">
        <v>721</v>
      </c>
      <c r="I329">
        <v>10</v>
      </c>
      <c r="J329">
        <v>4</v>
      </c>
      <c r="K329">
        <v>52</v>
      </c>
      <c r="L329">
        <v>0</v>
      </c>
      <c r="M329">
        <v>0</v>
      </c>
      <c r="N329">
        <v>0</v>
      </c>
      <c r="Q329">
        <v>9.1999999999999993</v>
      </c>
    </row>
    <row r="330" spans="1:17" x14ac:dyDescent="0.2">
      <c r="A330" t="s">
        <v>1249</v>
      </c>
      <c r="B330" t="s">
        <v>35</v>
      </c>
      <c r="C330" t="s">
        <v>721</v>
      </c>
      <c r="I330">
        <v>15</v>
      </c>
      <c r="J330">
        <v>4</v>
      </c>
      <c r="K330">
        <v>51</v>
      </c>
      <c r="L330">
        <v>0</v>
      </c>
      <c r="M330">
        <v>0</v>
      </c>
      <c r="N330">
        <v>0</v>
      </c>
      <c r="Q330">
        <v>9.1</v>
      </c>
    </row>
    <row r="331" spans="1:17" x14ac:dyDescent="0.2">
      <c r="A331" t="s">
        <v>885</v>
      </c>
      <c r="B331" t="s">
        <v>61</v>
      </c>
      <c r="C331" t="s">
        <v>721</v>
      </c>
      <c r="I331">
        <v>7</v>
      </c>
      <c r="J331">
        <v>3</v>
      </c>
      <c r="K331">
        <v>61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9.1</v>
      </c>
    </row>
    <row r="332" spans="1:17" x14ac:dyDescent="0.2">
      <c r="A332" t="s">
        <v>1275</v>
      </c>
      <c r="B332" t="s">
        <v>36</v>
      </c>
      <c r="C332" t="s">
        <v>721</v>
      </c>
      <c r="I332">
        <v>5</v>
      </c>
      <c r="J332">
        <v>2</v>
      </c>
      <c r="K332">
        <v>10</v>
      </c>
      <c r="L332">
        <v>1</v>
      </c>
      <c r="M332">
        <v>0</v>
      </c>
      <c r="N332">
        <v>0</v>
      </c>
      <c r="Q332">
        <v>9</v>
      </c>
    </row>
    <row r="333" spans="1:17" x14ac:dyDescent="0.2">
      <c r="A333" t="s">
        <v>1287</v>
      </c>
      <c r="B333" t="s">
        <v>42</v>
      </c>
      <c r="C333" t="s">
        <v>721</v>
      </c>
      <c r="I333">
        <v>8</v>
      </c>
      <c r="J333">
        <v>4</v>
      </c>
      <c r="K333">
        <v>49</v>
      </c>
      <c r="L333">
        <v>0</v>
      </c>
      <c r="M333">
        <v>0</v>
      </c>
      <c r="N333">
        <v>0</v>
      </c>
      <c r="Q333">
        <v>8.9</v>
      </c>
    </row>
    <row r="334" spans="1:17" x14ac:dyDescent="0.2">
      <c r="A334" t="s">
        <v>657</v>
      </c>
      <c r="B334" t="s">
        <v>60</v>
      </c>
      <c r="C334" t="s">
        <v>476</v>
      </c>
      <c r="D334">
        <v>8</v>
      </c>
      <c r="E334">
        <v>28</v>
      </c>
      <c r="F334">
        <v>0</v>
      </c>
      <c r="G334">
        <v>0</v>
      </c>
      <c r="H334">
        <v>0</v>
      </c>
      <c r="I334">
        <v>9</v>
      </c>
      <c r="J334">
        <v>4</v>
      </c>
      <c r="K334">
        <v>19</v>
      </c>
      <c r="L334">
        <v>0</v>
      </c>
      <c r="M334">
        <v>0</v>
      </c>
      <c r="N334">
        <v>0</v>
      </c>
      <c r="Q334">
        <v>8.6999999999999993</v>
      </c>
    </row>
    <row r="335" spans="1:17" x14ac:dyDescent="0.2">
      <c r="A335" t="s">
        <v>1110</v>
      </c>
      <c r="B335" t="s">
        <v>54</v>
      </c>
      <c r="C335" t="s">
        <v>795</v>
      </c>
      <c r="I335">
        <v>6</v>
      </c>
      <c r="J335">
        <v>4</v>
      </c>
      <c r="K335">
        <v>42</v>
      </c>
      <c r="L335">
        <v>0</v>
      </c>
      <c r="M335">
        <v>0</v>
      </c>
      <c r="N335">
        <v>0</v>
      </c>
      <c r="Q335">
        <v>8.1999999999999993</v>
      </c>
    </row>
    <row r="336" spans="1:17" x14ac:dyDescent="0.2">
      <c r="A336" t="s">
        <v>1040</v>
      </c>
      <c r="B336" t="s">
        <v>62</v>
      </c>
      <c r="C336" t="s">
        <v>795</v>
      </c>
      <c r="I336">
        <v>6</v>
      </c>
      <c r="J336">
        <v>4</v>
      </c>
      <c r="K336">
        <v>41</v>
      </c>
      <c r="L336">
        <v>0</v>
      </c>
      <c r="M336">
        <v>0</v>
      </c>
      <c r="N336">
        <v>0</v>
      </c>
      <c r="Q336">
        <v>8.1</v>
      </c>
    </row>
    <row r="337" spans="1:17" x14ac:dyDescent="0.2">
      <c r="A337" t="s">
        <v>1056</v>
      </c>
      <c r="B337" t="s">
        <v>51</v>
      </c>
      <c r="C337" t="s">
        <v>795</v>
      </c>
      <c r="I337">
        <v>6</v>
      </c>
      <c r="J337">
        <v>3</v>
      </c>
      <c r="K337">
        <v>45</v>
      </c>
      <c r="L337">
        <v>0</v>
      </c>
      <c r="M337">
        <v>0</v>
      </c>
      <c r="N337">
        <v>0</v>
      </c>
      <c r="Q337">
        <v>7.5</v>
      </c>
    </row>
    <row r="338" spans="1:17" x14ac:dyDescent="0.2">
      <c r="A338" t="s">
        <v>1050</v>
      </c>
      <c r="B338" t="s">
        <v>32</v>
      </c>
      <c r="C338" t="s">
        <v>795</v>
      </c>
      <c r="I338">
        <v>5</v>
      </c>
      <c r="J338">
        <v>1</v>
      </c>
      <c r="K338">
        <v>1</v>
      </c>
      <c r="L338">
        <v>1</v>
      </c>
      <c r="M338">
        <v>0</v>
      </c>
      <c r="N338">
        <v>0</v>
      </c>
      <c r="Q338">
        <v>7.1</v>
      </c>
    </row>
    <row r="339" spans="1:17" x14ac:dyDescent="0.2">
      <c r="A339" t="s">
        <v>1096</v>
      </c>
      <c r="B339" t="s">
        <v>37</v>
      </c>
      <c r="C339" t="s">
        <v>721</v>
      </c>
      <c r="I339">
        <v>10</v>
      </c>
      <c r="J339">
        <v>3</v>
      </c>
      <c r="K339">
        <v>39</v>
      </c>
      <c r="L339">
        <v>0</v>
      </c>
      <c r="M339">
        <v>0</v>
      </c>
      <c r="N339">
        <v>0</v>
      </c>
      <c r="Q339">
        <v>6.9</v>
      </c>
    </row>
    <row r="340" spans="1:17" x14ac:dyDescent="0.2">
      <c r="A340" t="s">
        <v>1424</v>
      </c>
      <c r="B340" t="s">
        <v>35</v>
      </c>
      <c r="C340" t="s">
        <v>721</v>
      </c>
      <c r="I340">
        <v>6</v>
      </c>
      <c r="J340">
        <v>4</v>
      </c>
      <c r="K340">
        <v>27</v>
      </c>
      <c r="L340">
        <v>0</v>
      </c>
      <c r="M340">
        <v>0</v>
      </c>
      <c r="N340">
        <v>0</v>
      </c>
      <c r="Q340">
        <v>6.7</v>
      </c>
    </row>
    <row r="341" spans="1:17" x14ac:dyDescent="0.2">
      <c r="A341" t="s">
        <v>1428</v>
      </c>
      <c r="B341" t="s">
        <v>60</v>
      </c>
      <c r="C341" t="s">
        <v>721</v>
      </c>
      <c r="I341">
        <v>13</v>
      </c>
      <c r="J341">
        <v>3</v>
      </c>
      <c r="K341">
        <v>34</v>
      </c>
      <c r="L341">
        <v>0</v>
      </c>
      <c r="M341">
        <v>0</v>
      </c>
      <c r="N341">
        <v>0</v>
      </c>
      <c r="Q341">
        <v>6.4</v>
      </c>
    </row>
    <row r="342" spans="1:17" x14ac:dyDescent="0.2">
      <c r="A342" t="s">
        <v>685</v>
      </c>
      <c r="B342" t="s">
        <v>34</v>
      </c>
      <c r="C342" t="s">
        <v>476</v>
      </c>
      <c r="D342">
        <v>15</v>
      </c>
      <c r="E342">
        <v>51</v>
      </c>
      <c r="F342">
        <v>0</v>
      </c>
      <c r="G342">
        <v>0</v>
      </c>
      <c r="H342">
        <v>0</v>
      </c>
      <c r="I342">
        <v>2</v>
      </c>
      <c r="J342">
        <v>1</v>
      </c>
      <c r="K342">
        <v>2</v>
      </c>
      <c r="L342">
        <v>0</v>
      </c>
      <c r="M342">
        <v>0</v>
      </c>
      <c r="N342">
        <v>0</v>
      </c>
      <c r="Q342">
        <v>6.3</v>
      </c>
    </row>
    <row r="343" spans="1:17" x14ac:dyDescent="0.2">
      <c r="A343" t="s">
        <v>1418</v>
      </c>
      <c r="B343" t="s">
        <v>60</v>
      </c>
      <c r="C343" t="s">
        <v>476</v>
      </c>
      <c r="D343">
        <v>12</v>
      </c>
      <c r="E343">
        <v>26</v>
      </c>
      <c r="F343">
        <v>0</v>
      </c>
      <c r="G343">
        <v>0</v>
      </c>
      <c r="H343">
        <v>0</v>
      </c>
      <c r="I343">
        <v>3</v>
      </c>
      <c r="J343">
        <v>2</v>
      </c>
      <c r="K343">
        <v>17</v>
      </c>
      <c r="L343">
        <v>0</v>
      </c>
      <c r="M343">
        <v>0</v>
      </c>
      <c r="N343">
        <v>0</v>
      </c>
      <c r="Q343">
        <v>6.3</v>
      </c>
    </row>
    <row r="344" spans="1:17" x14ac:dyDescent="0.2">
      <c r="A344" t="s">
        <v>1263</v>
      </c>
      <c r="B344" t="s">
        <v>45</v>
      </c>
      <c r="C344" t="s">
        <v>721</v>
      </c>
      <c r="I344">
        <v>8</v>
      </c>
      <c r="J344">
        <v>3</v>
      </c>
      <c r="K344">
        <v>31</v>
      </c>
      <c r="L344">
        <v>0</v>
      </c>
      <c r="M344">
        <v>0</v>
      </c>
      <c r="N344">
        <v>0</v>
      </c>
      <c r="Q344">
        <v>6.1</v>
      </c>
    </row>
    <row r="345" spans="1:17" x14ac:dyDescent="0.2">
      <c r="A345" t="s">
        <v>609</v>
      </c>
      <c r="B345" t="s">
        <v>52</v>
      </c>
      <c r="C345" t="s">
        <v>476</v>
      </c>
      <c r="D345">
        <v>12</v>
      </c>
      <c r="E345">
        <v>38</v>
      </c>
      <c r="F345">
        <v>0</v>
      </c>
      <c r="G345">
        <v>0</v>
      </c>
      <c r="H345">
        <v>0</v>
      </c>
      <c r="I345">
        <v>3</v>
      </c>
      <c r="J345">
        <v>1</v>
      </c>
      <c r="K345">
        <v>10</v>
      </c>
      <c r="L345">
        <v>0</v>
      </c>
      <c r="M345">
        <v>0</v>
      </c>
      <c r="N345">
        <v>0</v>
      </c>
      <c r="Q345">
        <v>5.8</v>
      </c>
    </row>
    <row r="346" spans="1:17" x14ac:dyDescent="0.2">
      <c r="A346" t="s">
        <v>784</v>
      </c>
      <c r="B346" t="s">
        <v>55</v>
      </c>
      <c r="C346" t="s">
        <v>721</v>
      </c>
      <c r="D346">
        <v>1</v>
      </c>
      <c r="E346">
        <v>8</v>
      </c>
      <c r="F346">
        <v>0</v>
      </c>
      <c r="G346">
        <v>0</v>
      </c>
      <c r="H346">
        <v>0</v>
      </c>
      <c r="I346">
        <v>4</v>
      </c>
      <c r="J346">
        <v>3</v>
      </c>
      <c r="K346">
        <v>19</v>
      </c>
      <c r="L346">
        <v>0</v>
      </c>
      <c r="M346">
        <v>0</v>
      </c>
      <c r="N346">
        <v>0</v>
      </c>
      <c r="Q346">
        <v>5.7</v>
      </c>
    </row>
    <row r="347" spans="1:17" x14ac:dyDescent="0.2">
      <c r="A347" t="s">
        <v>1196</v>
      </c>
      <c r="B347" t="s">
        <v>36</v>
      </c>
      <c r="C347" t="s">
        <v>795</v>
      </c>
      <c r="I347">
        <v>6</v>
      </c>
      <c r="J347">
        <v>3</v>
      </c>
      <c r="K347">
        <v>22</v>
      </c>
      <c r="L347">
        <v>0</v>
      </c>
      <c r="M347">
        <v>0</v>
      </c>
      <c r="N347">
        <v>0</v>
      </c>
      <c r="Q347">
        <v>5.2</v>
      </c>
    </row>
    <row r="348" spans="1:17" x14ac:dyDescent="0.2">
      <c r="A348" t="s">
        <v>703</v>
      </c>
      <c r="B348" t="s">
        <v>54</v>
      </c>
      <c r="C348" t="s">
        <v>476</v>
      </c>
      <c r="D348">
        <v>16</v>
      </c>
      <c r="E348">
        <v>51</v>
      </c>
      <c r="F348">
        <v>0</v>
      </c>
      <c r="G348">
        <v>0</v>
      </c>
      <c r="H348">
        <v>0</v>
      </c>
      <c r="O348">
        <v>2</v>
      </c>
      <c r="P348">
        <v>0</v>
      </c>
      <c r="Q348">
        <v>5.0999999999999996</v>
      </c>
    </row>
    <row r="349" spans="1:17" x14ac:dyDescent="0.2">
      <c r="A349" t="s">
        <v>675</v>
      </c>
      <c r="B349" t="s">
        <v>58</v>
      </c>
      <c r="C349" t="s">
        <v>476</v>
      </c>
      <c r="D349">
        <v>11</v>
      </c>
      <c r="E349">
        <v>37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3</v>
      </c>
      <c r="L349">
        <v>0</v>
      </c>
      <c r="M349">
        <v>0</v>
      </c>
      <c r="N349">
        <v>0</v>
      </c>
      <c r="Q349">
        <v>5</v>
      </c>
    </row>
    <row r="350" spans="1:17" x14ac:dyDescent="0.2">
      <c r="A350" t="s">
        <v>1192</v>
      </c>
      <c r="B350" t="s">
        <v>60</v>
      </c>
      <c r="C350" t="s">
        <v>795</v>
      </c>
      <c r="I350">
        <v>5</v>
      </c>
      <c r="J350">
        <v>3</v>
      </c>
      <c r="K350">
        <v>17</v>
      </c>
      <c r="L350">
        <v>0</v>
      </c>
      <c r="M350">
        <v>0</v>
      </c>
      <c r="N350">
        <v>0</v>
      </c>
      <c r="Q350">
        <v>4.7</v>
      </c>
    </row>
    <row r="351" spans="1:17" x14ac:dyDescent="0.2">
      <c r="A351" t="s">
        <v>1599</v>
      </c>
      <c r="B351" t="s">
        <v>41</v>
      </c>
      <c r="C351" t="s">
        <v>476</v>
      </c>
      <c r="D351">
        <v>11</v>
      </c>
      <c r="E351">
        <v>46</v>
      </c>
      <c r="F351">
        <v>0</v>
      </c>
      <c r="G351">
        <v>0</v>
      </c>
      <c r="H351">
        <v>0</v>
      </c>
      <c r="Q351">
        <v>4.5999999999999996</v>
      </c>
    </row>
    <row r="352" spans="1:17" x14ac:dyDescent="0.2">
      <c r="A352" t="s">
        <v>1602</v>
      </c>
      <c r="B352" t="s">
        <v>41</v>
      </c>
      <c r="C352" t="s">
        <v>721</v>
      </c>
      <c r="I352">
        <v>2</v>
      </c>
      <c r="J352">
        <v>2</v>
      </c>
      <c r="K352">
        <v>25</v>
      </c>
      <c r="L352">
        <v>0</v>
      </c>
      <c r="M352">
        <v>0</v>
      </c>
      <c r="N352">
        <v>0</v>
      </c>
      <c r="Q352">
        <v>4.5</v>
      </c>
    </row>
    <row r="353" spans="1:17" x14ac:dyDescent="0.2">
      <c r="A353" t="s">
        <v>941</v>
      </c>
      <c r="B353" t="s">
        <v>58</v>
      </c>
      <c r="C353" t="s">
        <v>721</v>
      </c>
      <c r="I353">
        <v>2</v>
      </c>
      <c r="J353">
        <v>2</v>
      </c>
      <c r="K353">
        <v>24</v>
      </c>
      <c r="L353">
        <v>0</v>
      </c>
      <c r="M353">
        <v>0</v>
      </c>
      <c r="N353">
        <v>0</v>
      </c>
      <c r="Q353">
        <v>4.4000000000000004</v>
      </c>
    </row>
    <row r="354" spans="1:17" x14ac:dyDescent="0.2">
      <c r="A354" t="s">
        <v>1186</v>
      </c>
      <c r="B354" t="s">
        <v>33</v>
      </c>
      <c r="C354" t="s">
        <v>721</v>
      </c>
      <c r="I354">
        <v>4</v>
      </c>
      <c r="J354">
        <v>3</v>
      </c>
      <c r="K354">
        <v>14</v>
      </c>
      <c r="L354">
        <v>0</v>
      </c>
      <c r="M354">
        <v>0</v>
      </c>
      <c r="N354">
        <v>0</v>
      </c>
      <c r="Q354">
        <v>4.4000000000000004</v>
      </c>
    </row>
    <row r="355" spans="1:17" x14ac:dyDescent="0.2">
      <c r="A355" t="s">
        <v>1251</v>
      </c>
      <c r="B355" t="s">
        <v>34</v>
      </c>
      <c r="C355" t="s">
        <v>795</v>
      </c>
      <c r="I355">
        <v>5</v>
      </c>
      <c r="J355">
        <v>3</v>
      </c>
      <c r="K355">
        <v>13</v>
      </c>
      <c r="L355">
        <v>0</v>
      </c>
      <c r="M355">
        <v>0</v>
      </c>
      <c r="N355">
        <v>0</v>
      </c>
      <c r="Q355">
        <v>4.3</v>
      </c>
    </row>
    <row r="356" spans="1:17" x14ac:dyDescent="0.2">
      <c r="A356" t="s">
        <v>520</v>
      </c>
      <c r="B356" t="s">
        <v>60</v>
      </c>
      <c r="C356" t="s">
        <v>476</v>
      </c>
      <c r="D356">
        <v>8</v>
      </c>
      <c r="E356">
        <v>25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7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4.2</v>
      </c>
    </row>
    <row r="357" spans="1:17" x14ac:dyDescent="0.2">
      <c r="A357" t="s">
        <v>1277</v>
      </c>
      <c r="B357" t="s">
        <v>37</v>
      </c>
      <c r="C357" t="s">
        <v>721</v>
      </c>
      <c r="I357">
        <v>3</v>
      </c>
      <c r="J357">
        <v>2</v>
      </c>
      <c r="K357">
        <v>21</v>
      </c>
      <c r="L357">
        <v>0</v>
      </c>
      <c r="M357">
        <v>0</v>
      </c>
      <c r="N357">
        <v>0</v>
      </c>
      <c r="Q357">
        <v>4.0999999999999996</v>
      </c>
    </row>
    <row r="358" spans="1:17" x14ac:dyDescent="0.2">
      <c r="A358" t="s">
        <v>955</v>
      </c>
      <c r="B358" t="s">
        <v>43</v>
      </c>
      <c r="C358" t="s">
        <v>795</v>
      </c>
      <c r="I358">
        <v>4</v>
      </c>
      <c r="J358">
        <v>2</v>
      </c>
      <c r="K358">
        <v>19</v>
      </c>
      <c r="L358">
        <v>0</v>
      </c>
      <c r="M358">
        <v>0</v>
      </c>
      <c r="N358">
        <v>0</v>
      </c>
      <c r="Q358">
        <v>3.9</v>
      </c>
    </row>
    <row r="359" spans="1:17" x14ac:dyDescent="0.2">
      <c r="A359" t="s">
        <v>1086</v>
      </c>
      <c r="B359" t="s">
        <v>37</v>
      </c>
      <c r="C359" t="s">
        <v>795</v>
      </c>
      <c r="I359">
        <v>5</v>
      </c>
      <c r="J359">
        <v>2</v>
      </c>
      <c r="K359">
        <v>19</v>
      </c>
      <c r="L359">
        <v>0</v>
      </c>
      <c r="M359">
        <v>0</v>
      </c>
      <c r="N359">
        <v>0</v>
      </c>
      <c r="Q359">
        <v>3.9</v>
      </c>
    </row>
    <row r="360" spans="1:17" x14ac:dyDescent="0.2">
      <c r="A360" t="s">
        <v>1301</v>
      </c>
      <c r="B360" t="s">
        <v>60</v>
      </c>
      <c r="C360" t="s">
        <v>721</v>
      </c>
      <c r="I360">
        <v>2</v>
      </c>
      <c r="J360">
        <v>2</v>
      </c>
      <c r="K360">
        <v>18</v>
      </c>
      <c r="L360">
        <v>0</v>
      </c>
      <c r="M360">
        <v>0</v>
      </c>
      <c r="N360">
        <v>0</v>
      </c>
      <c r="Q360">
        <v>3.8</v>
      </c>
    </row>
    <row r="361" spans="1:17" x14ac:dyDescent="0.2">
      <c r="A361" t="s">
        <v>1142</v>
      </c>
      <c r="B361" t="s">
        <v>55</v>
      </c>
      <c r="C361" t="s">
        <v>721</v>
      </c>
      <c r="I361">
        <v>6</v>
      </c>
      <c r="J361">
        <v>2</v>
      </c>
      <c r="K361">
        <v>18</v>
      </c>
      <c r="L361">
        <v>0</v>
      </c>
      <c r="M361">
        <v>0</v>
      </c>
      <c r="N361">
        <v>0</v>
      </c>
      <c r="Q361">
        <v>3.8</v>
      </c>
    </row>
    <row r="362" spans="1:17" x14ac:dyDescent="0.2">
      <c r="A362" t="s">
        <v>1711</v>
      </c>
      <c r="B362" t="s">
        <v>38</v>
      </c>
      <c r="C362" t="s">
        <v>476</v>
      </c>
      <c r="D362">
        <v>7</v>
      </c>
      <c r="E362">
        <v>37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Q362">
        <v>3.7</v>
      </c>
    </row>
    <row r="363" spans="1:17" x14ac:dyDescent="0.2">
      <c r="A363" t="s">
        <v>1713</v>
      </c>
      <c r="B363" t="s">
        <v>54</v>
      </c>
      <c r="C363" t="s">
        <v>795</v>
      </c>
      <c r="I363">
        <v>2</v>
      </c>
      <c r="J363">
        <v>2</v>
      </c>
      <c r="K363">
        <v>16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3.6</v>
      </c>
    </row>
    <row r="364" spans="1:17" x14ac:dyDescent="0.2">
      <c r="A364" t="s">
        <v>1261</v>
      </c>
      <c r="B364" t="s">
        <v>34</v>
      </c>
      <c r="C364" t="s">
        <v>721</v>
      </c>
      <c r="I364">
        <v>5</v>
      </c>
      <c r="J364">
        <v>3</v>
      </c>
      <c r="K364">
        <v>5</v>
      </c>
      <c r="L364">
        <v>0</v>
      </c>
      <c r="M364">
        <v>0</v>
      </c>
      <c r="N364">
        <v>0</v>
      </c>
      <c r="Q364">
        <v>3.5</v>
      </c>
    </row>
    <row r="365" spans="1:17" x14ac:dyDescent="0.2">
      <c r="A365" t="s">
        <v>1335</v>
      </c>
      <c r="B365" t="s">
        <v>47</v>
      </c>
      <c r="C365" t="s">
        <v>795</v>
      </c>
      <c r="I365">
        <v>2</v>
      </c>
      <c r="J365">
        <v>2</v>
      </c>
      <c r="K365">
        <v>14</v>
      </c>
      <c r="L365">
        <v>0</v>
      </c>
      <c r="M365">
        <v>0</v>
      </c>
      <c r="N365">
        <v>0</v>
      </c>
      <c r="Q365">
        <v>3.4</v>
      </c>
    </row>
    <row r="366" spans="1:17" x14ac:dyDescent="0.2">
      <c r="A366" t="s">
        <v>693</v>
      </c>
      <c r="B366" t="s">
        <v>40</v>
      </c>
      <c r="C366" t="s">
        <v>476</v>
      </c>
      <c r="D366">
        <v>6</v>
      </c>
      <c r="E366">
        <v>11</v>
      </c>
      <c r="F366">
        <v>0</v>
      </c>
      <c r="G366">
        <v>0</v>
      </c>
      <c r="H366">
        <v>0</v>
      </c>
      <c r="I366">
        <v>3</v>
      </c>
      <c r="J366">
        <v>2</v>
      </c>
      <c r="K366">
        <v>3</v>
      </c>
      <c r="L366">
        <v>0</v>
      </c>
      <c r="M366">
        <v>0</v>
      </c>
      <c r="N366">
        <v>0</v>
      </c>
      <c r="Q366">
        <v>3.4</v>
      </c>
    </row>
    <row r="367" spans="1:17" x14ac:dyDescent="0.2">
      <c r="A367" t="s">
        <v>695</v>
      </c>
      <c r="B367" t="s">
        <v>36</v>
      </c>
      <c r="C367" t="s">
        <v>476</v>
      </c>
      <c r="D367">
        <v>5</v>
      </c>
      <c r="E367">
        <v>18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4</v>
      </c>
      <c r="L367">
        <v>0</v>
      </c>
      <c r="M367">
        <v>0</v>
      </c>
      <c r="N367">
        <v>0</v>
      </c>
      <c r="Q367">
        <v>3.2</v>
      </c>
    </row>
    <row r="368" spans="1:17" x14ac:dyDescent="0.2">
      <c r="A368" t="s">
        <v>734</v>
      </c>
      <c r="B368" t="s">
        <v>44</v>
      </c>
      <c r="C368" t="s">
        <v>476</v>
      </c>
      <c r="D368">
        <v>12</v>
      </c>
      <c r="E368">
        <v>31</v>
      </c>
      <c r="F368">
        <v>0</v>
      </c>
      <c r="G368">
        <v>0</v>
      </c>
      <c r="H368">
        <v>0</v>
      </c>
      <c r="Q368">
        <v>3.1</v>
      </c>
    </row>
    <row r="369" spans="1:17" x14ac:dyDescent="0.2">
      <c r="A369" t="s">
        <v>1014</v>
      </c>
      <c r="B369" t="s">
        <v>39</v>
      </c>
      <c r="C369" t="s">
        <v>721</v>
      </c>
      <c r="I369">
        <v>2</v>
      </c>
      <c r="J369">
        <v>2</v>
      </c>
      <c r="K369">
        <v>10</v>
      </c>
      <c r="L369">
        <v>0</v>
      </c>
      <c r="M369">
        <v>0</v>
      </c>
      <c r="N369">
        <v>0</v>
      </c>
      <c r="Q369">
        <v>3</v>
      </c>
    </row>
    <row r="370" spans="1:17" x14ac:dyDescent="0.2">
      <c r="A370" t="s">
        <v>1094</v>
      </c>
      <c r="B370" t="s">
        <v>35</v>
      </c>
      <c r="C370" t="s">
        <v>795</v>
      </c>
      <c r="I370">
        <v>3</v>
      </c>
      <c r="J370">
        <v>2</v>
      </c>
      <c r="K370">
        <v>8</v>
      </c>
      <c r="L370">
        <v>0</v>
      </c>
      <c r="M370">
        <v>0</v>
      </c>
      <c r="N370">
        <v>0</v>
      </c>
      <c r="Q370">
        <v>2.8</v>
      </c>
    </row>
    <row r="371" spans="1:17" x14ac:dyDescent="0.2">
      <c r="A371" t="s">
        <v>1327</v>
      </c>
      <c r="B371" t="s">
        <v>48</v>
      </c>
      <c r="C371" t="s">
        <v>721</v>
      </c>
      <c r="I371">
        <v>1</v>
      </c>
      <c r="J371">
        <v>1</v>
      </c>
      <c r="K371">
        <v>16</v>
      </c>
      <c r="L371">
        <v>0</v>
      </c>
      <c r="M371">
        <v>0</v>
      </c>
      <c r="N371">
        <v>0</v>
      </c>
      <c r="Q371">
        <v>2.6</v>
      </c>
    </row>
    <row r="372" spans="1:17" x14ac:dyDescent="0.2">
      <c r="A372" t="s">
        <v>1314</v>
      </c>
      <c r="B372" t="s">
        <v>45</v>
      </c>
      <c r="C372" t="s">
        <v>721</v>
      </c>
      <c r="I372">
        <v>2</v>
      </c>
      <c r="J372">
        <v>1</v>
      </c>
      <c r="K372">
        <v>15</v>
      </c>
      <c r="L372">
        <v>0</v>
      </c>
      <c r="M372">
        <v>0</v>
      </c>
      <c r="N372">
        <v>0</v>
      </c>
      <c r="Q372">
        <v>2.5</v>
      </c>
    </row>
    <row r="373" spans="1:17" x14ac:dyDescent="0.2">
      <c r="A373" t="s">
        <v>701</v>
      </c>
      <c r="B373" t="s">
        <v>46</v>
      </c>
      <c r="C373" t="s">
        <v>476</v>
      </c>
      <c r="D373">
        <v>8</v>
      </c>
      <c r="E373">
        <v>25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Q373">
        <v>2.5</v>
      </c>
    </row>
    <row r="374" spans="1:17" x14ac:dyDescent="0.2">
      <c r="A374" t="s">
        <v>1230</v>
      </c>
      <c r="B374" t="s">
        <v>57</v>
      </c>
      <c r="C374" t="s">
        <v>721</v>
      </c>
      <c r="I374">
        <v>1</v>
      </c>
      <c r="J374">
        <v>1</v>
      </c>
      <c r="K374">
        <v>12</v>
      </c>
      <c r="L374">
        <v>0</v>
      </c>
      <c r="M374">
        <v>0</v>
      </c>
      <c r="N374">
        <v>0</v>
      </c>
      <c r="Q374">
        <v>2.2000000000000002</v>
      </c>
    </row>
    <row r="375" spans="1:17" x14ac:dyDescent="0.2">
      <c r="A375" t="s">
        <v>709</v>
      </c>
      <c r="B375" t="s">
        <v>48</v>
      </c>
      <c r="C375" t="s">
        <v>476</v>
      </c>
      <c r="D375">
        <v>4</v>
      </c>
      <c r="E375">
        <v>22</v>
      </c>
      <c r="F375">
        <v>0</v>
      </c>
      <c r="G375">
        <v>0</v>
      </c>
      <c r="H375">
        <v>0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Q375">
        <v>2.2000000000000002</v>
      </c>
    </row>
    <row r="376" spans="1:17" x14ac:dyDescent="0.2">
      <c r="A376" t="s">
        <v>971</v>
      </c>
      <c r="B376" t="s">
        <v>61</v>
      </c>
      <c r="C376" t="s">
        <v>721</v>
      </c>
      <c r="I376">
        <v>3</v>
      </c>
      <c r="J376">
        <v>1</v>
      </c>
      <c r="K376">
        <v>11</v>
      </c>
      <c r="L376">
        <v>0</v>
      </c>
      <c r="M376">
        <v>0</v>
      </c>
      <c r="N376">
        <v>0</v>
      </c>
      <c r="Q376">
        <v>2.1</v>
      </c>
    </row>
    <row r="377" spans="1:17" x14ac:dyDescent="0.2">
      <c r="A377" t="s">
        <v>945</v>
      </c>
      <c r="B377" t="s">
        <v>48</v>
      </c>
      <c r="C377" t="s">
        <v>721</v>
      </c>
      <c r="I377">
        <v>2</v>
      </c>
      <c r="J377">
        <v>1</v>
      </c>
      <c r="K377">
        <v>11</v>
      </c>
      <c r="L377">
        <v>0</v>
      </c>
      <c r="M377">
        <v>0</v>
      </c>
      <c r="N377">
        <v>0</v>
      </c>
      <c r="Q377">
        <v>2.1</v>
      </c>
    </row>
    <row r="378" spans="1:17" x14ac:dyDescent="0.2">
      <c r="A378" t="s">
        <v>1168</v>
      </c>
      <c r="B378" t="s">
        <v>50</v>
      </c>
      <c r="C378" t="s">
        <v>795</v>
      </c>
      <c r="I378">
        <v>1</v>
      </c>
      <c r="J378">
        <v>1</v>
      </c>
      <c r="K378">
        <v>11</v>
      </c>
      <c r="L378">
        <v>0</v>
      </c>
      <c r="M378">
        <v>0</v>
      </c>
      <c r="N378">
        <v>0</v>
      </c>
      <c r="Q378">
        <v>2.1</v>
      </c>
    </row>
    <row r="379" spans="1:17" x14ac:dyDescent="0.2">
      <c r="A379" t="s">
        <v>1432</v>
      </c>
      <c r="B379" t="s">
        <v>50</v>
      </c>
      <c r="C379" t="s">
        <v>721</v>
      </c>
      <c r="I379">
        <v>1</v>
      </c>
      <c r="J379">
        <v>1</v>
      </c>
      <c r="K379">
        <v>11</v>
      </c>
      <c r="L379">
        <v>0</v>
      </c>
      <c r="M379">
        <v>0</v>
      </c>
      <c r="N379">
        <v>0</v>
      </c>
      <c r="Q379">
        <v>2.1</v>
      </c>
    </row>
    <row r="380" spans="1:17" x14ac:dyDescent="0.2">
      <c r="A380" t="s">
        <v>671</v>
      </c>
      <c r="B380" t="s">
        <v>40</v>
      </c>
      <c r="C380" t="s">
        <v>476</v>
      </c>
      <c r="D380">
        <v>6</v>
      </c>
      <c r="E380">
        <v>2</v>
      </c>
      <c r="F380">
        <v>0</v>
      </c>
      <c r="G380">
        <v>0</v>
      </c>
      <c r="H380">
        <v>0</v>
      </c>
      <c r="I380">
        <v>2</v>
      </c>
      <c r="J380">
        <v>1</v>
      </c>
      <c r="K380">
        <v>8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2</v>
      </c>
    </row>
    <row r="381" spans="1:17" x14ac:dyDescent="0.2">
      <c r="A381" t="s">
        <v>743</v>
      </c>
      <c r="B381" t="s">
        <v>47</v>
      </c>
      <c r="C381" t="s">
        <v>476</v>
      </c>
      <c r="D381">
        <v>4</v>
      </c>
      <c r="E381">
        <v>19</v>
      </c>
      <c r="F381">
        <v>0</v>
      </c>
      <c r="G381">
        <v>0</v>
      </c>
      <c r="H381">
        <v>0</v>
      </c>
      <c r="Q381">
        <v>1.9</v>
      </c>
    </row>
    <row r="382" spans="1:17" x14ac:dyDescent="0.2">
      <c r="A382" t="s">
        <v>1176</v>
      </c>
      <c r="B382" t="s">
        <v>56</v>
      </c>
      <c r="C382" t="s">
        <v>721</v>
      </c>
      <c r="I382">
        <v>1</v>
      </c>
      <c r="J382">
        <v>1</v>
      </c>
      <c r="K382">
        <v>8</v>
      </c>
      <c r="L382">
        <v>0</v>
      </c>
      <c r="M382">
        <v>0</v>
      </c>
      <c r="N382">
        <v>0</v>
      </c>
      <c r="Q382">
        <v>1.8</v>
      </c>
    </row>
    <row r="383" spans="1:17" x14ac:dyDescent="0.2">
      <c r="A383" t="s">
        <v>1324</v>
      </c>
      <c r="B383" t="s">
        <v>57</v>
      </c>
      <c r="C383" t="s">
        <v>795</v>
      </c>
      <c r="I383">
        <v>2</v>
      </c>
      <c r="J383">
        <v>1</v>
      </c>
      <c r="K383">
        <v>7</v>
      </c>
      <c r="L383">
        <v>0</v>
      </c>
      <c r="M383">
        <v>0</v>
      </c>
      <c r="N383">
        <v>0</v>
      </c>
      <c r="Q383">
        <v>1.7</v>
      </c>
    </row>
    <row r="384" spans="1:17" x14ac:dyDescent="0.2">
      <c r="A384" t="s">
        <v>1611</v>
      </c>
      <c r="B384" t="s">
        <v>62</v>
      </c>
      <c r="C384" t="s">
        <v>795</v>
      </c>
      <c r="I384">
        <v>1</v>
      </c>
      <c r="J384">
        <v>1</v>
      </c>
      <c r="K384">
        <v>6</v>
      </c>
      <c r="L384">
        <v>0</v>
      </c>
      <c r="M384">
        <v>0</v>
      </c>
      <c r="N384">
        <v>0</v>
      </c>
      <c r="Q384">
        <v>1.6</v>
      </c>
    </row>
    <row r="385" spans="1:17" x14ac:dyDescent="0.2">
      <c r="A385" t="s">
        <v>1116</v>
      </c>
      <c r="B385" t="s">
        <v>45</v>
      </c>
      <c r="C385" t="s">
        <v>795</v>
      </c>
      <c r="I385">
        <v>4</v>
      </c>
      <c r="J385">
        <v>1</v>
      </c>
      <c r="K385">
        <v>6</v>
      </c>
      <c r="L385">
        <v>0</v>
      </c>
      <c r="M385">
        <v>0</v>
      </c>
      <c r="N385">
        <v>0</v>
      </c>
      <c r="Q385">
        <v>1.6</v>
      </c>
    </row>
    <row r="386" spans="1:17" x14ac:dyDescent="0.2">
      <c r="A386" t="s">
        <v>1232</v>
      </c>
      <c r="B386" t="s">
        <v>40</v>
      </c>
      <c r="C386" t="s">
        <v>795</v>
      </c>
      <c r="I386">
        <v>3</v>
      </c>
      <c r="J386">
        <v>1</v>
      </c>
      <c r="K386">
        <v>6</v>
      </c>
      <c r="L386">
        <v>0</v>
      </c>
      <c r="M386">
        <v>0</v>
      </c>
      <c r="N386">
        <v>0</v>
      </c>
      <c r="Q386">
        <v>1.6</v>
      </c>
    </row>
    <row r="387" spans="1:17" x14ac:dyDescent="0.2">
      <c r="A387" t="s">
        <v>1204</v>
      </c>
      <c r="B387" t="s">
        <v>48</v>
      </c>
      <c r="C387" t="s">
        <v>795</v>
      </c>
      <c r="I387">
        <v>2</v>
      </c>
      <c r="J387">
        <v>1</v>
      </c>
      <c r="K387">
        <v>4</v>
      </c>
      <c r="L387">
        <v>0</v>
      </c>
      <c r="M387">
        <v>0</v>
      </c>
      <c r="N387">
        <v>0</v>
      </c>
      <c r="Q387">
        <v>1.4</v>
      </c>
    </row>
    <row r="388" spans="1:17" x14ac:dyDescent="0.2">
      <c r="A388" t="s">
        <v>1530</v>
      </c>
      <c r="B388" t="s">
        <v>49</v>
      </c>
      <c r="C388" t="s">
        <v>476</v>
      </c>
      <c r="D388">
        <v>2</v>
      </c>
      <c r="E388">
        <v>13</v>
      </c>
      <c r="F388">
        <v>0</v>
      </c>
      <c r="G388">
        <v>0</v>
      </c>
      <c r="H388">
        <v>0</v>
      </c>
      <c r="Q388">
        <v>1.3</v>
      </c>
    </row>
    <row r="389" spans="1:17" x14ac:dyDescent="0.2">
      <c r="A389" t="s">
        <v>1136</v>
      </c>
      <c r="B389" t="s">
        <v>58</v>
      </c>
      <c r="C389" t="s">
        <v>795</v>
      </c>
      <c r="I389">
        <v>1</v>
      </c>
      <c r="J389">
        <v>1</v>
      </c>
      <c r="K389">
        <v>2</v>
      </c>
      <c r="L389">
        <v>0</v>
      </c>
      <c r="M389">
        <v>0</v>
      </c>
      <c r="N389">
        <v>0</v>
      </c>
      <c r="Q389">
        <v>1.2</v>
      </c>
    </row>
    <row r="390" spans="1:17" x14ac:dyDescent="0.2">
      <c r="A390" t="s">
        <v>1310</v>
      </c>
      <c r="B390" t="s">
        <v>58</v>
      </c>
      <c r="C390" t="s">
        <v>795</v>
      </c>
      <c r="I390">
        <v>1</v>
      </c>
      <c r="J390">
        <v>1</v>
      </c>
      <c r="K390">
        <v>2</v>
      </c>
      <c r="L390">
        <v>0</v>
      </c>
      <c r="M390">
        <v>0</v>
      </c>
      <c r="N390">
        <v>0</v>
      </c>
      <c r="Q390">
        <v>1.2</v>
      </c>
    </row>
    <row r="391" spans="1:17" x14ac:dyDescent="0.2">
      <c r="A391" t="s">
        <v>1532</v>
      </c>
      <c r="B391" t="s">
        <v>60</v>
      </c>
      <c r="C391" t="s">
        <v>476</v>
      </c>
      <c r="D391">
        <v>4</v>
      </c>
      <c r="E391">
        <v>12</v>
      </c>
      <c r="F391">
        <v>0</v>
      </c>
      <c r="G391">
        <v>0</v>
      </c>
      <c r="H391">
        <v>0</v>
      </c>
      <c r="Q391">
        <v>1.2</v>
      </c>
    </row>
    <row r="392" spans="1:17" x14ac:dyDescent="0.2">
      <c r="A392" t="s">
        <v>1534</v>
      </c>
      <c r="B392" t="s">
        <v>52</v>
      </c>
      <c r="C392" t="s">
        <v>476</v>
      </c>
      <c r="D392">
        <v>1</v>
      </c>
      <c r="E392">
        <v>11</v>
      </c>
      <c r="F392">
        <v>0</v>
      </c>
      <c r="G392">
        <v>0</v>
      </c>
      <c r="H392">
        <v>0</v>
      </c>
      <c r="Q392">
        <v>1.1000000000000001</v>
      </c>
    </row>
    <row r="393" spans="1:17" x14ac:dyDescent="0.2">
      <c r="A393" t="s">
        <v>1316</v>
      </c>
      <c r="B393" t="s">
        <v>34</v>
      </c>
      <c r="C393" t="s">
        <v>795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Q393">
        <v>1</v>
      </c>
    </row>
    <row r="394" spans="1:17" x14ac:dyDescent="0.2">
      <c r="A394" t="s">
        <v>749</v>
      </c>
      <c r="B394" t="s">
        <v>31</v>
      </c>
      <c r="C394" t="s">
        <v>476</v>
      </c>
      <c r="D394">
        <v>4</v>
      </c>
      <c r="E394">
        <v>10</v>
      </c>
      <c r="F394">
        <v>0</v>
      </c>
      <c r="G394">
        <v>0</v>
      </c>
      <c r="H394">
        <v>0</v>
      </c>
      <c r="Q394">
        <v>1</v>
      </c>
    </row>
    <row r="395" spans="1:17" x14ac:dyDescent="0.2">
      <c r="A395" t="s">
        <v>683</v>
      </c>
      <c r="B395" t="s">
        <v>59</v>
      </c>
      <c r="C395" t="s">
        <v>476</v>
      </c>
      <c r="D395">
        <v>2</v>
      </c>
      <c r="E395">
        <v>9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Q395">
        <v>0.9</v>
      </c>
    </row>
    <row r="396" spans="1:17" x14ac:dyDescent="0.2">
      <c r="A396" t="s">
        <v>716</v>
      </c>
      <c r="B396" t="s">
        <v>57</v>
      </c>
      <c r="C396" t="s">
        <v>476</v>
      </c>
      <c r="D396">
        <v>2</v>
      </c>
      <c r="E396">
        <v>5</v>
      </c>
      <c r="F396">
        <v>0</v>
      </c>
      <c r="G396">
        <v>0</v>
      </c>
      <c r="H396">
        <v>0</v>
      </c>
      <c r="Q396">
        <v>0.5</v>
      </c>
    </row>
    <row r="397" spans="1:17" x14ac:dyDescent="0.2">
      <c r="A397" t="s">
        <v>1622</v>
      </c>
      <c r="B397" t="s">
        <v>32</v>
      </c>
      <c r="C397" t="s">
        <v>476</v>
      </c>
      <c r="D397">
        <v>7</v>
      </c>
      <c r="E397">
        <v>-1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-5</v>
      </c>
      <c r="L397">
        <v>0</v>
      </c>
      <c r="M397">
        <v>0</v>
      </c>
      <c r="N397">
        <v>0</v>
      </c>
      <c r="Q397">
        <v>0.4</v>
      </c>
    </row>
    <row r="398" spans="1:17" x14ac:dyDescent="0.2">
      <c r="A398" t="s">
        <v>1726</v>
      </c>
      <c r="B398" t="s">
        <v>33</v>
      </c>
      <c r="C398" t="s">
        <v>476</v>
      </c>
      <c r="D398">
        <v>2</v>
      </c>
      <c r="E398">
        <v>4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Q398">
        <v>0.4</v>
      </c>
    </row>
    <row r="399" spans="1:17" x14ac:dyDescent="0.2">
      <c r="A399" t="s">
        <v>730</v>
      </c>
      <c r="B399" t="s">
        <v>46</v>
      </c>
      <c r="C399" t="s">
        <v>476</v>
      </c>
      <c r="D399">
        <v>1</v>
      </c>
      <c r="E399">
        <v>3</v>
      </c>
      <c r="F399">
        <v>0</v>
      </c>
      <c r="G399">
        <v>0</v>
      </c>
      <c r="H399">
        <v>0</v>
      </c>
      <c r="Q399">
        <v>0.3</v>
      </c>
    </row>
    <row r="400" spans="1:17" x14ac:dyDescent="0.2">
      <c r="A400" t="s">
        <v>707</v>
      </c>
      <c r="B400" t="s">
        <v>35</v>
      </c>
      <c r="C400" t="s">
        <v>476</v>
      </c>
      <c r="D400">
        <v>2</v>
      </c>
      <c r="E400">
        <v>3</v>
      </c>
      <c r="F400">
        <v>0</v>
      </c>
      <c r="G400">
        <v>0</v>
      </c>
      <c r="H400">
        <v>0</v>
      </c>
      <c r="O400">
        <v>1</v>
      </c>
      <c r="P400">
        <v>0</v>
      </c>
      <c r="Q400">
        <v>0.3</v>
      </c>
    </row>
    <row r="401" spans="1:17" x14ac:dyDescent="0.2">
      <c r="A401" t="s">
        <v>1738</v>
      </c>
      <c r="B401" t="s">
        <v>43</v>
      </c>
      <c r="C401" t="s">
        <v>721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Q401">
        <v>0</v>
      </c>
    </row>
    <row r="402" spans="1:17" x14ac:dyDescent="0.2">
      <c r="A402" t="s">
        <v>758</v>
      </c>
      <c r="B402" t="s">
        <v>61</v>
      </c>
      <c r="C402" t="s">
        <v>476</v>
      </c>
      <c r="D402">
        <v>1</v>
      </c>
      <c r="E402">
        <v>0</v>
      </c>
      <c r="F402">
        <v>0</v>
      </c>
      <c r="G402">
        <v>0</v>
      </c>
      <c r="H402">
        <v>0</v>
      </c>
      <c r="Q402">
        <v>0</v>
      </c>
    </row>
    <row r="403" spans="1:17" x14ac:dyDescent="0.2">
      <c r="A403" t="s">
        <v>1224</v>
      </c>
      <c r="B403" t="s">
        <v>52</v>
      </c>
      <c r="C403" t="s">
        <v>795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Q403">
        <v>0</v>
      </c>
    </row>
    <row r="404" spans="1:17" x14ac:dyDescent="0.2">
      <c r="A404" t="s">
        <v>1170</v>
      </c>
      <c r="B404" t="s">
        <v>43</v>
      </c>
      <c r="C404" t="s">
        <v>721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Q404">
        <v>0</v>
      </c>
    </row>
    <row r="405" spans="1:17" x14ac:dyDescent="0.2">
      <c r="A405" t="s">
        <v>1212</v>
      </c>
      <c r="B405" t="s">
        <v>34</v>
      </c>
      <c r="C405" t="s">
        <v>721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Q405">
        <v>0</v>
      </c>
    </row>
    <row r="406" spans="1:17" x14ac:dyDescent="0.2">
      <c r="A406" t="s">
        <v>1422</v>
      </c>
      <c r="B406" t="s">
        <v>54</v>
      </c>
      <c r="C406" t="s">
        <v>721</v>
      </c>
      <c r="I406">
        <v>5</v>
      </c>
      <c r="J406">
        <v>0</v>
      </c>
      <c r="K406">
        <v>0</v>
      </c>
      <c r="L406">
        <v>0</v>
      </c>
      <c r="M406">
        <v>0</v>
      </c>
      <c r="N406">
        <v>0</v>
      </c>
      <c r="Q406">
        <v>0</v>
      </c>
    </row>
    <row r="407" spans="1:17" x14ac:dyDescent="0.2">
      <c r="A407" t="s">
        <v>1734</v>
      </c>
      <c r="B407" t="s">
        <v>38</v>
      </c>
      <c r="C407" t="s">
        <v>795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Q407">
        <v>0</v>
      </c>
    </row>
    <row r="408" spans="1:17" x14ac:dyDescent="0.2">
      <c r="A408" t="s">
        <v>1736</v>
      </c>
      <c r="B408" t="s">
        <v>49</v>
      </c>
      <c r="C408" t="s">
        <v>721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Q408">
        <v>0</v>
      </c>
    </row>
    <row r="409" spans="1:17" x14ac:dyDescent="0.2">
      <c r="A409" t="s">
        <v>1732</v>
      </c>
      <c r="B409" t="s">
        <v>51</v>
      </c>
      <c r="C409" t="s">
        <v>795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Q409">
        <v>0</v>
      </c>
    </row>
    <row r="410" spans="1:17" x14ac:dyDescent="0.2">
      <c r="A410" t="s">
        <v>478</v>
      </c>
      <c r="B410" t="s">
        <v>49</v>
      </c>
      <c r="C410" t="s">
        <v>795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Q410">
        <v>0</v>
      </c>
    </row>
    <row r="411" spans="1:17" x14ac:dyDescent="0.2">
      <c r="A411" t="s">
        <v>1333</v>
      </c>
      <c r="B411" t="s">
        <v>44</v>
      </c>
      <c r="C411" t="s">
        <v>721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Q411">
        <v>0</v>
      </c>
    </row>
    <row r="412" spans="1:17" x14ac:dyDescent="0.2">
      <c r="A412" t="s">
        <v>705</v>
      </c>
      <c r="B412" t="s">
        <v>51</v>
      </c>
      <c r="C412" t="s">
        <v>476</v>
      </c>
      <c r="D412">
        <v>1</v>
      </c>
      <c r="E412">
        <v>-2</v>
      </c>
      <c r="F412">
        <v>0</v>
      </c>
      <c r="G412">
        <v>0</v>
      </c>
      <c r="H412">
        <v>0</v>
      </c>
      <c r="O412">
        <v>1</v>
      </c>
      <c r="P412">
        <v>0</v>
      </c>
      <c r="Q412">
        <v>-0.2</v>
      </c>
    </row>
    <row r="413" spans="1:17" x14ac:dyDescent="0.2">
      <c r="A413" t="s">
        <v>1746</v>
      </c>
      <c r="B413" t="s">
        <v>54</v>
      </c>
      <c r="C413" t="s">
        <v>476</v>
      </c>
      <c r="D413">
        <v>4</v>
      </c>
      <c r="E413">
        <v>-3</v>
      </c>
      <c r="F413">
        <v>0</v>
      </c>
      <c r="G413">
        <v>0</v>
      </c>
      <c r="H413">
        <v>0</v>
      </c>
      <c r="Q413">
        <v>-0.3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7" sqref="A17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4" max="4" width="9.33203125" bestFit="1" customWidth="1"/>
    <col min="5" max="5" width="10.5" bestFit="1" customWidth="1"/>
    <col min="6" max="6" width="9.1640625" bestFit="1" customWidth="1"/>
    <col min="7" max="7" width="10.33203125" bestFit="1" customWidth="1"/>
    <col min="8" max="8" width="10.1640625" bestFit="1" customWidth="1"/>
  </cols>
  <sheetData>
    <row r="1" spans="1:9" x14ac:dyDescent="0.2">
      <c r="A1" t="s">
        <v>1652</v>
      </c>
      <c r="B1" t="s">
        <v>1653</v>
      </c>
      <c r="C1" t="s">
        <v>1654</v>
      </c>
      <c r="D1" t="s">
        <v>1655</v>
      </c>
      <c r="E1" t="s">
        <v>1656</v>
      </c>
      <c r="F1" t="s">
        <v>1657</v>
      </c>
      <c r="G1" t="s">
        <v>1658</v>
      </c>
      <c r="H1" t="s">
        <v>1659</v>
      </c>
      <c r="I1" t="s">
        <v>1660</v>
      </c>
    </row>
    <row r="2" spans="1:9" x14ac:dyDescent="0.2">
      <c r="A2" t="s">
        <v>46</v>
      </c>
      <c r="B2">
        <v>27</v>
      </c>
      <c r="C2">
        <v>-1.78</v>
      </c>
      <c r="D2">
        <v>15</v>
      </c>
      <c r="E2">
        <v>-4.8000000000000001E-2</v>
      </c>
      <c r="F2">
        <v>26</v>
      </c>
      <c r="G2">
        <v>-0.98399999999999999</v>
      </c>
      <c r="H2">
        <v>19</v>
      </c>
      <c r="I2">
        <v>-2.1000000000000001E-2</v>
      </c>
    </row>
    <row r="3" spans="1:9" x14ac:dyDescent="0.2">
      <c r="A3" t="s">
        <v>50</v>
      </c>
      <c r="B3">
        <v>24</v>
      </c>
      <c r="C3">
        <v>-1.26</v>
      </c>
      <c r="D3">
        <v>10</v>
      </c>
      <c r="E3">
        <v>0.51300000000000001</v>
      </c>
      <c r="F3">
        <v>14</v>
      </c>
      <c r="G3">
        <v>-8.8999999999999996E-2</v>
      </c>
      <c r="H3">
        <v>28</v>
      </c>
      <c r="I3">
        <v>-1.359</v>
      </c>
    </row>
    <row r="4" spans="1:9" x14ac:dyDescent="0.2">
      <c r="A4" t="s">
        <v>55</v>
      </c>
      <c r="B4">
        <v>2</v>
      </c>
      <c r="C4">
        <v>4.4880000000000004</v>
      </c>
      <c r="D4">
        <v>25</v>
      </c>
      <c r="E4">
        <v>-0.77700000000000002</v>
      </c>
      <c r="F4">
        <v>18</v>
      </c>
      <c r="G4">
        <v>-0.29199999999999998</v>
      </c>
      <c r="H4">
        <v>8</v>
      </c>
      <c r="I4">
        <v>0.60099999999999998</v>
      </c>
    </row>
    <row r="5" spans="1:9" x14ac:dyDescent="0.2">
      <c r="A5" t="s">
        <v>58</v>
      </c>
      <c r="B5">
        <v>25</v>
      </c>
      <c r="C5">
        <v>-1.329</v>
      </c>
      <c r="D5">
        <v>9</v>
      </c>
      <c r="E5">
        <v>0.53200000000000003</v>
      </c>
      <c r="F5">
        <v>30</v>
      </c>
      <c r="G5">
        <v>-1.5740000000000001</v>
      </c>
      <c r="H5">
        <v>18</v>
      </c>
      <c r="I5">
        <v>8.0000000000000002E-3</v>
      </c>
    </row>
    <row r="6" spans="1:9" x14ac:dyDescent="0.2">
      <c r="A6" t="s">
        <v>44</v>
      </c>
      <c r="B6">
        <v>7</v>
      </c>
      <c r="C6">
        <v>2.1589999999999998</v>
      </c>
      <c r="D6">
        <v>6</v>
      </c>
      <c r="E6">
        <v>0.79600000000000004</v>
      </c>
      <c r="F6">
        <v>21</v>
      </c>
      <c r="G6">
        <v>-0.61899999999999999</v>
      </c>
      <c r="H6">
        <v>29</v>
      </c>
      <c r="I6">
        <v>-1.502</v>
      </c>
    </row>
    <row r="7" spans="1:9" x14ac:dyDescent="0.2">
      <c r="A7" t="s">
        <v>52</v>
      </c>
      <c r="B7">
        <v>13</v>
      </c>
      <c r="C7">
        <v>0.439</v>
      </c>
      <c r="D7">
        <v>20</v>
      </c>
      <c r="E7">
        <v>-0.378</v>
      </c>
      <c r="F7">
        <v>17</v>
      </c>
      <c r="G7">
        <v>-0.22</v>
      </c>
      <c r="H7">
        <v>4</v>
      </c>
      <c r="I7">
        <v>1.0369999999999999</v>
      </c>
    </row>
    <row r="8" spans="1:9" x14ac:dyDescent="0.2">
      <c r="A8" t="s">
        <v>51</v>
      </c>
      <c r="B8">
        <v>29</v>
      </c>
      <c r="C8">
        <v>-2.472</v>
      </c>
      <c r="D8">
        <v>28</v>
      </c>
      <c r="E8">
        <v>-0.83499999999999996</v>
      </c>
      <c r="F8">
        <v>31</v>
      </c>
      <c r="G8">
        <v>-1.982</v>
      </c>
      <c r="H8">
        <v>24</v>
      </c>
      <c r="I8">
        <v>-0.39300000000000002</v>
      </c>
    </row>
    <row r="9" spans="1:9" x14ac:dyDescent="0.2">
      <c r="A9" t="s">
        <v>45</v>
      </c>
      <c r="B9">
        <v>5</v>
      </c>
      <c r="C9">
        <v>2.4750000000000001</v>
      </c>
      <c r="D9">
        <v>7</v>
      </c>
      <c r="E9">
        <v>0.63400000000000001</v>
      </c>
      <c r="F9">
        <v>10</v>
      </c>
      <c r="G9">
        <v>0.56399999999999995</v>
      </c>
      <c r="H9">
        <v>9</v>
      </c>
      <c r="I9">
        <v>0.51800000000000002</v>
      </c>
    </row>
    <row r="10" spans="1:9" x14ac:dyDescent="0.2">
      <c r="A10" t="s">
        <v>34</v>
      </c>
      <c r="B10">
        <v>21</v>
      </c>
      <c r="C10">
        <v>-0.72599999999999998</v>
      </c>
      <c r="D10">
        <v>13</v>
      </c>
      <c r="E10">
        <v>0.14199999999999999</v>
      </c>
      <c r="F10">
        <v>24</v>
      </c>
      <c r="G10">
        <v>-0.65700000000000003</v>
      </c>
      <c r="H10">
        <v>23</v>
      </c>
      <c r="I10">
        <v>-0.32700000000000001</v>
      </c>
    </row>
    <row r="11" spans="1:9" x14ac:dyDescent="0.2">
      <c r="A11" t="s">
        <v>31</v>
      </c>
      <c r="B11">
        <v>32</v>
      </c>
      <c r="C11">
        <v>-5.7389999999999999</v>
      </c>
      <c r="D11">
        <v>18</v>
      </c>
      <c r="E11">
        <v>-0.29899999999999999</v>
      </c>
      <c r="F11">
        <v>28</v>
      </c>
      <c r="G11">
        <v>-1.016</v>
      </c>
      <c r="H11">
        <v>32</v>
      </c>
      <c r="I11">
        <v>-2.806</v>
      </c>
    </row>
    <row r="12" spans="1:9" x14ac:dyDescent="0.2">
      <c r="A12" t="s">
        <v>61</v>
      </c>
      <c r="B12">
        <v>14</v>
      </c>
      <c r="C12">
        <v>0.372</v>
      </c>
      <c r="D12">
        <v>16</v>
      </c>
      <c r="E12">
        <v>-6.9000000000000006E-2</v>
      </c>
      <c r="F12">
        <v>9</v>
      </c>
      <c r="G12">
        <v>0.61</v>
      </c>
      <c r="H12">
        <v>20</v>
      </c>
      <c r="I12">
        <v>-5.1999999999999998E-2</v>
      </c>
    </row>
    <row r="13" spans="1:9" x14ac:dyDescent="0.2">
      <c r="A13" t="s">
        <v>47</v>
      </c>
      <c r="B13">
        <v>11</v>
      </c>
      <c r="C13">
        <v>1.1040000000000001</v>
      </c>
      <c r="D13">
        <v>11</v>
      </c>
      <c r="E13">
        <v>0.40100000000000002</v>
      </c>
      <c r="F13">
        <v>8</v>
      </c>
      <c r="G13">
        <v>0.66800000000000004</v>
      </c>
      <c r="H13">
        <v>17</v>
      </c>
      <c r="I13">
        <v>4.7E-2</v>
      </c>
    </row>
    <row r="14" spans="1:9" x14ac:dyDescent="0.2">
      <c r="A14" t="s">
        <v>33</v>
      </c>
      <c r="B14">
        <v>10</v>
      </c>
      <c r="C14">
        <v>1.2250000000000001</v>
      </c>
      <c r="D14">
        <v>3</v>
      </c>
      <c r="E14">
        <v>1.5329999999999999</v>
      </c>
      <c r="F14">
        <v>13</v>
      </c>
      <c r="G14">
        <v>6.0999999999999999E-2</v>
      </c>
      <c r="H14">
        <v>26</v>
      </c>
      <c r="I14">
        <v>-0.88100000000000001</v>
      </c>
    </row>
    <row r="15" spans="1:9" x14ac:dyDescent="0.2">
      <c r="A15" t="s">
        <v>59</v>
      </c>
      <c r="B15">
        <v>23</v>
      </c>
      <c r="C15">
        <v>-1.165</v>
      </c>
      <c r="D15">
        <v>21</v>
      </c>
      <c r="E15">
        <v>-0.42199999999999999</v>
      </c>
      <c r="F15">
        <v>7</v>
      </c>
      <c r="G15">
        <v>0.79400000000000004</v>
      </c>
      <c r="H15">
        <v>13</v>
      </c>
      <c r="I15">
        <v>0.29099999999999998</v>
      </c>
    </row>
    <row r="16" spans="1:9" x14ac:dyDescent="0.2">
      <c r="A16" t="s">
        <v>40</v>
      </c>
      <c r="B16">
        <v>16</v>
      </c>
      <c r="C16">
        <v>0.04</v>
      </c>
      <c r="D16">
        <v>2</v>
      </c>
      <c r="E16">
        <v>1.6</v>
      </c>
      <c r="F16">
        <v>15</v>
      </c>
      <c r="G16">
        <v>-0.11799999999999999</v>
      </c>
      <c r="H16">
        <v>16</v>
      </c>
      <c r="I16">
        <v>6.0999999999999999E-2</v>
      </c>
    </row>
    <row r="17" spans="1:9" x14ac:dyDescent="0.2">
      <c r="A17" t="s">
        <v>62</v>
      </c>
      <c r="B17">
        <v>19</v>
      </c>
      <c r="C17">
        <v>-0.39500000000000002</v>
      </c>
      <c r="D17">
        <v>19</v>
      </c>
      <c r="E17">
        <v>-0.33700000000000002</v>
      </c>
      <c r="F17">
        <v>32</v>
      </c>
      <c r="G17">
        <v>-2.12</v>
      </c>
      <c r="H17">
        <v>2</v>
      </c>
      <c r="I17">
        <v>1.4790000000000001</v>
      </c>
    </row>
    <row r="18" spans="1:9" x14ac:dyDescent="0.2">
      <c r="A18" t="s">
        <v>42</v>
      </c>
      <c r="B18">
        <v>4</v>
      </c>
      <c r="C18">
        <v>2.657</v>
      </c>
      <c r="D18">
        <v>12</v>
      </c>
      <c r="E18">
        <v>0.35799999999999998</v>
      </c>
      <c r="F18">
        <v>5</v>
      </c>
      <c r="G18">
        <v>1.2549999999999999</v>
      </c>
      <c r="H18">
        <v>3</v>
      </c>
      <c r="I18">
        <v>1.2070000000000001</v>
      </c>
    </row>
    <row r="19" spans="1:9" x14ac:dyDescent="0.2">
      <c r="A19" t="s">
        <v>39</v>
      </c>
      <c r="B19">
        <v>22</v>
      </c>
      <c r="C19">
        <v>-0.80800000000000005</v>
      </c>
      <c r="D19">
        <v>8</v>
      </c>
      <c r="E19">
        <v>0.58699999999999997</v>
      </c>
      <c r="F19">
        <v>23</v>
      </c>
      <c r="G19">
        <v>-0.65600000000000003</v>
      </c>
      <c r="H19">
        <v>15</v>
      </c>
      <c r="I19">
        <v>6.2E-2</v>
      </c>
    </row>
    <row r="20" spans="1:9" x14ac:dyDescent="0.2">
      <c r="A20" t="s">
        <v>43</v>
      </c>
      <c r="B20">
        <v>12</v>
      </c>
      <c r="C20">
        <v>0.64400000000000002</v>
      </c>
      <c r="D20">
        <v>29</v>
      </c>
      <c r="E20">
        <v>-0.84399999999999997</v>
      </c>
      <c r="F20">
        <v>25</v>
      </c>
      <c r="G20">
        <v>-0.81499999999999995</v>
      </c>
      <c r="H20">
        <v>22</v>
      </c>
      <c r="I20">
        <v>-0.21099999999999999</v>
      </c>
    </row>
    <row r="21" spans="1:9" x14ac:dyDescent="0.2">
      <c r="A21" t="s">
        <v>41</v>
      </c>
      <c r="B21">
        <v>1</v>
      </c>
      <c r="C21">
        <v>5.9829999999999997</v>
      </c>
      <c r="D21">
        <v>14</v>
      </c>
      <c r="E21">
        <v>0.1</v>
      </c>
      <c r="F21">
        <v>1</v>
      </c>
      <c r="G21">
        <v>3.319</v>
      </c>
      <c r="H21">
        <v>5</v>
      </c>
      <c r="I21">
        <v>0.98399999999999999</v>
      </c>
    </row>
    <row r="22" spans="1:9" x14ac:dyDescent="0.2">
      <c r="A22" t="s">
        <v>37</v>
      </c>
      <c r="B22">
        <v>3</v>
      </c>
      <c r="C22">
        <v>4.3460000000000001</v>
      </c>
      <c r="D22">
        <v>27</v>
      </c>
      <c r="E22">
        <v>-0.83099999999999996</v>
      </c>
      <c r="F22">
        <v>2</v>
      </c>
      <c r="G22">
        <v>2.504</v>
      </c>
      <c r="H22">
        <v>12</v>
      </c>
      <c r="I22">
        <v>0.39500000000000002</v>
      </c>
    </row>
    <row r="23" spans="1:9" x14ac:dyDescent="0.2">
      <c r="A23" t="s">
        <v>32</v>
      </c>
      <c r="B23">
        <v>26</v>
      </c>
      <c r="C23">
        <v>-1.5289999999999999</v>
      </c>
      <c r="D23">
        <v>31</v>
      </c>
      <c r="E23">
        <v>-1.286</v>
      </c>
      <c r="F23">
        <v>29</v>
      </c>
      <c r="G23">
        <v>-1.3089999999999999</v>
      </c>
      <c r="H23">
        <v>14</v>
      </c>
      <c r="I23">
        <v>0.112</v>
      </c>
    </row>
    <row r="24" spans="1:9" x14ac:dyDescent="0.2">
      <c r="A24" t="s">
        <v>56</v>
      </c>
      <c r="B24">
        <v>15</v>
      </c>
      <c r="C24">
        <v>0.08</v>
      </c>
      <c r="D24">
        <v>4</v>
      </c>
      <c r="E24">
        <v>1.3720000000000001</v>
      </c>
      <c r="F24">
        <v>3</v>
      </c>
      <c r="G24">
        <v>1.87</v>
      </c>
      <c r="H24">
        <v>21</v>
      </c>
      <c r="I24">
        <v>-0.183</v>
      </c>
    </row>
    <row r="25" spans="1:9" x14ac:dyDescent="0.2">
      <c r="A25" t="s">
        <v>38</v>
      </c>
      <c r="B25">
        <v>30</v>
      </c>
      <c r="C25">
        <v>-2.915</v>
      </c>
      <c r="D25">
        <v>30</v>
      </c>
      <c r="E25">
        <v>-1.0760000000000001</v>
      </c>
      <c r="F25">
        <v>27</v>
      </c>
      <c r="G25">
        <v>-1.014</v>
      </c>
      <c r="H25">
        <v>1</v>
      </c>
      <c r="I25">
        <v>2.5990000000000002</v>
      </c>
    </row>
    <row r="26" spans="1:9" x14ac:dyDescent="0.2">
      <c r="A26" t="s">
        <v>48</v>
      </c>
      <c r="B26">
        <v>17</v>
      </c>
      <c r="C26">
        <v>-9.8000000000000004E-2</v>
      </c>
      <c r="D26">
        <v>32</v>
      </c>
      <c r="E26">
        <v>-2.052</v>
      </c>
      <c r="F26">
        <v>6</v>
      </c>
      <c r="G26">
        <v>0.99399999999999999</v>
      </c>
      <c r="H26">
        <v>11</v>
      </c>
      <c r="I26">
        <v>0.39800000000000002</v>
      </c>
    </row>
    <row r="27" spans="1:9" x14ac:dyDescent="0.2">
      <c r="A27" t="s">
        <v>49</v>
      </c>
      <c r="B27">
        <v>9</v>
      </c>
      <c r="C27">
        <v>1.9550000000000001</v>
      </c>
      <c r="D27">
        <v>5</v>
      </c>
      <c r="E27">
        <v>1.1319999999999999</v>
      </c>
      <c r="F27">
        <v>11</v>
      </c>
      <c r="G27">
        <v>0.28499999999999998</v>
      </c>
      <c r="H27">
        <v>30</v>
      </c>
      <c r="I27">
        <v>-1.744</v>
      </c>
    </row>
    <row r="28" spans="1:9" x14ac:dyDescent="0.2">
      <c r="A28" t="s">
        <v>57</v>
      </c>
      <c r="B28">
        <v>20</v>
      </c>
      <c r="C28">
        <v>-0.51400000000000001</v>
      </c>
      <c r="D28">
        <v>26</v>
      </c>
      <c r="E28">
        <v>-0.81200000000000006</v>
      </c>
      <c r="F28">
        <v>4</v>
      </c>
      <c r="G28">
        <v>1.522</v>
      </c>
      <c r="H28">
        <v>27</v>
      </c>
      <c r="I28">
        <v>-1.32</v>
      </c>
    </row>
    <row r="29" spans="1:9" x14ac:dyDescent="0.2">
      <c r="A29" t="s">
        <v>60</v>
      </c>
      <c r="B29">
        <v>6</v>
      </c>
      <c r="C29">
        <v>2.2490000000000001</v>
      </c>
      <c r="D29">
        <v>1</v>
      </c>
      <c r="E29">
        <v>2.0760000000000001</v>
      </c>
      <c r="F29">
        <v>12</v>
      </c>
      <c r="G29">
        <v>7.4999999999999997E-2</v>
      </c>
      <c r="H29">
        <v>6</v>
      </c>
      <c r="I29">
        <v>0.79600000000000004</v>
      </c>
    </row>
    <row r="30" spans="1:9" x14ac:dyDescent="0.2">
      <c r="A30" t="s">
        <v>35</v>
      </c>
      <c r="B30">
        <v>31</v>
      </c>
      <c r="C30">
        <v>-3.9180000000000001</v>
      </c>
      <c r="D30">
        <v>23</v>
      </c>
      <c r="E30">
        <v>-0.52300000000000002</v>
      </c>
      <c r="F30">
        <v>20</v>
      </c>
      <c r="G30">
        <v>-0.51200000000000001</v>
      </c>
      <c r="H30">
        <v>31</v>
      </c>
      <c r="I30">
        <v>-2.5350000000000001</v>
      </c>
    </row>
    <row r="31" spans="1:9" x14ac:dyDescent="0.2">
      <c r="A31" t="s">
        <v>36</v>
      </c>
      <c r="B31">
        <v>28</v>
      </c>
      <c r="C31">
        <v>-2.35</v>
      </c>
      <c r="D31">
        <v>22</v>
      </c>
      <c r="E31">
        <v>-0.52</v>
      </c>
      <c r="F31">
        <v>16</v>
      </c>
      <c r="G31">
        <v>-0.129</v>
      </c>
      <c r="H31">
        <v>10</v>
      </c>
      <c r="I31">
        <v>0.41099999999999998</v>
      </c>
    </row>
    <row r="32" spans="1:9" x14ac:dyDescent="0.2">
      <c r="A32" t="s">
        <v>54</v>
      </c>
      <c r="B32">
        <v>8</v>
      </c>
      <c r="C32">
        <v>2.089</v>
      </c>
      <c r="D32">
        <v>24</v>
      </c>
      <c r="E32">
        <v>-0.52600000000000002</v>
      </c>
      <c r="F32">
        <v>19</v>
      </c>
      <c r="G32">
        <v>-0.48099999999999998</v>
      </c>
      <c r="H32">
        <v>25</v>
      </c>
      <c r="I32">
        <v>-0.623</v>
      </c>
    </row>
    <row r="33" spans="1:9" x14ac:dyDescent="0.2">
      <c r="A33" t="s">
        <v>53</v>
      </c>
      <c r="B33">
        <v>18</v>
      </c>
      <c r="C33">
        <v>-0.104</v>
      </c>
      <c r="D33">
        <v>17</v>
      </c>
      <c r="E33">
        <v>-0.107</v>
      </c>
      <c r="F33">
        <v>22</v>
      </c>
      <c r="G33">
        <v>-0.64900000000000002</v>
      </c>
      <c r="H33">
        <v>7</v>
      </c>
      <c r="I33">
        <v>0.68700000000000006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17" sqref="A17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364</v>
      </c>
      <c r="C2">
        <v>70</v>
      </c>
      <c r="D2">
        <v>19</v>
      </c>
      <c r="E2">
        <v>235</v>
      </c>
      <c r="F2">
        <v>32</v>
      </c>
      <c r="G2">
        <v>16</v>
      </c>
      <c r="H2">
        <v>17</v>
      </c>
      <c r="I2">
        <v>4</v>
      </c>
      <c r="J2">
        <v>0</v>
      </c>
      <c r="K2">
        <v>20</v>
      </c>
      <c r="L2">
        <v>4</v>
      </c>
      <c r="M2">
        <v>1</v>
      </c>
      <c r="N2">
        <v>7</v>
      </c>
      <c r="O2">
        <v>2</v>
      </c>
      <c r="P2">
        <v>0</v>
      </c>
      <c r="Q2">
        <v>0</v>
      </c>
      <c r="R2">
        <v>0</v>
      </c>
      <c r="S2">
        <v>0</v>
      </c>
      <c r="T2">
        <v>16</v>
      </c>
      <c r="U2">
        <v>3</v>
      </c>
      <c r="V2">
        <v>0</v>
      </c>
      <c r="W2">
        <v>1</v>
      </c>
      <c r="X2">
        <v>1</v>
      </c>
      <c r="Y2">
        <v>0</v>
      </c>
      <c r="Z2">
        <v>17</v>
      </c>
      <c r="AA2">
        <v>4</v>
      </c>
      <c r="AB2">
        <v>0</v>
      </c>
      <c r="AC2">
        <v>19</v>
      </c>
      <c r="AD2">
        <v>4</v>
      </c>
      <c r="AE2">
        <v>1</v>
      </c>
    </row>
    <row r="3" spans="1:31" x14ac:dyDescent="0.2">
      <c r="A3" t="s">
        <v>50</v>
      </c>
      <c r="B3">
        <v>368</v>
      </c>
      <c r="C3">
        <v>57</v>
      </c>
      <c r="D3">
        <v>26</v>
      </c>
      <c r="E3">
        <v>246</v>
      </c>
      <c r="F3">
        <v>38</v>
      </c>
      <c r="G3">
        <v>16</v>
      </c>
      <c r="H3">
        <v>16</v>
      </c>
      <c r="I3">
        <v>3</v>
      </c>
      <c r="J3">
        <v>0</v>
      </c>
      <c r="K3">
        <v>25</v>
      </c>
      <c r="L3">
        <v>4</v>
      </c>
      <c r="M3">
        <v>1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13</v>
      </c>
      <c r="U3">
        <v>2</v>
      </c>
      <c r="V3">
        <v>0</v>
      </c>
      <c r="W3">
        <v>0</v>
      </c>
      <c r="X3">
        <v>0</v>
      </c>
      <c r="Y3">
        <v>0</v>
      </c>
      <c r="Z3">
        <v>11</v>
      </c>
      <c r="AA3">
        <v>3</v>
      </c>
      <c r="AB3">
        <v>0</v>
      </c>
      <c r="AC3">
        <v>25</v>
      </c>
      <c r="AD3">
        <v>4</v>
      </c>
      <c r="AE3">
        <v>1</v>
      </c>
    </row>
    <row r="4" spans="1:31" x14ac:dyDescent="0.2">
      <c r="A4" t="s">
        <v>55</v>
      </c>
      <c r="B4">
        <v>359</v>
      </c>
      <c r="C4">
        <v>51</v>
      </c>
      <c r="D4">
        <v>26</v>
      </c>
      <c r="E4">
        <v>263</v>
      </c>
      <c r="F4">
        <v>33</v>
      </c>
      <c r="G4">
        <v>19</v>
      </c>
      <c r="H4">
        <v>29</v>
      </c>
      <c r="I4">
        <v>4</v>
      </c>
      <c r="J4">
        <v>0</v>
      </c>
      <c r="K4">
        <v>22</v>
      </c>
      <c r="L4">
        <v>4</v>
      </c>
      <c r="M4">
        <v>1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v>19</v>
      </c>
      <c r="U4">
        <v>3</v>
      </c>
      <c r="V4">
        <v>0</v>
      </c>
      <c r="W4">
        <v>1</v>
      </c>
      <c r="X4">
        <v>1</v>
      </c>
      <c r="Y4">
        <v>0</v>
      </c>
      <c r="Z4">
        <v>24</v>
      </c>
      <c r="AA4">
        <v>4</v>
      </c>
      <c r="AB4">
        <v>0</v>
      </c>
      <c r="AC4">
        <v>19</v>
      </c>
      <c r="AD4">
        <v>4</v>
      </c>
      <c r="AE4">
        <v>1</v>
      </c>
    </row>
    <row r="5" spans="1:31" x14ac:dyDescent="0.2">
      <c r="A5" t="s">
        <v>58</v>
      </c>
      <c r="B5">
        <v>396</v>
      </c>
      <c r="C5">
        <v>59</v>
      </c>
      <c r="D5">
        <v>29</v>
      </c>
      <c r="E5">
        <v>232</v>
      </c>
      <c r="F5">
        <v>32</v>
      </c>
      <c r="G5">
        <v>15</v>
      </c>
      <c r="H5">
        <v>15</v>
      </c>
      <c r="I5">
        <v>4</v>
      </c>
      <c r="J5">
        <v>0</v>
      </c>
      <c r="K5">
        <v>23</v>
      </c>
      <c r="L5">
        <v>5</v>
      </c>
      <c r="M5">
        <v>0</v>
      </c>
      <c r="N5">
        <v>7</v>
      </c>
      <c r="O5">
        <v>2</v>
      </c>
      <c r="P5">
        <v>0</v>
      </c>
      <c r="Q5">
        <v>1</v>
      </c>
      <c r="R5">
        <v>1</v>
      </c>
      <c r="S5">
        <v>0</v>
      </c>
      <c r="T5">
        <v>18</v>
      </c>
      <c r="U5">
        <v>3</v>
      </c>
      <c r="V5">
        <v>0</v>
      </c>
      <c r="W5">
        <v>2</v>
      </c>
      <c r="X5">
        <v>1</v>
      </c>
      <c r="Y5">
        <v>0</v>
      </c>
      <c r="Z5">
        <v>13</v>
      </c>
      <c r="AA5">
        <v>4</v>
      </c>
      <c r="AB5">
        <v>0</v>
      </c>
      <c r="AC5">
        <v>20</v>
      </c>
      <c r="AD5">
        <v>4</v>
      </c>
      <c r="AE5">
        <v>0</v>
      </c>
    </row>
    <row r="6" spans="1:31" x14ac:dyDescent="0.2">
      <c r="A6" t="s">
        <v>44</v>
      </c>
      <c r="B6">
        <v>405</v>
      </c>
      <c r="C6">
        <v>58</v>
      </c>
      <c r="D6">
        <v>24</v>
      </c>
      <c r="E6">
        <v>241</v>
      </c>
      <c r="F6">
        <v>35</v>
      </c>
      <c r="G6">
        <v>12</v>
      </c>
      <c r="H6">
        <v>19</v>
      </c>
      <c r="I6">
        <v>4</v>
      </c>
      <c r="J6">
        <v>0</v>
      </c>
      <c r="K6">
        <v>18</v>
      </c>
      <c r="L6">
        <v>3</v>
      </c>
      <c r="M6">
        <v>1</v>
      </c>
      <c r="N6">
        <v>7</v>
      </c>
      <c r="O6">
        <v>2</v>
      </c>
      <c r="P6">
        <v>0</v>
      </c>
      <c r="Q6">
        <v>0</v>
      </c>
      <c r="R6">
        <v>0</v>
      </c>
      <c r="S6">
        <v>0</v>
      </c>
      <c r="T6">
        <v>12</v>
      </c>
      <c r="U6">
        <v>4</v>
      </c>
      <c r="V6">
        <v>0</v>
      </c>
      <c r="W6">
        <v>1</v>
      </c>
      <c r="X6">
        <v>1</v>
      </c>
      <c r="Y6">
        <v>0</v>
      </c>
      <c r="Z6">
        <v>15</v>
      </c>
      <c r="AA6">
        <v>4</v>
      </c>
      <c r="AB6">
        <v>0</v>
      </c>
      <c r="AC6">
        <v>16</v>
      </c>
      <c r="AD6">
        <v>3</v>
      </c>
      <c r="AE6">
        <v>0</v>
      </c>
    </row>
    <row r="7" spans="1:31" x14ac:dyDescent="0.2">
      <c r="A7" t="s">
        <v>52</v>
      </c>
      <c r="B7">
        <v>319</v>
      </c>
      <c r="C7">
        <v>42</v>
      </c>
      <c r="D7">
        <v>23</v>
      </c>
      <c r="E7">
        <v>267</v>
      </c>
      <c r="F7">
        <v>36</v>
      </c>
      <c r="G7">
        <v>19</v>
      </c>
      <c r="H7">
        <v>21</v>
      </c>
      <c r="I7">
        <v>4</v>
      </c>
      <c r="J7">
        <v>0</v>
      </c>
      <c r="K7">
        <v>28</v>
      </c>
      <c r="L7">
        <v>7</v>
      </c>
      <c r="M7">
        <v>1</v>
      </c>
      <c r="N7">
        <v>3</v>
      </c>
      <c r="O7">
        <v>1</v>
      </c>
      <c r="P7">
        <v>0</v>
      </c>
      <c r="Q7">
        <v>0</v>
      </c>
      <c r="R7">
        <v>0</v>
      </c>
      <c r="S7">
        <v>0</v>
      </c>
      <c r="T7">
        <v>19</v>
      </c>
      <c r="U7">
        <v>4</v>
      </c>
      <c r="V7">
        <v>0</v>
      </c>
      <c r="W7">
        <v>0</v>
      </c>
      <c r="X7">
        <v>0</v>
      </c>
      <c r="Y7">
        <v>0</v>
      </c>
      <c r="Z7">
        <v>19</v>
      </c>
      <c r="AA7">
        <v>4</v>
      </c>
      <c r="AB7">
        <v>0</v>
      </c>
      <c r="AC7">
        <v>26</v>
      </c>
      <c r="AD7">
        <v>6</v>
      </c>
      <c r="AE7">
        <v>1</v>
      </c>
    </row>
    <row r="8" spans="1:31" x14ac:dyDescent="0.2">
      <c r="A8" t="s">
        <v>51</v>
      </c>
      <c r="B8">
        <v>371</v>
      </c>
      <c r="C8">
        <v>49</v>
      </c>
      <c r="D8">
        <v>23</v>
      </c>
      <c r="E8">
        <v>221</v>
      </c>
      <c r="F8">
        <v>30</v>
      </c>
      <c r="G8">
        <v>16</v>
      </c>
      <c r="H8">
        <v>18</v>
      </c>
      <c r="I8">
        <v>7</v>
      </c>
      <c r="J8">
        <v>0</v>
      </c>
      <c r="K8">
        <v>18</v>
      </c>
      <c r="L8">
        <v>4</v>
      </c>
      <c r="M8">
        <v>0</v>
      </c>
      <c r="N8">
        <v>3</v>
      </c>
      <c r="O8">
        <v>2</v>
      </c>
      <c r="P8">
        <v>0</v>
      </c>
      <c r="Q8">
        <v>0</v>
      </c>
      <c r="R8">
        <v>0</v>
      </c>
      <c r="S8">
        <v>0</v>
      </c>
      <c r="T8">
        <v>15</v>
      </c>
      <c r="U8">
        <v>4</v>
      </c>
      <c r="V8">
        <v>0</v>
      </c>
      <c r="W8">
        <v>0</v>
      </c>
      <c r="X8">
        <v>0</v>
      </c>
      <c r="Y8">
        <v>0</v>
      </c>
      <c r="Z8">
        <v>16</v>
      </c>
      <c r="AA8">
        <v>7</v>
      </c>
      <c r="AB8">
        <v>0</v>
      </c>
      <c r="AC8">
        <v>18</v>
      </c>
      <c r="AD8">
        <v>4</v>
      </c>
      <c r="AE8">
        <v>0</v>
      </c>
    </row>
    <row r="9" spans="1:31" x14ac:dyDescent="0.2">
      <c r="A9" t="s">
        <v>45</v>
      </c>
      <c r="B9">
        <v>339</v>
      </c>
      <c r="C9">
        <v>48</v>
      </c>
      <c r="D9">
        <v>23</v>
      </c>
      <c r="E9">
        <v>303</v>
      </c>
      <c r="F9">
        <v>38</v>
      </c>
      <c r="G9">
        <v>21</v>
      </c>
      <c r="H9">
        <v>22</v>
      </c>
      <c r="I9">
        <v>5</v>
      </c>
      <c r="J9">
        <v>0</v>
      </c>
      <c r="K9">
        <v>30</v>
      </c>
      <c r="L9">
        <v>4</v>
      </c>
      <c r="M9">
        <v>2</v>
      </c>
      <c r="N9">
        <v>9</v>
      </c>
      <c r="O9">
        <v>3</v>
      </c>
      <c r="P9">
        <v>0</v>
      </c>
      <c r="Q9">
        <v>0</v>
      </c>
      <c r="R9">
        <v>0</v>
      </c>
      <c r="S9">
        <v>0</v>
      </c>
      <c r="T9">
        <v>21</v>
      </c>
      <c r="U9">
        <v>4</v>
      </c>
      <c r="V9">
        <v>0</v>
      </c>
      <c r="W9">
        <v>1</v>
      </c>
      <c r="X9">
        <v>1</v>
      </c>
      <c r="Y9">
        <v>0</v>
      </c>
      <c r="Z9">
        <v>18</v>
      </c>
      <c r="AA9">
        <v>4</v>
      </c>
      <c r="AB9">
        <v>0</v>
      </c>
      <c r="AC9">
        <v>29</v>
      </c>
      <c r="AD9">
        <v>4</v>
      </c>
      <c r="AE9">
        <v>1</v>
      </c>
    </row>
    <row r="10" spans="1:31" x14ac:dyDescent="0.2">
      <c r="A10" t="s">
        <v>34</v>
      </c>
      <c r="B10">
        <v>330</v>
      </c>
      <c r="C10">
        <v>41</v>
      </c>
      <c r="D10">
        <v>24</v>
      </c>
      <c r="E10">
        <v>252</v>
      </c>
      <c r="F10">
        <v>35</v>
      </c>
      <c r="G10">
        <v>14</v>
      </c>
      <c r="H10">
        <v>21</v>
      </c>
      <c r="I10">
        <v>4</v>
      </c>
      <c r="J10">
        <v>0</v>
      </c>
      <c r="K10">
        <v>22</v>
      </c>
      <c r="L10">
        <v>4</v>
      </c>
      <c r="M10">
        <v>1</v>
      </c>
      <c r="N10">
        <v>10</v>
      </c>
      <c r="O10">
        <v>3</v>
      </c>
      <c r="P10">
        <v>0</v>
      </c>
      <c r="Q10">
        <v>0</v>
      </c>
      <c r="R10">
        <v>0</v>
      </c>
      <c r="S10">
        <v>0</v>
      </c>
      <c r="T10">
        <v>11</v>
      </c>
      <c r="U10">
        <v>2</v>
      </c>
      <c r="V10">
        <v>0</v>
      </c>
      <c r="W10">
        <v>1</v>
      </c>
      <c r="X10">
        <v>1</v>
      </c>
      <c r="Y10">
        <v>0</v>
      </c>
      <c r="Z10">
        <v>18</v>
      </c>
      <c r="AA10">
        <v>4</v>
      </c>
      <c r="AB10">
        <v>0</v>
      </c>
      <c r="AC10">
        <v>22</v>
      </c>
      <c r="AD10">
        <v>4</v>
      </c>
      <c r="AE10">
        <v>1</v>
      </c>
    </row>
    <row r="11" spans="1:31" x14ac:dyDescent="0.2">
      <c r="A11" t="s">
        <v>31</v>
      </c>
      <c r="B11">
        <v>342</v>
      </c>
      <c r="C11">
        <v>45</v>
      </c>
      <c r="D11">
        <v>22</v>
      </c>
      <c r="E11">
        <v>268</v>
      </c>
      <c r="F11">
        <v>40</v>
      </c>
      <c r="G11">
        <v>19</v>
      </c>
      <c r="H11">
        <v>22</v>
      </c>
      <c r="I11">
        <v>6</v>
      </c>
      <c r="J11">
        <v>0</v>
      </c>
      <c r="K11">
        <v>16</v>
      </c>
      <c r="L11">
        <v>3</v>
      </c>
      <c r="M11">
        <v>0</v>
      </c>
      <c r="N11">
        <v>8</v>
      </c>
      <c r="O11">
        <v>2</v>
      </c>
      <c r="P11">
        <v>0</v>
      </c>
      <c r="Q11">
        <v>0</v>
      </c>
      <c r="R11">
        <v>0</v>
      </c>
      <c r="S11">
        <v>0</v>
      </c>
      <c r="T11">
        <v>8</v>
      </c>
      <c r="U11">
        <v>2</v>
      </c>
      <c r="V11">
        <v>0</v>
      </c>
      <c r="W11">
        <v>0</v>
      </c>
      <c r="X11">
        <v>0</v>
      </c>
      <c r="Y11">
        <v>0</v>
      </c>
      <c r="Z11">
        <v>18</v>
      </c>
      <c r="AA11">
        <v>5</v>
      </c>
      <c r="AB11">
        <v>0</v>
      </c>
      <c r="AC11">
        <v>15</v>
      </c>
      <c r="AD11">
        <v>3</v>
      </c>
      <c r="AE11">
        <v>0</v>
      </c>
    </row>
    <row r="12" spans="1:31" x14ac:dyDescent="0.2">
      <c r="A12" t="s">
        <v>61</v>
      </c>
      <c r="B12">
        <v>336</v>
      </c>
      <c r="C12">
        <v>61</v>
      </c>
      <c r="D12">
        <v>18</v>
      </c>
      <c r="E12">
        <v>284</v>
      </c>
      <c r="F12">
        <v>42</v>
      </c>
      <c r="G12">
        <v>18</v>
      </c>
      <c r="H12">
        <v>21</v>
      </c>
      <c r="I12">
        <v>5</v>
      </c>
      <c r="J12">
        <v>0</v>
      </c>
      <c r="K12">
        <v>29</v>
      </c>
      <c r="L12">
        <v>6</v>
      </c>
      <c r="M12">
        <v>1</v>
      </c>
      <c r="N12">
        <v>15</v>
      </c>
      <c r="O12">
        <v>4</v>
      </c>
      <c r="P12">
        <v>0</v>
      </c>
      <c r="Q12">
        <v>0</v>
      </c>
      <c r="R12">
        <v>0</v>
      </c>
      <c r="S12">
        <v>0</v>
      </c>
      <c r="T12">
        <v>16</v>
      </c>
      <c r="U12">
        <v>3</v>
      </c>
      <c r="V12">
        <v>0</v>
      </c>
      <c r="W12">
        <v>1</v>
      </c>
      <c r="X12">
        <v>1</v>
      </c>
      <c r="Y12">
        <v>0</v>
      </c>
      <c r="Z12">
        <v>20</v>
      </c>
      <c r="AA12">
        <v>5</v>
      </c>
      <c r="AB12">
        <v>0</v>
      </c>
      <c r="AC12">
        <v>26</v>
      </c>
      <c r="AD12">
        <v>6</v>
      </c>
      <c r="AE12">
        <v>1</v>
      </c>
    </row>
    <row r="13" spans="1:31" x14ac:dyDescent="0.2">
      <c r="A13" t="s">
        <v>47</v>
      </c>
      <c r="B13">
        <v>362</v>
      </c>
      <c r="C13">
        <v>65</v>
      </c>
      <c r="D13">
        <v>25</v>
      </c>
      <c r="E13">
        <v>266</v>
      </c>
      <c r="F13">
        <v>36</v>
      </c>
      <c r="G13">
        <v>18</v>
      </c>
      <c r="H13">
        <v>19</v>
      </c>
      <c r="I13">
        <v>4</v>
      </c>
      <c r="J13">
        <v>0</v>
      </c>
      <c r="K13">
        <v>20</v>
      </c>
      <c r="L13">
        <v>4</v>
      </c>
      <c r="M13">
        <v>0</v>
      </c>
      <c r="N13">
        <v>9</v>
      </c>
      <c r="O13">
        <v>3</v>
      </c>
      <c r="P13">
        <v>0</v>
      </c>
      <c r="Q13">
        <v>0</v>
      </c>
      <c r="R13">
        <v>0</v>
      </c>
      <c r="S13">
        <v>0</v>
      </c>
      <c r="T13">
        <v>13</v>
      </c>
      <c r="U13">
        <v>3</v>
      </c>
      <c r="V13">
        <v>0</v>
      </c>
      <c r="W13">
        <v>1</v>
      </c>
      <c r="X13">
        <v>1</v>
      </c>
      <c r="Y13">
        <v>0</v>
      </c>
      <c r="Z13">
        <v>15</v>
      </c>
      <c r="AA13">
        <v>3</v>
      </c>
      <c r="AB13">
        <v>0</v>
      </c>
      <c r="AC13">
        <v>17</v>
      </c>
      <c r="AD13">
        <v>4</v>
      </c>
      <c r="AE13">
        <v>0</v>
      </c>
    </row>
    <row r="14" spans="1:31" x14ac:dyDescent="0.2">
      <c r="A14" t="s">
        <v>33</v>
      </c>
      <c r="B14">
        <v>343</v>
      </c>
      <c r="C14">
        <v>53</v>
      </c>
      <c r="D14">
        <v>20</v>
      </c>
      <c r="E14">
        <v>268</v>
      </c>
      <c r="F14">
        <v>35</v>
      </c>
      <c r="G14">
        <v>20</v>
      </c>
      <c r="H14">
        <v>16</v>
      </c>
      <c r="I14">
        <v>4</v>
      </c>
      <c r="J14">
        <v>0</v>
      </c>
      <c r="K14">
        <v>25</v>
      </c>
      <c r="L14">
        <v>6</v>
      </c>
      <c r="M14">
        <v>0</v>
      </c>
      <c r="N14">
        <v>8</v>
      </c>
      <c r="O14">
        <v>4</v>
      </c>
      <c r="P14">
        <v>0</v>
      </c>
      <c r="Q14">
        <v>0</v>
      </c>
      <c r="R14">
        <v>0</v>
      </c>
      <c r="S14">
        <v>0</v>
      </c>
      <c r="T14">
        <v>17</v>
      </c>
      <c r="U14">
        <v>4</v>
      </c>
      <c r="V14">
        <v>0</v>
      </c>
      <c r="W14">
        <v>0</v>
      </c>
      <c r="X14">
        <v>0</v>
      </c>
      <c r="Y14">
        <v>0</v>
      </c>
      <c r="Z14">
        <v>11</v>
      </c>
      <c r="AA14">
        <v>2</v>
      </c>
      <c r="AB14">
        <v>0</v>
      </c>
      <c r="AC14">
        <v>22</v>
      </c>
      <c r="AD14">
        <v>6</v>
      </c>
      <c r="AE14">
        <v>0</v>
      </c>
    </row>
    <row r="15" spans="1:31" x14ac:dyDescent="0.2">
      <c r="A15" t="s">
        <v>59</v>
      </c>
      <c r="B15">
        <v>387</v>
      </c>
      <c r="C15">
        <v>50</v>
      </c>
      <c r="D15">
        <v>19</v>
      </c>
      <c r="E15">
        <v>281</v>
      </c>
      <c r="F15">
        <v>36</v>
      </c>
      <c r="G15">
        <v>14</v>
      </c>
      <c r="H15">
        <v>20</v>
      </c>
      <c r="I15">
        <v>4</v>
      </c>
      <c r="J15">
        <v>0</v>
      </c>
      <c r="K15">
        <v>28</v>
      </c>
      <c r="L15">
        <v>4</v>
      </c>
      <c r="M15">
        <v>1</v>
      </c>
      <c r="N15">
        <v>9</v>
      </c>
      <c r="O15">
        <v>3</v>
      </c>
      <c r="P15">
        <v>0</v>
      </c>
      <c r="Q15">
        <v>0</v>
      </c>
      <c r="R15">
        <v>0</v>
      </c>
      <c r="S15">
        <v>0</v>
      </c>
      <c r="T15">
        <v>19</v>
      </c>
      <c r="U15">
        <v>3</v>
      </c>
      <c r="V15">
        <v>1</v>
      </c>
      <c r="W15">
        <v>0</v>
      </c>
      <c r="X15">
        <v>0</v>
      </c>
      <c r="Y15">
        <v>0</v>
      </c>
      <c r="Z15">
        <v>16</v>
      </c>
      <c r="AA15">
        <v>3</v>
      </c>
      <c r="AB15">
        <v>0</v>
      </c>
      <c r="AC15">
        <v>26</v>
      </c>
      <c r="AD15">
        <v>4</v>
      </c>
      <c r="AE15">
        <v>1</v>
      </c>
    </row>
    <row r="16" spans="1:31" x14ac:dyDescent="0.2">
      <c r="A16" t="s">
        <v>40</v>
      </c>
      <c r="B16">
        <v>375</v>
      </c>
      <c r="C16">
        <v>47</v>
      </c>
      <c r="D16">
        <v>19</v>
      </c>
      <c r="E16">
        <v>281</v>
      </c>
      <c r="F16">
        <v>40</v>
      </c>
      <c r="G16">
        <v>16</v>
      </c>
      <c r="H16">
        <v>24</v>
      </c>
      <c r="I16">
        <v>4</v>
      </c>
      <c r="J16">
        <v>0</v>
      </c>
      <c r="K16">
        <v>27</v>
      </c>
      <c r="L16">
        <v>6</v>
      </c>
      <c r="M16">
        <v>1</v>
      </c>
      <c r="N16">
        <v>9</v>
      </c>
      <c r="O16">
        <v>4</v>
      </c>
      <c r="P16">
        <v>0</v>
      </c>
      <c r="Q16">
        <v>1</v>
      </c>
      <c r="R16">
        <v>1</v>
      </c>
      <c r="S16">
        <v>0</v>
      </c>
      <c r="T16">
        <v>17</v>
      </c>
      <c r="U16">
        <v>3</v>
      </c>
      <c r="V16">
        <v>0</v>
      </c>
      <c r="W16">
        <v>1</v>
      </c>
      <c r="X16">
        <v>1</v>
      </c>
      <c r="Y16">
        <v>0</v>
      </c>
      <c r="Z16">
        <v>19</v>
      </c>
      <c r="AA16">
        <v>3</v>
      </c>
      <c r="AB16">
        <v>0</v>
      </c>
      <c r="AC16">
        <v>27</v>
      </c>
      <c r="AD16">
        <v>6</v>
      </c>
      <c r="AE16">
        <v>1</v>
      </c>
    </row>
    <row r="17" spans="1:31" x14ac:dyDescent="0.2">
      <c r="A17" t="s">
        <v>62</v>
      </c>
      <c r="B17">
        <v>368</v>
      </c>
      <c r="C17">
        <v>47</v>
      </c>
      <c r="D17">
        <v>24</v>
      </c>
      <c r="E17">
        <v>239</v>
      </c>
      <c r="F17">
        <v>35</v>
      </c>
      <c r="G17">
        <v>14</v>
      </c>
      <c r="H17">
        <v>14</v>
      </c>
      <c r="I17">
        <v>3</v>
      </c>
      <c r="J17">
        <v>0</v>
      </c>
      <c r="K17">
        <v>18</v>
      </c>
      <c r="L17">
        <v>5</v>
      </c>
      <c r="M17">
        <v>0</v>
      </c>
      <c r="N17">
        <v>5</v>
      </c>
      <c r="O17">
        <v>4</v>
      </c>
      <c r="P17">
        <v>0</v>
      </c>
      <c r="Q17">
        <v>1</v>
      </c>
      <c r="R17">
        <v>1</v>
      </c>
      <c r="S17">
        <v>0</v>
      </c>
      <c r="T17">
        <v>17</v>
      </c>
      <c r="U17">
        <v>5</v>
      </c>
      <c r="V17">
        <v>0</v>
      </c>
      <c r="W17">
        <v>1</v>
      </c>
      <c r="X17">
        <v>1</v>
      </c>
      <c r="Y17">
        <v>0</v>
      </c>
      <c r="Z17">
        <v>13</v>
      </c>
      <c r="AA17">
        <v>3</v>
      </c>
      <c r="AB17">
        <v>0</v>
      </c>
      <c r="AC17">
        <v>17</v>
      </c>
      <c r="AD17">
        <v>5</v>
      </c>
      <c r="AE17">
        <v>0</v>
      </c>
    </row>
    <row r="18" spans="1:31" x14ac:dyDescent="0.2">
      <c r="A18" t="s">
        <v>42</v>
      </c>
      <c r="B18">
        <v>338</v>
      </c>
      <c r="C18">
        <v>49</v>
      </c>
      <c r="D18">
        <v>12</v>
      </c>
      <c r="E18">
        <v>326</v>
      </c>
      <c r="F18">
        <v>43</v>
      </c>
      <c r="G18">
        <v>18</v>
      </c>
      <c r="H18">
        <v>18</v>
      </c>
      <c r="I18">
        <v>3</v>
      </c>
      <c r="J18">
        <v>0</v>
      </c>
      <c r="K18">
        <v>28</v>
      </c>
      <c r="L18">
        <v>5</v>
      </c>
      <c r="M18">
        <v>1</v>
      </c>
      <c r="N18">
        <v>8</v>
      </c>
      <c r="O18">
        <v>3</v>
      </c>
      <c r="P18">
        <v>0</v>
      </c>
      <c r="Q18">
        <v>0</v>
      </c>
      <c r="R18">
        <v>0</v>
      </c>
      <c r="S18">
        <v>0</v>
      </c>
      <c r="T18">
        <v>19</v>
      </c>
      <c r="U18">
        <v>4</v>
      </c>
      <c r="V18">
        <v>1</v>
      </c>
      <c r="W18">
        <v>0</v>
      </c>
      <c r="X18">
        <v>0</v>
      </c>
      <c r="Y18">
        <v>0</v>
      </c>
      <c r="Z18">
        <v>14</v>
      </c>
      <c r="AA18">
        <v>3</v>
      </c>
      <c r="AB18">
        <v>0</v>
      </c>
      <c r="AC18">
        <v>27</v>
      </c>
      <c r="AD18">
        <v>5</v>
      </c>
      <c r="AE18">
        <v>1</v>
      </c>
    </row>
    <row r="19" spans="1:31" x14ac:dyDescent="0.2">
      <c r="A19" t="s">
        <v>39</v>
      </c>
      <c r="B19">
        <v>352</v>
      </c>
      <c r="C19">
        <v>53</v>
      </c>
      <c r="D19">
        <v>26</v>
      </c>
      <c r="E19">
        <v>256</v>
      </c>
      <c r="F19">
        <v>39</v>
      </c>
      <c r="G19">
        <v>16</v>
      </c>
      <c r="H19">
        <v>22</v>
      </c>
      <c r="I19">
        <v>5</v>
      </c>
      <c r="J19">
        <v>0</v>
      </c>
      <c r="K19">
        <v>15</v>
      </c>
      <c r="L19">
        <v>2</v>
      </c>
      <c r="M19">
        <v>0</v>
      </c>
      <c r="N19">
        <v>5</v>
      </c>
      <c r="O19">
        <v>2</v>
      </c>
      <c r="P19">
        <v>0</v>
      </c>
      <c r="Q19">
        <v>0</v>
      </c>
      <c r="R19">
        <v>0</v>
      </c>
      <c r="S19">
        <v>0</v>
      </c>
      <c r="T19">
        <v>13</v>
      </c>
      <c r="U19">
        <v>2</v>
      </c>
      <c r="V19">
        <v>0</v>
      </c>
      <c r="W19">
        <v>1</v>
      </c>
      <c r="X19">
        <v>1</v>
      </c>
      <c r="Y19">
        <v>0</v>
      </c>
      <c r="Z19">
        <v>19</v>
      </c>
      <c r="AA19">
        <v>5</v>
      </c>
      <c r="AB19">
        <v>0</v>
      </c>
      <c r="AC19">
        <v>15</v>
      </c>
      <c r="AD19">
        <v>2</v>
      </c>
      <c r="AE19">
        <v>0</v>
      </c>
    </row>
    <row r="20" spans="1:31" x14ac:dyDescent="0.2">
      <c r="A20" t="s">
        <v>43</v>
      </c>
      <c r="B20">
        <v>393</v>
      </c>
      <c r="C20">
        <v>50</v>
      </c>
      <c r="D20">
        <v>30</v>
      </c>
      <c r="E20">
        <v>228</v>
      </c>
      <c r="F20">
        <v>30</v>
      </c>
      <c r="G20">
        <v>13</v>
      </c>
      <c r="H20">
        <v>19</v>
      </c>
      <c r="I20">
        <v>4</v>
      </c>
      <c r="J20">
        <v>0</v>
      </c>
      <c r="K20">
        <v>17</v>
      </c>
      <c r="L20">
        <v>4</v>
      </c>
      <c r="M20">
        <v>0</v>
      </c>
      <c r="N20">
        <v>5</v>
      </c>
      <c r="O20">
        <v>2</v>
      </c>
      <c r="P20">
        <v>0</v>
      </c>
      <c r="Q20">
        <v>0</v>
      </c>
      <c r="R20">
        <v>0</v>
      </c>
      <c r="S20">
        <v>0</v>
      </c>
      <c r="T20">
        <v>14</v>
      </c>
      <c r="U20">
        <v>3</v>
      </c>
      <c r="V20">
        <v>0</v>
      </c>
      <c r="W20">
        <v>1</v>
      </c>
      <c r="X20">
        <v>1</v>
      </c>
      <c r="Y20">
        <v>0</v>
      </c>
      <c r="Z20">
        <v>15</v>
      </c>
      <c r="AA20">
        <v>4</v>
      </c>
      <c r="AB20">
        <v>0</v>
      </c>
      <c r="AC20">
        <v>15</v>
      </c>
      <c r="AD20">
        <v>3</v>
      </c>
      <c r="AE20">
        <v>0</v>
      </c>
    </row>
    <row r="21" spans="1:31" x14ac:dyDescent="0.2">
      <c r="A21" t="s">
        <v>41</v>
      </c>
      <c r="B21">
        <v>348</v>
      </c>
      <c r="C21">
        <v>45</v>
      </c>
      <c r="D21">
        <v>21</v>
      </c>
      <c r="E21">
        <v>266</v>
      </c>
      <c r="F21">
        <v>35</v>
      </c>
      <c r="G21">
        <v>13</v>
      </c>
      <c r="H21">
        <v>21</v>
      </c>
      <c r="I21">
        <v>5</v>
      </c>
      <c r="J21">
        <v>0</v>
      </c>
      <c r="K21">
        <v>35</v>
      </c>
      <c r="L21">
        <v>7</v>
      </c>
      <c r="M21">
        <v>2</v>
      </c>
      <c r="N21">
        <v>7</v>
      </c>
      <c r="O21">
        <v>2</v>
      </c>
      <c r="P21">
        <v>0</v>
      </c>
      <c r="Q21">
        <v>0</v>
      </c>
      <c r="R21">
        <v>0</v>
      </c>
      <c r="S21">
        <v>0</v>
      </c>
      <c r="T21">
        <v>28</v>
      </c>
      <c r="U21">
        <v>6</v>
      </c>
      <c r="V21">
        <v>1</v>
      </c>
      <c r="W21">
        <v>1</v>
      </c>
      <c r="X21">
        <v>1</v>
      </c>
      <c r="Y21">
        <v>0</v>
      </c>
      <c r="Z21">
        <v>19</v>
      </c>
      <c r="AA21">
        <v>4</v>
      </c>
      <c r="AB21">
        <v>0</v>
      </c>
      <c r="AC21">
        <v>34</v>
      </c>
      <c r="AD21">
        <v>7</v>
      </c>
      <c r="AE21">
        <v>2</v>
      </c>
    </row>
    <row r="22" spans="1:31" x14ac:dyDescent="0.2">
      <c r="A22" t="s">
        <v>37</v>
      </c>
      <c r="B22">
        <v>410</v>
      </c>
      <c r="C22">
        <v>50</v>
      </c>
      <c r="D22">
        <v>27</v>
      </c>
      <c r="E22">
        <v>266</v>
      </c>
      <c r="F22">
        <v>41</v>
      </c>
      <c r="G22">
        <v>20</v>
      </c>
      <c r="H22">
        <v>21</v>
      </c>
      <c r="I22">
        <v>5</v>
      </c>
      <c r="J22">
        <v>1</v>
      </c>
      <c r="K22">
        <v>26</v>
      </c>
      <c r="L22">
        <v>7</v>
      </c>
      <c r="M22">
        <v>0</v>
      </c>
      <c r="N22">
        <v>7</v>
      </c>
      <c r="O22">
        <v>2</v>
      </c>
      <c r="P22">
        <v>0</v>
      </c>
      <c r="Q22">
        <v>0</v>
      </c>
      <c r="R22">
        <v>0</v>
      </c>
      <c r="S22">
        <v>0</v>
      </c>
      <c r="T22">
        <v>19</v>
      </c>
      <c r="U22">
        <v>7</v>
      </c>
      <c r="V22">
        <v>0</v>
      </c>
      <c r="W22">
        <v>1</v>
      </c>
      <c r="X22">
        <v>1</v>
      </c>
      <c r="Y22">
        <v>0</v>
      </c>
      <c r="Z22">
        <v>19</v>
      </c>
      <c r="AA22">
        <v>4</v>
      </c>
      <c r="AB22">
        <v>1</v>
      </c>
      <c r="AC22">
        <v>26</v>
      </c>
      <c r="AD22">
        <v>7</v>
      </c>
      <c r="AE22">
        <v>0</v>
      </c>
    </row>
    <row r="23" spans="1:31" x14ac:dyDescent="0.2">
      <c r="A23" t="s">
        <v>32</v>
      </c>
      <c r="B23">
        <v>377</v>
      </c>
      <c r="C23">
        <v>54</v>
      </c>
      <c r="D23">
        <v>27</v>
      </c>
      <c r="E23">
        <v>242</v>
      </c>
      <c r="F23">
        <v>39</v>
      </c>
      <c r="G23">
        <v>9</v>
      </c>
      <c r="H23">
        <v>19</v>
      </c>
      <c r="I23">
        <v>3</v>
      </c>
      <c r="J23">
        <v>0</v>
      </c>
      <c r="K23">
        <v>25</v>
      </c>
      <c r="L23">
        <v>5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0</v>
      </c>
      <c r="T23">
        <v>18</v>
      </c>
      <c r="U23">
        <v>4</v>
      </c>
      <c r="V23">
        <v>1</v>
      </c>
      <c r="W23">
        <v>0</v>
      </c>
      <c r="X23">
        <v>0</v>
      </c>
      <c r="Y23">
        <v>0</v>
      </c>
      <c r="Z23">
        <v>17</v>
      </c>
      <c r="AA23">
        <v>3</v>
      </c>
      <c r="AB23">
        <v>0</v>
      </c>
      <c r="AC23">
        <v>24</v>
      </c>
      <c r="AD23">
        <v>5</v>
      </c>
      <c r="AE23">
        <v>1</v>
      </c>
    </row>
    <row r="24" spans="1:31" x14ac:dyDescent="0.2">
      <c r="A24" t="s">
        <v>56</v>
      </c>
      <c r="B24">
        <v>419</v>
      </c>
      <c r="C24">
        <v>58</v>
      </c>
      <c r="D24">
        <v>22</v>
      </c>
      <c r="E24">
        <v>253</v>
      </c>
      <c r="F24">
        <v>33</v>
      </c>
      <c r="G24">
        <v>14</v>
      </c>
      <c r="H24">
        <v>30</v>
      </c>
      <c r="I24">
        <v>5</v>
      </c>
      <c r="J24">
        <v>2</v>
      </c>
      <c r="K24">
        <v>22</v>
      </c>
      <c r="L24">
        <v>4</v>
      </c>
      <c r="M24">
        <v>1</v>
      </c>
      <c r="N24">
        <v>7</v>
      </c>
      <c r="O24">
        <v>2</v>
      </c>
      <c r="P24">
        <v>0</v>
      </c>
      <c r="Q24">
        <v>0</v>
      </c>
      <c r="R24">
        <v>0</v>
      </c>
      <c r="S24">
        <v>0</v>
      </c>
      <c r="T24">
        <v>16</v>
      </c>
      <c r="U24">
        <v>3</v>
      </c>
      <c r="V24">
        <v>0</v>
      </c>
      <c r="W24">
        <v>3</v>
      </c>
      <c r="X24">
        <v>2</v>
      </c>
      <c r="Y24">
        <v>0</v>
      </c>
      <c r="Z24">
        <v>27</v>
      </c>
      <c r="AA24">
        <v>4</v>
      </c>
      <c r="AB24">
        <v>2</v>
      </c>
      <c r="AC24">
        <v>20</v>
      </c>
      <c r="AD24">
        <v>3</v>
      </c>
      <c r="AE24">
        <v>1</v>
      </c>
    </row>
    <row r="25" spans="1:31" x14ac:dyDescent="0.2">
      <c r="A25" t="s">
        <v>38</v>
      </c>
      <c r="B25">
        <v>380</v>
      </c>
      <c r="C25">
        <v>58</v>
      </c>
      <c r="D25">
        <v>24</v>
      </c>
      <c r="E25">
        <v>290</v>
      </c>
      <c r="F25">
        <v>42</v>
      </c>
      <c r="G25">
        <v>16</v>
      </c>
      <c r="H25">
        <v>18</v>
      </c>
      <c r="I25">
        <v>4</v>
      </c>
      <c r="J25">
        <v>0</v>
      </c>
      <c r="K25">
        <v>25</v>
      </c>
      <c r="L25">
        <v>6</v>
      </c>
      <c r="M25">
        <v>1</v>
      </c>
      <c r="N25">
        <v>3</v>
      </c>
      <c r="O25">
        <v>2</v>
      </c>
      <c r="P25">
        <v>0</v>
      </c>
      <c r="Q25">
        <v>0</v>
      </c>
      <c r="R25">
        <v>0</v>
      </c>
      <c r="S25">
        <v>0</v>
      </c>
      <c r="T25">
        <v>20</v>
      </c>
      <c r="U25">
        <v>5</v>
      </c>
      <c r="V25">
        <v>1</v>
      </c>
      <c r="W25">
        <v>0</v>
      </c>
      <c r="X25">
        <v>0</v>
      </c>
      <c r="Y25">
        <v>0</v>
      </c>
      <c r="Z25">
        <v>18</v>
      </c>
      <c r="AA25">
        <v>4</v>
      </c>
      <c r="AB25">
        <v>0</v>
      </c>
      <c r="AC25">
        <v>25</v>
      </c>
      <c r="AD25">
        <v>6</v>
      </c>
      <c r="AE25">
        <v>1</v>
      </c>
    </row>
    <row r="26" spans="1:31" x14ac:dyDescent="0.2">
      <c r="A26" t="s">
        <v>48</v>
      </c>
      <c r="B26">
        <v>393</v>
      </c>
      <c r="C26">
        <v>48</v>
      </c>
      <c r="D26">
        <v>29</v>
      </c>
      <c r="E26">
        <v>241</v>
      </c>
      <c r="F26">
        <v>38</v>
      </c>
      <c r="G26">
        <v>14</v>
      </c>
      <c r="H26">
        <v>21</v>
      </c>
      <c r="I26">
        <v>4</v>
      </c>
      <c r="J26">
        <v>0</v>
      </c>
      <c r="K26">
        <v>19</v>
      </c>
      <c r="L26">
        <v>5</v>
      </c>
      <c r="M26">
        <v>0</v>
      </c>
      <c r="N26">
        <v>2</v>
      </c>
      <c r="O26">
        <v>1</v>
      </c>
      <c r="P26">
        <v>0</v>
      </c>
      <c r="Q26">
        <v>0</v>
      </c>
      <c r="R26">
        <v>0</v>
      </c>
      <c r="S26">
        <v>0</v>
      </c>
      <c r="T26">
        <v>17</v>
      </c>
      <c r="U26">
        <v>4</v>
      </c>
      <c r="V26">
        <v>0</v>
      </c>
      <c r="W26">
        <v>1</v>
      </c>
      <c r="X26">
        <v>1</v>
      </c>
      <c r="Y26">
        <v>0</v>
      </c>
      <c r="Z26">
        <v>17</v>
      </c>
      <c r="AA26">
        <v>3</v>
      </c>
      <c r="AB26">
        <v>0</v>
      </c>
      <c r="AC26">
        <v>18</v>
      </c>
      <c r="AD26">
        <v>5</v>
      </c>
      <c r="AE26">
        <v>0</v>
      </c>
    </row>
    <row r="27" spans="1:31" x14ac:dyDescent="0.2">
      <c r="A27" t="s">
        <v>49</v>
      </c>
      <c r="B27">
        <v>309</v>
      </c>
      <c r="C27">
        <v>41</v>
      </c>
      <c r="D27">
        <v>24</v>
      </c>
      <c r="E27">
        <v>259</v>
      </c>
      <c r="F27">
        <v>36</v>
      </c>
      <c r="G27">
        <v>16</v>
      </c>
      <c r="H27">
        <v>22</v>
      </c>
      <c r="I27">
        <v>5</v>
      </c>
      <c r="J27">
        <v>0</v>
      </c>
      <c r="K27">
        <v>30</v>
      </c>
      <c r="L27">
        <v>4</v>
      </c>
      <c r="M27">
        <v>1</v>
      </c>
      <c r="N27">
        <v>12</v>
      </c>
      <c r="O27">
        <v>3</v>
      </c>
      <c r="P27">
        <v>0</v>
      </c>
      <c r="Q27">
        <v>1</v>
      </c>
      <c r="R27">
        <v>1</v>
      </c>
      <c r="S27">
        <v>0</v>
      </c>
      <c r="T27">
        <v>16</v>
      </c>
      <c r="U27">
        <v>3</v>
      </c>
      <c r="V27">
        <v>0</v>
      </c>
      <c r="W27">
        <v>1</v>
      </c>
      <c r="X27">
        <v>1</v>
      </c>
      <c r="Y27">
        <v>0</v>
      </c>
      <c r="Z27">
        <v>19</v>
      </c>
      <c r="AA27">
        <v>5</v>
      </c>
      <c r="AB27">
        <v>0</v>
      </c>
      <c r="AC27">
        <v>29</v>
      </c>
      <c r="AD27">
        <v>4</v>
      </c>
      <c r="AE27">
        <v>1</v>
      </c>
    </row>
    <row r="28" spans="1:31" x14ac:dyDescent="0.2">
      <c r="A28" t="s">
        <v>57</v>
      </c>
      <c r="B28">
        <v>324</v>
      </c>
      <c r="C28">
        <v>48</v>
      </c>
      <c r="D28">
        <v>17</v>
      </c>
      <c r="E28">
        <v>258</v>
      </c>
      <c r="F28">
        <v>33</v>
      </c>
      <c r="G28">
        <v>15</v>
      </c>
      <c r="H28">
        <v>19</v>
      </c>
      <c r="I28">
        <v>4</v>
      </c>
      <c r="J28">
        <v>0</v>
      </c>
      <c r="K28">
        <v>18</v>
      </c>
      <c r="L28">
        <v>4</v>
      </c>
      <c r="M28">
        <v>0</v>
      </c>
      <c r="N28">
        <v>7</v>
      </c>
      <c r="O28">
        <v>3</v>
      </c>
      <c r="P28">
        <v>0</v>
      </c>
      <c r="Q28">
        <v>0</v>
      </c>
      <c r="R28">
        <v>0</v>
      </c>
      <c r="S28">
        <v>0</v>
      </c>
      <c r="T28">
        <v>10</v>
      </c>
      <c r="U28">
        <v>3</v>
      </c>
      <c r="V28">
        <v>0</v>
      </c>
      <c r="W28">
        <v>1</v>
      </c>
      <c r="X28">
        <v>1</v>
      </c>
      <c r="Y28">
        <v>0</v>
      </c>
      <c r="Z28">
        <v>19</v>
      </c>
      <c r="AA28">
        <v>4</v>
      </c>
      <c r="AB28">
        <v>0</v>
      </c>
      <c r="AC28">
        <v>17</v>
      </c>
      <c r="AD28">
        <v>4</v>
      </c>
      <c r="AE28">
        <v>0</v>
      </c>
    </row>
    <row r="29" spans="1:31" x14ac:dyDescent="0.2">
      <c r="A29" t="s">
        <v>60</v>
      </c>
      <c r="B29">
        <v>351</v>
      </c>
      <c r="C29">
        <v>54</v>
      </c>
      <c r="D29">
        <v>23</v>
      </c>
      <c r="E29">
        <v>295</v>
      </c>
      <c r="F29">
        <v>44</v>
      </c>
      <c r="G29">
        <v>14</v>
      </c>
      <c r="H29">
        <v>19</v>
      </c>
      <c r="I29">
        <v>3</v>
      </c>
      <c r="J29">
        <v>0</v>
      </c>
      <c r="K29">
        <v>26</v>
      </c>
      <c r="L29">
        <v>6</v>
      </c>
      <c r="M29">
        <v>0</v>
      </c>
      <c r="N29">
        <v>10</v>
      </c>
      <c r="O29">
        <v>3</v>
      </c>
      <c r="P29">
        <v>0</v>
      </c>
      <c r="Q29">
        <v>0</v>
      </c>
      <c r="R29">
        <v>0</v>
      </c>
      <c r="S29">
        <v>0</v>
      </c>
      <c r="T29">
        <v>17</v>
      </c>
      <c r="U29">
        <v>3</v>
      </c>
      <c r="V29">
        <v>0</v>
      </c>
      <c r="W29">
        <v>3</v>
      </c>
      <c r="X29">
        <v>2</v>
      </c>
      <c r="Y29">
        <v>0</v>
      </c>
      <c r="Z29">
        <v>15</v>
      </c>
      <c r="AA29">
        <v>3</v>
      </c>
      <c r="AB29">
        <v>0</v>
      </c>
      <c r="AC29">
        <v>23</v>
      </c>
      <c r="AD29">
        <v>6</v>
      </c>
      <c r="AE29">
        <v>0</v>
      </c>
    </row>
    <row r="30" spans="1:31" x14ac:dyDescent="0.2">
      <c r="A30" t="s">
        <v>35</v>
      </c>
      <c r="B30">
        <v>347</v>
      </c>
      <c r="C30">
        <v>46</v>
      </c>
      <c r="D30">
        <v>24</v>
      </c>
      <c r="E30">
        <v>284</v>
      </c>
      <c r="F30">
        <v>37</v>
      </c>
      <c r="G30">
        <v>21</v>
      </c>
      <c r="H30">
        <v>26</v>
      </c>
      <c r="I30">
        <v>5</v>
      </c>
      <c r="J30">
        <v>1</v>
      </c>
      <c r="K30">
        <v>15</v>
      </c>
      <c r="L30">
        <v>4</v>
      </c>
      <c r="M30">
        <v>0</v>
      </c>
      <c r="N30">
        <v>6</v>
      </c>
      <c r="O30">
        <v>2</v>
      </c>
      <c r="P30">
        <v>0</v>
      </c>
      <c r="Q30">
        <v>2</v>
      </c>
      <c r="R30">
        <v>1</v>
      </c>
      <c r="S30">
        <v>0</v>
      </c>
      <c r="T30">
        <v>9</v>
      </c>
      <c r="U30">
        <v>3</v>
      </c>
      <c r="V30">
        <v>0</v>
      </c>
      <c r="W30">
        <v>0</v>
      </c>
      <c r="X30">
        <v>0</v>
      </c>
      <c r="Y30">
        <v>0</v>
      </c>
      <c r="Z30">
        <v>24</v>
      </c>
      <c r="AA30">
        <v>5</v>
      </c>
      <c r="AB30">
        <v>1</v>
      </c>
      <c r="AC30">
        <v>15</v>
      </c>
      <c r="AD30">
        <v>4</v>
      </c>
      <c r="AE30">
        <v>0</v>
      </c>
    </row>
    <row r="31" spans="1:31" x14ac:dyDescent="0.2">
      <c r="A31" t="s">
        <v>36</v>
      </c>
      <c r="B31">
        <v>343</v>
      </c>
      <c r="C31">
        <v>45</v>
      </c>
      <c r="D31">
        <v>16</v>
      </c>
      <c r="E31">
        <v>283</v>
      </c>
      <c r="F31">
        <v>46</v>
      </c>
      <c r="G31">
        <v>17</v>
      </c>
      <c r="H31">
        <v>19</v>
      </c>
      <c r="I31">
        <v>4</v>
      </c>
      <c r="J31">
        <v>0</v>
      </c>
      <c r="K31">
        <v>28</v>
      </c>
      <c r="L31">
        <v>6</v>
      </c>
      <c r="M31">
        <v>0</v>
      </c>
      <c r="N31">
        <v>5</v>
      </c>
      <c r="O31">
        <v>2</v>
      </c>
      <c r="P31">
        <v>0</v>
      </c>
      <c r="Q31">
        <v>0</v>
      </c>
      <c r="R31">
        <v>0</v>
      </c>
      <c r="S31">
        <v>0</v>
      </c>
      <c r="T31">
        <v>21</v>
      </c>
      <c r="U31">
        <v>4</v>
      </c>
      <c r="V31">
        <v>0</v>
      </c>
      <c r="W31">
        <v>0</v>
      </c>
      <c r="X31">
        <v>0</v>
      </c>
      <c r="Y31">
        <v>0</v>
      </c>
      <c r="Z31">
        <v>16</v>
      </c>
      <c r="AA31">
        <v>4</v>
      </c>
      <c r="AB31">
        <v>0</v>
      </c>
      <c r="AC31">
        <v>26</v>
      </c>
      <c r="AD31">
        <v>6</v>
      </c>
      <c r="AE31">
        <v>0</v>
      </c>
    </row>
    <row r="32" spans="1:31" x14ac:dyDescent="0.2">
      <c r="A32" t="s">
        <v>54</v>
      </c>
      <c r="B32">
        <v>294</v>
      </c>
      <c r="C32">
        <v>39</v>
      </c>
      <c r="D32">
        <v>15</v>
      </c>
      <c r="E32">
        <v>275</v>
      </c>
      <c r="F32">
        <v>34</v>
      </c>
      <c r="G32">
        <v>23</v>
      </c>
      <c r="H32">
        <v>12</v>
      </c>
      <c r="I32">
        <v>4</v>
      </c>
      <c r="J32">
        <v>0</v>
      </c>
      <c r="K32">
        <v>29</v>
      </c>
      <c r="L32">
        <v>5</v>
      </c>
      <c r="M32">
        <v>1</v>
      </c>
      <c r="N32">
        <v>9</v>
      </c>
      <c r="O32">
        <v>2</v>
      </c>
      <c r="P32">
        <v>0</v>
      </c>
      <c r="Q32">
        <v>0</v>
      </c>
      <c r="R32">
        <v>0</v>
      </c>
      <c r="S32">
        <v>0</v>
      </c>
      <c r="T32">
        <v>17</v>
      </c>
      <c r="U32">
        <v>3</v>
      </c>
      <c r="V32">
        <v>1</v>
      </c>
      <c r="W32">
        <v>0</v>
      </c>
      <c r="X32">
        <v>0</v>
      </c>
      <c r="Y32">
        <v>0</v>
      </c>
      <c r="Z32">
        <v>10</v>
      </c>
      <c r="AA32">
        <v>4</v>
      </c>
      <c r="AB32">
        <v>0</v>
      </c>
      <c r="AC32">
        <v>29</v>
      </c>
      <c r="AD32">
        <v>5</v>
      </c>
      <c r="AE32">
        <v>1</v>
      </c>
    </row>
    <row r="33" spans="1:31" x14ac:dyDescent="0.2">
      <c r="A33" t="s">
        <v>53</v>
      </c>
      <c r="B33">
        <v>324</v>
      </c>
      <c r="C33">
        <v>42</v>
      </c>
      <c r="D33">
        <v>26</v>
      </c>
      <c r="E33">
        <v>284</v>
      </c>
      <c r="F33">
        <v>41</v>
      </c>
      <c r="G33">
        <v>13</v>
      </c>
      <c r="H33">
        <v>21</v>
      </c>
      <c r="I33">
        <v>4</v>
      </c>
      <c r="J33">
        <v>0</v>
      </c>
      <c r="K33">
        <v>27</v>
      </c>
      <c r="L33">
        <v>5</v>
      </c>
      <c r="M33">
        <v>1</v>
      </c>
      <c r="N33">
        <v>5</v>
      </c>
      <c r="O33">
        <v>2</v>
      </c>
      <c r="P33">
        <v>0</v>
      </c>
      <c r="Q33">
        <v>0</v>
      </c>
      <c r="R33">
        <v>0</v>
      </c>
      <c r="S33">
        <v>0</v>
      </c>
      <c r="T33">
        <v>20</v>
      </c>
      <c r="U33">
        <v>5</v>
      </c>
      <c r="V33">
        <v>0</v>
      </c>
      <c r="W33">
        <v>0</v>
      </c>
      <c r="X33">
        <v>0</v>
      </c>
      <c r="Y33">
        <v>0</v>
      </c>
      <c r="Z33">
        <v>17</v>
      </c>
      <c r="AA33">
        <v>3</v>
      </c>
      <c r="AB33">
        <v>0</v>
      </c>
      <c r="AC33">
        <v>26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"/>
  <sheetViews>
    <sheetView topLeftCell="A305" workbookViewId="0">
      <selection activeCell="G322" sqref="G322:H353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  <col min="7" max="7" width="6.83203125" customWidth="1"/>
    <col min="8" max="8" width="5.83203125" customWidth="1"/>
    <col min="9" max="9" width="12.83203125" customWidth="1"/>
    <col min="10" max="10" width="11.83203125" customWidth="1"/>
  </cols>
  <sheetData>
    <row r="1" spans="1:8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  <c r="G1" t="s">
        <v>1674</v>
      </c>
      <c r="H1" t="s">
        <v>1675</v>
      </c>
    </row>
    <row r="2" spans="1:8" x14ac:dyDescent="0.2">
      <c r="A2" t="s">
        <v>89</v>
      </c>
      <c r="B2" t="s">
        <v>48</v>
      </c>
      <c r="C2" t="s">
        <v>43</v>
      </c>
      <c r="D2">
        <v>1</v>
      </c>
      <c r="E2">
        <v>21</v>
      </c>
      <c r="F2" t="s">
        <v>91</v>
      </c>
    </row>
    <row r="3" spans="1:8" x14ac:dyDescent="0.2">
      <c r="A3" t="s">
        <v>89</v>
      </c>
      <c r="B3" t="s">
        <v>43</v>
      </c>
      <c r="C3" t="s">
        <v>48</v>
      </c>
      <c r="D3">
        <v>1</v>
      </c>
      <c r="E3">
        <v>28</v>
      </c>
      <c r="F3" t="s">
        <v>90</v>
      </c>
    </row>
    <row r="4" spans="1:8" x14ac:dyDescent="0.2">
      <c r="A4" t="s">
        <v>92</v>
      </c>
      <c r="B4" t="s">
        <v>40</v>
      </c>
      <c r="C4" t="s">
        <v>44</v>
      </c>
      <c r="D4">
        <v>1</v>
      </c>
      <c r="E4">
        <v>9</v>
      </c>
      <c r="F4" t="s">
        <v>91</v>
      </c>
    </row>
    <row r="5" spans="1:8" x14ac:dyDescent="0.2">
      <c r="A5" t="s">
        <v>92</v>
      </c>
      <c r="B5" t="s">
        <v>44</v>
      </c>
      <c r="C5" t="s">
        <v>40</v>
      </c>
      <c r="D5">
        <v>1</v>
      </c>
      <c r="E5">
        <v>20</v>
      </c>
      <c r="F5" t="s">
        <v>90</v>
      </c>
    </row>
    <row r="6" spans="1:8" x14ac:dyDescent="0.2">
      <c r="A6" t="s">
        <v>93</v>
      </c>
      <c r="B6" t="s">
        <v>32</v>
      </c>
      <c r="C6" t="s">
        <v>45</v>
      </c>
      <c r="D6">
        <v>1</v>
      </c>
      <c r="E6">
        <v>31</v>
      </c>
      <c r="F6" t="s">
        <v>90</v>
      </c>
    </row>
    <row r="7" spans="1:8" x14ac:dyDescent="0.2">
      <c r="A7" t="s">
        <v>93</v>
      </c>
      <c r="B7" t="s">
        <v>45</v>
      </c>
      <c r="C7" t="s">
        <v>32</v>
      </c>
      <c r="D7">
        <v>1</v>
      </c>
      <c r="E7">
        <v>10</v>
      </c>
      <c r="F7" t="s">
        <v>91</v>
      </c>
    </row>
    <row r="8" spans="1:8" x14ac:dyDescent="0.2">
      <c r="A8" t="s">
        <v>94</v>
      </c>
      <c r="B8" t="s">
        <v>61</v>
      </c>
      <c r="C8" t="s">
        <v>49</v>
      </c>
      <c r="D8">
        <v>1</v>
      </c>
      <c r="E8">
        <v>28</v>
      </c>
      <c r="F8" t="s">
        <v>91</v>
      </c>
    </row>
    <row r="9" spans="1:8" x14ac:dyDescent="0.2">
      <c r="A9" t="s">
        <v>94</v>
      </c>
      <c r="B9" t="s">
        <v>49</v>
      </c>
      <c r="C9" t="s">
        <v>61</v>
      </c>
      <c r="D9">
        <v>1</v>
      </c>
      <c r="E9">
        <v>33</v>
      </c>
      <c r="F9" t="s">
        <v>90</v>
      </c>
    </row>
    <row r="10" spans="1:8" x14ac:dyDescent="0.2">
      <c r="A10" t="s">
        <v>95</v>
      </c>
      <c r="B10" t="s">
        <v>47</v>
      </c>
      <c r="C10" t="s">
        <v>52</v>
      </c>
      <c r="D10">
        <v>1</v>
      </c>
      <c r="E10">
        <v>31</v>
      </c>
      <c r="F10" t="s">
        <v>90</v>
      </c>
    </row>
    <row r="11" spans="1:8" x14ac:dyDescent="0.2">
      <c r="A11" t="s">
        <v>95</v>
      </c>
      <c r="B11" t="s">
        <v>52</v>
      </c>
      <c r="C11" t="s">
        <v>47</v>
      </c>
      <c r="D11">
        <v>1</v>
      </c>
      <c r="E11">
        <v>23</v>
      </c>
      <c r="F11" t="s">
        <v>91</v>
      </c>
    </row>
    <row r="12" spans="1:8" x14ac:dyDescent="0.2">
      <c r="A12" t="s">
        <v>96</v>
      </c>
      <c r="B12" t="s">
        <v>59</v>
      </c>
      <c r="C12" t="s">
        <v>58</v>
      </c>
      <c r="D12">
        <v>1</v>
      </c>
      <c r="E12">
        <v>14</v>
      </c>
      <c r="F12" t="s">
        <v>91</v>
      </c>
    </row>
    <row r="13" spans="1:8" x14ac:dyDescent="0.2">
      <c r="A13" t="s">
        <v>96</v>
      </c>
      <c r="B13" t="s">
        <v>58</v>
      </c>
      <c r="C13" t="s">
        <v>59</v>
      </c>
      <c r="D13">
        <v>1</v>
      </c>
      <c r="E13">
        <v>27</v>
      </c>
      <c r="F13" t="s">
        <v>90</v>
      </c>
    </row>
    <row r="14" spans="1:8" x14ac:dyDescent="0.2">
      <c r="A14" t="s">
        <v>97</v>
      </c>
      <c r="B14" t="s">
        <v>33</v>
      </c>
      <c r="C14" t="s">
        <v>62</v>
      </c>
      <c r="D14">
        <v>1</v>
      </c>
      <c r="E14">
        <v>20</v>
      </c>
      <c r="F14" t="s">
        <v>91</v>
      </c>
    </row>
    <row r="15" spans="1:8" x14ac:dyDescent="0.2">
      <c r="A15" t="s">
        <v>97</v>
      </c>
      <c r="B15" t="s">
        <v>62</v>
      </c>
      <c r="C15" t="s">
        <v>33</v>
      </c>
      <c r="D15">
        <v>1</v>
      </c>
      <c r="E15">
        <v>27</v>
      </c>
      <c r="F15" t="s">
        <v>90</v>
      </c>
    </row>
    <row r="16" spans="1:8" x14ac:dyDescent="0.2">
      <c r="A16" t="s">
        <v>98</v>
      </c>
      <c r="B16" t="s">
        <v>42</v>
      </c>
      <c r="C16" t="s">
        <v>53</v>
      </c>
      <c r="D16">
        <v>1</v>
      </c>
      <c r="E16">
        <v>17</v>
      </c>
      <c r="F16" t="s">
        <v>90</v>
      </c>
    </row>
    <row r="17" spans="1:6" x14ac:dyDescent="0.2">
      <c r="A17" t="s">
        <v>98</v>
      </c>
      <c r="B17" t="s">
        <v>53</v>
      </c>
      <c r="C17" t="s">
        <v>42</v>
      </c>
      <c r="D17">
        <v>1</v>
      </c>
      <c r="E17">
        <v>10</v>
      </c>
      <c r="F17" t="s">
        <v>91</v>
      </c>
    </row>
    <row r="18" spans="1:6" x14ac:dyDescent="0.2">
      <c r="A18" t="s">
        <v>99</v>
      </c>
      <c r="B18" t="s">
        <v>35</v>
      </c>
      <c r="C18" t="s">
        <v>57</v>
      </c>
      <c r="D18">
        <v>1</v>
      </c>
      <c r="E18">
        <v>34</v>
      </c>
      <c r="F18" t="s">
        <v>90</v>
      </c>
    </row>
    <row r="19" spans="1:6" x14ac:dyDescent="0.2">
      <c r="A19" t="s">
        <v>99</v>
      </c>
      <c r="B19" t="s">
        <v>57</v>
      </c>
      <c r="C19" t="s">
        <v>35</v>
      </c>
      <c r="D19">
        <v>1</v>
      </c>
      <c r="E19">
        <v>31</v>
      </c>
      <c r="F19" t="s">
        <v>91</v>
      </c>
    </row>
    <row r="20" spans="1:6" x14ac:dyDescent="0.2">
      <c r="A20" t="s">
        <v>100</v>
      </c>
      <c r="B20" t="s">
        <v>46</v>
      </c>
      <c r="C20" t="s">
        <v>41</v>
      </c>
      <c r="D20">
        <v>1</v>
      </c>
      <c r="E20">
        <v>31</v>
      </c>
      <c r="F20" t="s">
        <v>90</v>
      </c>
    </row>
    <row r="21" spans="1:6" x14ac:dyDescent="0.2">
      <c r="A21" t="s">
        <v>100</v>
      </c>
      <c r="B21" t="s">
        <v>41</v>
      </c>
      <c r="C21" t="s">
        <v>46</v>
      </c>
      <c r="D21">
        <v>1</v>
      </c>
      <c r="E21">
        <v>19</v>
      </c>
      <c r="F21" t="s">
        <v>91</v>
      </c>
    </row>
    <row r="22" spans="1:6" x14ac:dyDescent="0.2">
      <c r="A22" t="s">
        <v>101</v>
      </c>
      <c r="B22" t="s">
        <v>31</v>
      </c>
      <c r="C22" t="s">
        <v>55</v>
      </c>
      <c r="D22">
        <v>1</v>
      </c>
      <c r="E22">
        <v>19</v>
      </c>
      <c r="F22" t="s">
        <v>90</v>
      </c>
    </row>
    <row r="23" spans="1:6" x14ac:dyDescent="0.2">
      <c r="A23" t="s">
        <v>101</v>
      </c>
      <c r="B23" t="s">
        <v>55</v>
      </c>
      <c r="C23" t="s">
        <v>31</v>
      </c>
      <c r="D23">
        <v>1</v>
      </c>
      <c r="E23">
        <v>13</v>
      </c>
      <c r="F23" t="s">
        <v>91</v>
      </c>
    </row>
    <row r="24" spans="1:6" x14ac:dyDescent="0.2">
      <c r="A24" t="s">
        <v>102</v>
      </c>
      <c r="B24" t="s">
        <v>51</v>
      </c>
      <c r="C24" t="s">
        <v>56</v>
      </c>
      <c r="D24">
        <v>1</v>
      </c>
      <c r="E24">
        <v>33</v>
      </c>
      <c r="F24" t="s">
        <v>90</v>
      </c>
    </row>
    <row r="25" spans="1:6" x14ac:dyDescent="0.2">
      <c r="A25" t="s">
        <v>102</v>
      </c>
      <c r="B25" t="s">
        <v>56</v>
      </c>
      <c r="C25" t="s">
        <v>51</v>
      </c>
      <c r="D25">
        <v>1</v>
      </c>
      <c r="E25">
        <v>13</v>
      </c>
      <c r="F25" t="s">
        <v>91</v>
      </c>
    </row>
    <row r="26" spans="1:6" x14ac:dyDescent="0.2">
      <c r="A26" t="s">
        <v>103</v>
      </c>
      <c r="B26" t="s">
        <v>36</v>
      </c>
      <c r="C26" t="s">
        <v>54</v>
      </c>
      <c r="D26">
        <v>1</v>
      </c>
      <c r="E26">
        <v>14</v>
      </c>
      <c r="F26" t="s">
        <v>91</v>
      </c>
    </row>
    <row r="27" spans="1:6" x14ac:dyDescent="0.2">
      <c r="A27" t="s">
        <v>103</v>
      </c>
      <c r="B27" t="s">
        <v>54</v>
      </c>
      <c r="C27" t="s">
        <v>36</v>
      </c>
      <c r="D27">
        <v>1</v>
      </c>
      <c r="E27">
        <v>42</v>
      </c>
      <c r="F27" t="s">
        <v>90</v>
      </c>
    </row>
    <row r="28" spans="1:6" x14ac:dyDescent="0.2">
      <c r="A28" t="s">
        <v>104</v>
      </c>
      <c r="B28" t="s">
        <v>37</v>
      </c>
      <c r="C28" t="s">
        <v>34</v>
      </c>
      <c r="D28">
        <v>1</v>
      </c>
      <c r="E28">
        <v>26</v>
      </c>
      <c r="F28" t="s">
        <v>91</v>
      </c>
    </row>
    <row r="29" spans="1:6" x14ac:dyDescent="0.2">
      <c r="A29" t="s">
        <v>104</v>
      </c>
      <c r="B29" t="s">
        <v>34</v>
      </c>
      <c r="C29" t="s">
        <v>37</v>
      </c>
      <c r="D29">
        <v>1</v>
      </c>
      <c r="E29">
        <v>27</v>
      </c>
      <c r="F29" t="s">
        <v>90</v>
      </c>
    </row>
    <row r="30" spans="1:6" x14ac:dyDescent="0.2">
      <c r="A30" t="s">
        <v>105</v>
      </c>
      <c r="B30" t="s">
        <v>38</v>
      </c>
      <c r="C30" t="s">
        <v>50</v>
      </c>
      <c r="D30">
        <v>1</v>
      </c>
      <c r="E30">
        <v>24</v>
      </c>
      <c r="F30" t="s">
        <v>91</v>
      </c>
    </row>
    <row r="31" spans="1:6" x14ac:dyDescent="0.2">
      <c r="A31" t="s">
        <v>105</v>
      </c>
      <c r="B31" t="s">
        <v>50</v>
      </c>
      <c r="C31" t="s">
        <v>38</v>
      </c>
      <c r="D31">
        <v>1</v>
      </c>
      <c r="E31">
        <v>26</v>
      </c>
      <c r="F31" t="s">
        <v>90</v>
      </c>
    </row>
    <row r="32" spans="1:6" x14ac:dyDescent="0.2">
      <c r="A32" t="s">
        <v>106</v>
      </c>
      <c r="B32" t="s">
        <v>60</v>
      </c>
      <c r="C32" t="s">
        <v>39</v>
      </c>
      <c r="D32">
        <v>1</v>
      </c>
      <c r="E32">
        <v>20</v>
      </c>
      <c r="F32" t="s">
        <v>90</v>
      </c>
    </row>
    <row r="33" spans="1:6" x14ac:dyDescent="0.2">
      <c r="A33" t="s">
        <v>106</v>
      </c>
      <c r="B33" t="s">
        <v>39</v>
      </c>
      <c r="C33" t="s">
        <v>60</v>
      </c>
      <c r="D33">
        <v>1</v>
      </c>
      <c r="E33">
        <v>3</v>
      </c>
      <c r="F33" t="s">
        <v>91</v>
      </c>
    </row>
    <row r="34" spans="1:6" x14ac:dyDescent="0.2">
      <c r="A34" t="s">
        <v>107</v>
      </c>
      <c r="B34" t="s">
        <v>31</v>
      </c>
      <c r="C34" t="s">
        <v>62</v>
      </c>
      <c r="D34">
        <v>2</v>
      </c>
      <c r="E34">
        <v>31</v>
      </c>
      <c r="F34" t="s">
        <v>90</v>
      </c>
    </row>
    <row r="35" spans="1:6" x14ac:dyDescent="0.2">
      <c r="A35" t="s">
        <v>107</v>
      </c>
      <c r="B35" t="s">
        <v>62</v>
      </c>
      <c r="C35" t="s">
        <v>31</v>
      </c>
      <c r="D35">
        <v>2</v>
      </c>
      <c r="E35">
        <v>24</v>
      </c>
      <c r="F35" t="s">
        <v>91</v>
      </c>
    </row>
    <row r="36" spans="1:6" x14ac:dyDescent="0.2">
      <c r="A36" t="s">
        <v>108</v>
      </c>
      <c r="B36" t="s">
        <v>52</v>
      </c>
      <c r="C36" t="s">
        <v>46</v>
      </c>
      <c r="D36">
        <v>2</v>
      </c>
      <c r="E36">
        <v>23</v>
      </c>
      <c r="F36" t="s">
        <v>91</v>
      </c>
    </row>
    <row r="37" spans="1:6" x14ac:dyDescent="0.2">
      <c r="A37" t="s">
        <v>108</v>
      </c>
      <c r="B37" t="s">
        <v>46</v>
      </c>
      <c r="C37" t="s">
        <v>52</v>
      </c>
      <c r="D37">
        <v>2</v>
      </c>
      <c r="E37">
        <v>48</v>
      </c>
      <c r="F37" t="s">
        <v>90</v>
      </c>
    </row>
    <row r="38" spans="1:6" x14ac:dyDescent="0.2">
      <c r="A38" t="s">
        <v>109</v>
      </c>
      <c r="B38" t="s">
        <v>37</v>
      </c>
      <c r="C38" t="s">
        <v>50</v>
      </c>
      <c r="D38">
        <v>2</v>
      </c>
      <c r="E38">
        <v>20</v>
      </c>
      <c r="F38" t="s">
        <v>91</v>
      </c>
    </row>
    <row r="39" spans="1:6" x14ac:dyDescent="0.2">
      <c r="A39" t="s">
        <v>109</v>
      </c>
      <c r="B39" t="s">
        <v>50</v>
      </c>
      <c r="C39" t="s">
        <v>37</v>
      </c>
      <c r="D39">
        <v>2</v>
      </c>
      <c r="E39">
        <v>24</v>
      </c>
      <c r="F39" t="s">
        <v>90</v>
      </c>
    </row>
    <row r="40" spans="1:6" x14ac:dyDescent="0.2">
      <c r="A40" t="s">
        <v>110</v>
      </c>
      <c r="B40" t="s">
        <v>39</v>
      </c>
      <c r="C40" t="s">
        <v>61</v>
      </c>
      <c r="D40">
        <v>2</v>
      </c>
      <c r="E40">
        <v>26</v>
      </c>
      <c r="F40" t="s">
        <v>90</v>
      </c>
    </row>
    <row r="41" spans="1:6" x14ac:dyDescent="0.2">
      <c r="A41" t="s">
        <v>110</v>
      </c>
      <c r="B41" t="s">
        <v>61</v>
      </c>
      <c r="C41" t="s">
        <v>39</v>
      </c>
      <c r="D41">
        <v>2</v>
      </c>
      <c r="E41">
        <v>16</v>
      </c>
      <c r="F41" t="s">
        <v>91</v>
      </c>
    </row>
    <row r="42" spans="1:6" x14ac:dyDescent="0.2">
      <c r="A42" t="s">
        <v>111</v>
      </c>
      <c r="B42" t="s">
        <v>44</v>
      </c>
      <c r="C42" t="s">
        <v>33</v>
      </c>
      <c r="D42">
        <v>2</v>
      </c>
      <c r="E42">
        <v>24</v>
      </c>
      <c r="F42" t="s">
        <v>90</v>
      </c>
    </row>
    <row r="43" spans="1:6" x14ac:dyDescent="0.2">
      <c r="A43" t="s">
        <v>111</v>
      </c>
      <c r="B43" t="s">
        <v>33</v>
      </c>
      <c r="C43" t="s">
        <v>44</v>
      </c>
      <c r="D43">
        <v>2</v>
      </c>
      <c r="E43">
        <v>17</v>
      </c>
      <c r="F43" t="s">
        <v>91</v>
      </c>
    </row>
    <row r="44" spans="1:6" x14ac:dyDescent="0.2">
      <c r="A44" t="s">
        <v>112</v>
      </c>
      <c r="B44" t="s">
        <v>43</v>
      </c>
      <c r="C44" t="s">
        <v>58</v>
      </c>
      <c r="D44">
        <v>2</v>
      </c>
      <c r="E44">
        <v>40</v>
      </c>
      <c r="F44" t="s">
        <v>90</v>
      </c>
    </row>
    <row r="45" spans="1:6" x14ac:dyDescent="0.2">
      <c r="A45" t="s">
        <v>112</v>
      </c>
      <c r="B45" t="s">
        <v>58</v>
      </c>
      <c r="C45" t="s">
        <v>43</v>
      </c>
      <c r="D45">
        <v>2</v>
      </c>
      <c r="E45">
        <v>32</v>
      </c>
      <c r="F45" t="s">
        <v>91</v>
      </c>
    </row>
    <row r="46" spans="1:6" x14ac:dyDescent="0.2">
      <c r="A46" t="s">
        <v>113</v>
      </c>
      <c r="B46" t="s">
        <v>51</v>
      </c>
      <c r="C46" t="s">
        <v>49</v>
      </c>
      <c r="D46">
        <v>2</v>
      </c>
      <c r="E46">
        <v>24</v>
      </c>
      <c r="F46" t="s">
        <v>90</v>
      </c>
    </row>
    <row r="47" spans="1:6" x14ac:dyDescent="0.2">
      <c r="A47" t="s">
        <v>113</v>
      </c>
      <c r="B47" t="s">
        <v>49</v>
      </c>
      <c r="C47" t="s">
        <v>51</v>
      </c>
      <c r="D47">
        <v>2</v>
      </c>
      <c r="E47">
        <v>19</v>
      </c>
      <c r="F47" t="s">
        <v>91</v>
      </c>
    </row>
    <row r="48" spans="1:6" x14ac:dyDescent="0.2">
      <c r="A48" t="s">
        <v>114</v>
      </c>
      <c r="B48" t="s">
        <v>60</v>
      </c>
      <c r="C48" t="s">
        <v>48</v>
      </c>
      <c r="D48">
        <v>2</v>
      </c>
      <c r="E48">
        <v>18</v>
      </c>
      <c r="F48" t="s">
        <v>91</v>
      </c>
    </row>
    <row r="49" spans="1:6" x14ac:dyDescent="0.2">
      <c r="A49" t="s">
        <v>114</v>
      </c>
      <c r="B49" t="s">
        <v>48</v>
      </c>
      <c r="C49" t="s">
        <v>60</v>
      </c>
      <c r="D49">
        <v>2</v>
      </c>
      <c r="E49">
        <v>43</v>
      </c>
      <c r="F49" t="s">
        <v>90</v>
      </c>
    </row>
    <row r="50" spans="1:6" x14ac:dyDescent="0.2">
      <c r="A50" t="s">
        <v>115</v>
      </c>
      <c r="B50" t="s">
        <v>53</v>
      </c>
      <c r="C50" t="s">
        <v>35</v>
      </c>
      <c r="D50">
        <v>2</v>
      </c>
      <c r="E50">
        <v>24</v>
      </c>
      <c r="F50" t="s">
        <v>90</v>
      </c>
    </row>
    <row r="51" spans="1:6" x14ac:dyDescent="0.2">
      <c r="A51" t="s">
        <v>115</v>
      </c>
      <c r="B51" t="s">
        <v>35</v>
      </c>
      <c r="C51" t="s">
        <v>53</v>
      </c>
      <c r="D51">
        <v>2</v>
      </c>
      <c r="E51">
        <v>10</v>
      </c>
      <c r="F51" t="s">
        <v>91</v>
      </c>
    </row>
    <row r="52" spans="1:6" x14ac:dyDescent="0.2">
      <c r="A52" t="s">
        <v>116</v>
      </c>
      <c r="B52" t="s">
        <v>45</v>
      </c>
      <c r="C52" t="s">
        <v>54</v>
      </c>
      <c r="D52">
        <v>2</v>
      </c>
      <c r="E52">
        <v>28</v>
      </c>
      <c r="F52" t="s">
        <v>90</v>
      </c>
    </row>
    <row r="53" spans="1:6" x14ac:dyDescent="0.2">
      <c r="A53" t="s">
        <v>116</v>
      </c>
      <c r="B53" t="s">
        <v>54</v>
      </c>
      <c r="C53" t="s">
        <v>45</v>
      </c>
      <c r="D53">
        <v>2</v>
      </c>
      <c r="E53">
        <v>14</v>
      </c>
      <c r="F53" t="s">
        <v>91</v>
      </c>
    </row>
    <row r="54" spans="1:6" x14ac:dyDescent="0.2">
      <c r="A54" t="s">
        <v>117</v>
      </c>
      <c r="B54" t="s">
        <v>41</v>
      </c>
      <c r="C54" t="s">
        <v>36</v>
      </c>
      <c r="D54">
        <v>2</v>
      </c>
      <c r="E54">
        <v>19</v>
      </c>
      <c r="F54" t="s">
        <v>91</v>
      </c>
    </row>
    <row r="55" spans="1:6" x14ac:dyDescent="0.2">
      <c r="A55" t="s">
        <v>117</v>
      </c>
      <c r="B55" t="s">
        <v>36</v>
      </c>
      <c r="C55" t="s">
        <v>41</v>
      </c>
      <c r="D55">
        <v>2</v>
      </c>
      <c r="E55">
        <v>26</v>
      </c>
      <c r="F55" t="s">
        <v>90</v>
      </c>
    </row>
    <row r="56" spans="1:6" x14ac:dyDescent="0.2">
      <c r="A56" t="s">
        <v>118</v>
      </c>
      <c r="B56" t="s">
        <v>56</v>
      </c>
      <c r="C56" t="s">
        <v>55</v>
      </c>
      <c r="D56">
        <v>2</v>
      </c>
      <c r="E56">
        <v>37</v>
      </c>
      <c r="F56" t="s">
        <v>90</v>
      </c>
    </row>
    <row r="57" spans="1:6" x14ac:dyDescent="0.2">
      <c r="A57" t="s">
        <v>118</v>
      </c>
      <c r="B57" t="s">
        <v>55</v>
      </c>
      <c r="C57" t="s">
        <v>56</v>
      </c>
      <c r="D57">
        <v>2</v>
      </c>
      <c r="E57">
        <v>33</v>
      </c>
      <c r="F57" t="s">
        <v>91</v>
      </c>
    </row>
    <row r="58" spans="1:6" x14ac:dyDescent="0.2">
      <c r="A58" t="s">
        <v>119</v>
      </c>
      <c r="B58" t="s">
        <v>38</v>
      </c>
      <c r="C58" t="s">
        <v>34</v>
      </c>
      <c r="D58">
        <v>2</v>
      </c>
      <c r="E58">
        <v>10</v>
      </c>
      <c r="F58" t="s">
        <v>91</v>
      </c>
    </row>
    <row r="59" spans="1:6" x14ac:dyDescent="0.2">
      <c r="A59" t="s">
        <v>119</v>
      </c>
      <c r="B59" t="s">
        <v>34</v>
      </c>
      <c r="C59" t="s">
        <v>38</v>
      </c>
      <c r="D59">
        <v>2</v>
      </c>
      <c r="E59">
        <v>20</v>
      </c>
      <c r="F59" t="s">
        <v>90</v>
      </c>
    </row>
    <row r="60" spans="1:6" x14ac:dyDescent="0.2">
      <c r="A60" t="s">
        <v>120</v>
      </c>
      <c r="B60" t="s">
        <v>40</v>
      </c>
      <c r="C60" t="s">
        <v>42</v>
      </c>
      <c r="D60">
        <v>2</v>
      </c>
      <c r="E60">
        <v>23</v>
      </c>
      <c r="F60" t="s">
        <v>90</v>
      </c>
    </row>
    <row r="61" spans="1:6" x14ac:dyDescent="0.2">
      <c r="A61" t="s">
        <v>120</v>
      </c>
      <c r="B61" t="s">
        <v>42</v>
      </c>
      <c r="C61" t="s">
        <v>40</v>
      </c>
      <c r="D61">
        <v>2</v>
      </c>
      <c r="E61">
        <v>20</v>
      </c>
      <c r="F61" t="s">
        <v>91</v>
      </c>
    </row>
    <row r="62" spans="1:6" x14ac:dyDescent="0.2">
      <c r="A62" t="s">
        <v>121</v>
      </c>
      <c r="B62" t="s">
        <v>57</v>
      </c>
      <c r="C62" t="s">
        <v>47</v>
      </c>
      <c r="D62">
        <v>2</v>
      </c>
      <c r="E62">
        <v>17</v>
      </c>
      <c r="F62" t="s">
        <v>91</v>
      </c>
    </row>
    <row r="63" spans="1:6" x14ac:dyDescent="0.2">
      <c r="A63" t="s">
        <v>121</v>
      </c>
      <c r="B63" t="s">
        <v>47</v>
      </c>
      <c r="C63" t="s">
        <v>57</v>
      </c>
      <c r="D63">
        <v>2</v>
      </c>
      <c r="E63">
        <v>27</v>
      </c>
      <c r="F63" t="s">
        <v>90</v>
      </c>
    </row>
    <row r="64" spans="1:6" x14ac:dyDescent="0.2">
      <c r="A64" t="s">
        <v>122</v>
      </c>
      <c r="B64" t="s">
        <v>32</v>
      </c>
      <c r="C64" t="s">
        <v>59</v>
      </c>
      <c r="D64">
        <v>2</v>
      </c>
      <c r="E64">
        <v>20</v>
      </c>
      <c r="F64" t="s">
        <v>90</v>
      </c>
    </row>
    <row r="65" spans="1:6" x14ac:dyDescent="0.2">
      <c r="A65" t="s">
        <v>122</v>
      </c>
      <c r="B65" t="s">
        <v>59</v>
      </c>
      <c r="C65" t="s">
        <v>32</v>
      </c>
      <c r="D65">
        <v>2</v>
      </c>
      <c r="E65">
        <v>7</v>
      </c>
      <c r="F65" t="s">
        <v>91</v>
      </c>
    </row>
    <row r="66" spans="1:6" x14ac:dyDescent="0.2">
      <c r="A66" t="s">
        <v>123</v>
      </c>
      <c r="B66" t="s">
        <v>53</v>
      </c>
      <c r="C66" t="s">
        <v>37</v>
      </c>
      <c r="D66">
        <v>3</v>
      </c>
      <c r="E66">
        <v>21</v>
      </c>
      <c r="F66" t="s">
        <v>91</v>
      </c>
    </row>
    <row r="67" spans="1:6" x14ac:dyDescent="0.2">
      <c r="A67" t="s">
        <v>123</v>
      </c>
      <c r="B67" t="s">
        <v>37</v>
      </c>
      <c r="C67" t="s">
        <v>53</v>
      </c>
      <c r="D67">
        <v>3</v>
      </c>
      <c r="E67">
        <v>32</v>
      </c>
      <c r="F67" t="s">
        <v>90</v>
      </c>
    </row>
    <row r="68" spans="1:6" x14ac:dyDescent="0.2">
      <c r="A68" t="s">
        <v>124</v>
      </c>
      <c r="B68" t="s">
        <v>50</v>
      </c>
      <c r="C68" t="s">
        <v>34</v>
      </c>
      <c r="D68">
        <v>3</v>
      </c>
      <c r="E68">
        <v>39</v>
      </c>
      <c r="F68" t="s">
        <v>90</v>
      </c>
    </row>
    <row r="69" spans="1:6" x14ac:dyDescent="0.2">
      <c r="A69" t="s">
        <v>124</v>
      </c>
      <c r="B69" t="s">
        <v>34</v>
      </c>
      <c r="C69" t="s">
        <v>50</v>
      </c>
      <c r="D69">
        <v>3</v>
      </c>
      <c r="E69">
        <v>28</v>
      </c>
      <c r="F69" t="s">
        <v>91</v>
      </c>
    </row>
    <row r="70" spans="1:6" x14ac:dyDescent="0.2">
      <c r="A70" t="s">
        <v>125</v>
      </c>
      <c r="B70" t="s">
        <v>51</v>
      </c>
      <c r="C70" t="s">
        <v>55</v>
      </c>
      <c r="D70">
        <v>3</v>
      </c>
      <c r="E70">
        <v>28</v>
      </c>
      <c r="F70" t="s">
        <v>90</v>
      </c>
    </row>
    <row r="71" spans="1:6" x14ac:dyDescent="0.2">
      <c r="A71" t="s">
        <v>125</v>
      </c>
      <c r="B71" t="s">
        <v>55</v>
      </c>
      <c r="C71" t="s">
        <v>51</v>
      </c>
      <c r="D71">
        <v>3</v>
      </c>
      <c r="E71">
        <v>24</v>
      </c>
      <c r="F71" t="s">
        <v>91</v>
      </c>
    </row>
    <row r="72" spans="1:6" x14ac:dyDescent="0.2">
      <c r="A72" t="s">
        <v>126</v>
      </c>
      <c r="B72" t="s">
        <v>59</v>
      </c>
      <c r="C72" t="s">
        <v>54</v>
      </c>
      <c r="D72">
        <v>3</v>
      </c>
      <c r="E72">
        <v>35</v>
      </c>
      <c r="F72" t="s">
        <v>90</v>
      </c>
    </row>
    <row r="73" spans="1:6" x14ac:dyDescent="0.2">
      <c r="A73" t="s">
        <v>126</v>
      </c>
      <c r="B73" t="s">
        <v>54</v>
      </c>
      <c r="C73" t="s">
        <v>59</v>
      </c>
      <c r="D73">
        <v>3</v>
      </c>
      <c r="E73">
        <v>33</v>
      </c>
      <c r="F73" t="s">
        <v>91</v>
      </c>
    </row>
    <row r="74" spans="1:6" x14ac:dyDescent="0.2">
      <c r="A74" t="s">
        <v>127</v>
      </c>
      <c r="B74" t="s">
        <v>43</v>
      </c>
      <c r="C74" t="s">
        <v>40</v>
      </c>
      <c r="D74">
        <v>3</v>
      </c>
      <c r="E74">
        <v>51</v>
      </c>
      <c r="F74" t="s">
        <v>90</v>
      </c>
    </row>
    <row r="75" spans="1:6" x14ac:dyDescent="0.2">
      <c r="A75" t="s">
        <v>127</v>
      </c>
      <c r="B75" t="s">
        <v>40</v>
      </c>
      <c r="C75" t="s">
        <v>43</v>
      </c>
      <c r="D75">
        <v>3</v>
      </c>
      <c r="E75">
        <v>17</v>
      </c>
      <c r="F75" t="s">
        <v>91</v>
      </c>
    </row>
    <row r="76" spans="1:6" x14ac:dyDescent="0.2">
      <c r="A76" t="s">
        <v>128</v>
      </c>
      <c r="B76" t="s">
        <v>44</v>
      </c>
      <c r="C76" t="s">
        <v>41</v>
      </c>
      <c r="D76">
        <v>3</v>
      </c>
      <c r="E76">
        <v>27</v>
      </c>
      <c r="F76" t="s">
        <v>90</v>
      </c>
    </row>
    <row r="77" spans="1:6" x14ac:dyDescent="0.2">
      <c r="A77" t="s">
        <v>128</v>
      </c>
      <c r="B77" t="s">
        <v>41</v>
      </c>
      <c r="C77" t="s">
        <v>44</v>
      </c>
      <c r="D77">
        <v>3</v>
      </c>
      <c r="E77">
        <v>22</v>
      </c>
      <c r="F77" t="s">
        <v>91</v>
      </c>
    </row>
    <row r="78" spans="1:6" x14ac:dyDescent="0.2">
      <c r="A78" t="s">
        <v>129</v>
      </c>
      <c r="B78" t="s">
        <v>45</v>
      </c>
      <c r="C78" t="s">
        <v>56</v>
      </c>
      <c r="D78">
        <v>3</v>
      </c>
      <c r="E78">
        <v>20</v>
      </c>
      <c r="F78" t="s">
        <v>91</v>
      </c>
    </row>
    <row r="79" spans="1:6" x14ac:dyDescent="0.2">
      <c r="A79" t="s">
        <v>129</v>
      </c>
      <c r="B79" t="s">
        <v>56</v>
      </c>
      <c r="C79" t="s">
        <v>45</v>
      </c>
      <c r="D79">
        <v>3</v>
      </c>
      <c r="E79">
        <v>27</v>
      </c>
      <c r="F79" t="s">
        <v>90</v>
      </c>
    </row>
    <row r="80" spans="1:6" x14ac:dyDescent="0.2">
      <c r="A80" t="s">
        <v>130</v>
      </c>
      <c r="B80" t="s">
        <v>38</v>
      </c>
      <c r="C80" t="s">
        <v>32</v>
      </c>
      <c r="D80">
        <v>3</v>
      </c>
      <c r="E80">
        <v>24</v>
      </c>
      <c r="F80" t="s">
        <v>90</v>
      </c>
    </row>
    <row r="81" spans="1:6" x14ac:dyDescent="0.2">
      <c r="A81" t="s">
        <v>130</v>
      </c>
      <c r="B81" t="s">
        <v>32</v>
      </c>
      <c r="C81" t="s">
        <v>38</v>
      </c>
      <c r="D81">
        <v>3</v>
      </c>
      <c r="E81">
        <v>17</v>
      </c>
      <c r="F81" t="s">
        <v>91</v>
      </c>
    </row>
    <row r="82" spans="1:6" x14ac:dyDescent="0.2">
      <c r="A82" t="s">
        <v>131</v>
      </c>
      <c r="B82" t="s">
        <v>48</v>
      </c>
      <c r="C82" t="s">
        <v>35</v>
      </c>
      <c r="D82">
        <v>3</v>
      </c>
      <c r="E82">
        <v>12</v>
      </c>
      <c r="F82" t="s">
        <v>90</v>
      </c>
    </row>
    <row r="83" spans="1:6" x14ac:dyDescent="0.2">
      <c r="A83" t="s">
        <v>131</v>
      </c>
      <c r="B83" t="s">
        <v>35</v>
      </c>
      <c r="C83" t="s">
        <v>48</v>
      </c>
      <c r="D83">
        <v>3</v>
      </c>
      <c r="E83">
        <v>6</v>
      </c>
      <c r="F83" t="s">
        <v>91</v>
      </c>
    </row>
    <row r="84" spans="1:6" x14ac:dyDescent="0.2">
      <c r="A84" t="s">
        <v>132</v>
      </c>
      <c r="B84" t="s">
        <v>49</v>
      </c>
      <c r="C84" t="s">
        <v>39</v>
      </c>
      <c r="D84">
        <v>3</v>
      </c>
      <c r="E84">
        <v>14</v>
      </c>
      <c r="F84" t="s">
        <v>91</v>
      </c>
    </row>
    <row r="85" spans="1:6" x14ac:dyDescent="0.2">
      <c r="A85" t="s">
        <v>132</v>
      </c>
      <c r="B85" t="s">
        <v>39</v>
      </c>
      <c r="C85" t="s">
        <v>49</v>
      </c>
      <c r="D85">
        <v>3</v>
      </c>
      <c r="E85">
        <v>31</v>
      </c>
      <c r="F85" t="s">
        <v>90</v>
      </c>
    </row>
    <row r="86" spans="1:6" x14ac:dyDescent="0.2">
      <c r="A86" t="s">
        <v>133</v>
      </c>
      <c r="B86" t="s">
        <v>36</v>
      </c>
      <c r="C86" t="s">
        <v>33</v>
      </c>
      <c r="D86">
        <v>3</v>
      </c>
      <c r="E86">
        <v>9</v>
      </c>
      <c r="F86" t="s">
        <v>91</v>
      </c>
    </row>
    <row r="87" spans="1:6" x14ac:dyDescent="0.2">
      <c r="A87" t="s">
        <v>133</v>
      </c>
      <c r="B87" t="s">
        <v>33</v>
      </c>
      <c r="C87" t="s">
        <v>36</v>
      </c>
      <c r="D87">
        <v>3</v>
      </c>
      <c r="E87">
        <v>19</v>
      </c>
      <c r="F87" t="s">
        <v>90</v>
      </c>
    </row>
    <row r="88" spans="1:6" x14ac:dyDescent="0.2">
      <c r="A88" t="s">
        <v>134</v>
      </c>
      <c r="B88" t="s">
        <v>46</v>
      </c>
      <c r="C88" t="s">
        <v>60</v>
      </c>
      <c r="D88">
        <v>3</v>
      </c>
      <c r="E88">
        <v>47</v>
      </c>
      <c r="F88" t="s">
        <v>90</v>
      </c>
    </row>
    <row r="89" spans="1:6" x14ac:dyDescent="0.2">
      <c r="A89" t="s">
        <v>134</v>
      </c>
      <c r="B89" t="s">
        <v>60</v>
      </c>
      <c r="C89" t="s">
        <v>46</v>
      </c>
      <c r="D89">
        <v>3</v>
      </c>
      <c r="E89">
        <v>7</v>
      </c>
      <c r="F89" t="s">
        <v>91</v>
      </c>
    </row>
    <row r="90" spans="1:6" x14ac:dyDescent="0.2">
      <c r="A90" t="s">
        <v>135</v>
      </c>
      <c r="B90" t="s">
        <v>58</v>
      </c>
      <c r="C90" t="s">
        <v>42</v>
      </c>
      <c r="D90">
        <v>3</v>
      </c>
      <c r="E90">
        <v>41</v>
      </c>
      <c r="F90" t="s">
        <v>90</v>
      </c>
    </row>
    <row r="91" spans="1:6" x14ac:dyDescent="0.2">
      <c r="A91" t="s">
        <v>135</v>
      </c>
      <c r="B91" t="s">
        <v>42</v>
      </c>
      <c r="C91" t="s">
        <v>58</v>
      </c>
      <c r="D91">
        <v>3</v>
      </c>
      <c r="E91">
        <v>14</v>
      </c>
      <c r="F91" t="s">
        <v>91</v>
      </c>
    </row>
    <row r="92" spans="1:6" x14ac:dyDescent="0.2">
      <c r="A92" t="s">
        <v>136</v>
      </c>
      <c r="B92" t="s">
        <v>52</v>
      </c>
      <c r="C92" t="s">
        <v>57</v>
      </c>
      <c r="D92">
        <v>3</v>
      </c>
      <c r="E92">
        <v>0</v>
      </c>
      <c r="F92" t="s">
        <v>91</v>
      </c>
    </row>
    <row r="93" spans="1:6" x14ac:dyDescent="0.2">
      <c r="A93" t="s">
        <v>136</v>
      </c>
      <c r="B93" t="s">
        <v>57</v>
      </c>
      <c r="C93" t="s">
        <v>52</v>
      </c>
      <c r="D93">
        <v>3</v>
      </c>
      <c r="E93">
        <v>26</v>
      </c>
      <c r="F93" t="s">
        <v>90</v>
      </c>
    </row>
    <row r="94" spans="1:6" x14ac:dyDescent="0.2">
      <c r="A94" t="s">
        <v>137</v>
      </c>
      <c r="B94" t="s">
        <v>31</v>
      </c>
      <c r="C94" t="s">
        <v>61</v>
      </c>
      <c r="D94">
        <v>3</v>
      </c>
      <c r="E94">
        <v>24</v>
      </c>
      <c r="F94" t="s">
        <v>90</v>
      </c>
    </row>
    <row r="95" spans="1:6" x14ac:dyDescent="0.2">
      <c r="A95" t="s">
        <v>137</v>
      </c>
      <c r="B95" t="s">
        <v>61</v>
      </c>
      <c r="C95" t="s">
        <v>31</v>
      </c>
      <c r="D95">
        <v>3</v>
      </c>
      <c r="E95">
        <v>12</v>
      </c>
      <c r="F95" t="s">
        <v>91</v>
      </c>
    </row>
    <row r="96" spans="1:6" x14ac:dyDescent="0.2">
      <c r="A96" t="s">
        <v>138</v>
      </c>
      <c r="B96" t="s">
        <v>47</v>
      </c>
      <c r="C96" t="s">
        <v>62</v>
      </c>
      <c r="D96">
        <v>3</v>
      </c>
      <c r="E96">
        <v>38</v>
      </c>
      <c r="F96" t="s">
        <v>90</v>
      </c>
    </row>
    <row r="97" spans="1:6" x14ac:dyDescent="0.2">
      <c r="A97" t="s">
        <v>138</v>
      </c>
      <c r="B97" t="s">
        <v>62</v>
      </c>
      <c r="C97" t="s">
        <v>47</v>
      </c>
      <c r="D97">
        <v>3</v>
      </c>
      <c r="E97">
        <v>28</v>
      </c>
      <c r="F97" t="s">
        <v>91</v>
      </c>
    </row>
    <row r="98" spans="1:6" x14ac:dyDescent="0.2">
      <c r="A98" t="s">
        <v>139</v>
      </c>
      <c r="B98" t="s">
        <v>48</v>
      </c>
      <c r="C98" t="s">
        <v>55</v>
      </c>
      <c r="D98">
        <v>4</v>
      </c>
      <c r="E98">
        <v>20</v>
      </c>
      <c r="F98" t="s">
        <v>91</v>
      </c>
    </row>
    <row r="99" spans="1:6" x14ac:dyDescent="0.2">
      <c r="A99" t="s">
        <v>139</v>
      </c>
      <c r="B99" t="s">
        <v>55</v>
      </c>
      <c r="C99" t="s">
        <v>48</v>
      </c>
      <c r="D99">
        <v>4</v>
      </c>
      <c r="E99">
        <v>23</v>
      </c>
      <c r="F99" t="s">
        <v>90</v>
      </c>
    </row>
    <row r="100" spans="1:6" x14ac:dyDescent="0.2">
      <c r="A100" t="s">
        <v>140</v>
      </c>
      <c r="B100" t="s">
        <v>36</v>
      </c>
      <c r="C100" t="s">
        <v>44</v>
      </c>
      <c r="D100">
        <v>4</v>
      </c>
      <c r="E100">
        <v>23</v>
      </c>
      <c r="F100" t="s">
        <v>91</v>
      </c>
    </row>
    <row r="101" spans="1:6" x14ac:dyDescent="0.2">
      <c r="A101" t="s">
        <v>140</v>
      </c>
      <c r="B101" t="s">
        <v>44</v>
      </c>
      <c r="C101" t="s">
        <v>36</v>
      </c>
      <c r="D101">
        <v>4</v>
      </c>
      <c r="E101">
        <v>37</v>
      </c>
      <c r="F101" t="s">
        <v>90</v>
      </c>
    </row>
    <row r="102" spans="1:6" x14ac:dyDescent="0.2">
      <c r="A102" t="s">
        <v>141</v>
      </c>
      <c r="B102" t="s">
        <v>49</v>
      </c>
      <c r="C102" t="s">
        <v>45</v>
      </c>
      <c r="D102">
        <v>4</v>
      </c>
      <c r="E102">
        <v>30</v>
      </c>
      <c r="F102" t="s">
        <v>90</v>
      </c>
    </row>
    <row r="103" spans="1:6" x14ac:dyDescent="0.2">
      <c r="A103" t="s">
        <v>141</v>
      </c>
      <c r="B103" t="s">
        <v>45</v>
      </c>
      <c r="C103" t="s">
        <v>49</v>
      </c>
      <c r="D103">
        <v>4</v>
      </c>
      <c r="E103">
        <v>27</v>
      </c>
      <c r="F103" t="s">
        <v>91</v>
      </c>
    </row>
    <row r="104" spans="1:6" x14ac:dyDescent="0.2">
      <c r="A104" t="s">
        <v>142</v>
      </c>
      <c r="B104" t="s">
        <v>50</v>
      </c>
      <c r="C104" t="s">
        <v>33</v>
      </c>
      <c r="D104">
        <v>4</v>
      </c>
      <c r="E104">
        <v>48</v>
      </c>
      <c r="F104" t="s">
        <v>90</v>
      </c>
    </row>
    <row r="105" spans="1:6" x14ac:dyDescent="0.2">
      <c r="A105" t="s">
        <v>142</v>
      </c>
      <c r="B105" t="s">
        <v>33</v>
      </c>
      <c r="C105" t="s">
        <v>50</v>
      </c>
      <c r="D105">
        <v>4</v>
      </c>
      <c r="E105">
        <v>21</v>
      </c>
      <c r="F105" t="s">
        <v>91</v>
      </c>
    </row>
    <row r="106" spans="1:6" x14ac:dyDescent="0.2">
      <c r="A106" t="s">
        <v>143</v>
      </c>
      <c r="B106" t="s">
        <v>40</v>
      </c>
      <c r="C106" t="s">
        <v>59</v>
      </c>
      <c r="D106">
        <v>4</v>
      </c>
      <c r="E106">
        <v>13</v>
      </c>
      <c r="F106" t="s">
        <v>91</v>
      </c>
    </row>
    <row r="107" spans="1:6" x14ac:dyDescent="0.2">
      <c r="A107" t="s">
        <v>143</v>
      </c>
      <c r="B107" t="s">
        <v>59</v>
      </c>
      <c r="C107" t="s">
        <v>40</v>
      </c>
      <c r="D107">
        <v>4</v>
      </c>
      <c r="E107">
        <v>16</v>
      </c>
      <c r="F107" t="s">
        <v>90</v>
      </c>
    </row>
    <row r="108" spans="1:6" x14ac:dyDescent="0.2">
      <c r="A108" t="s">
        <v>144</v>
      </c>
      <c r="B108" t="s">
        <v>51</v>
      </c>
      <c r="C108" t="s">
        <v>62</v>
      </c>
      <c r="D108">
        <v>4</v>
      </c>
      <c r="E108">
        <v>36</v>
      </c>
      <c r="F108" t="s">
        <v>90</v>
      </c>
    </row>
    <row r="109" spans="1:6" x14ac:dyDescent="0.2">
      <c r="A109" t="s">
        <v>144</v>
      </c>
      <c r="B109" t="s">
        <v>62</v>
      </c>
      <c r="C109" t="s">
        <v>51</v>
      </c>
      <c r="D109">
        <v>4</v>
      </c>
      <c r="E109">
        <v>21</v>
      </c>
      <c r="F109" t="s">
        <v>91</v>
      </c>
    </row>
    <row r="110" spans="1:6" x14ac:dyDescent="0.2">
      <c r="A110" t="s">
        <v>145</v>
      </c>
      <c r="B110" t="s">
        <v>37</v>
      </c>
      <c r="C110" t="s">
        <v>58</v>
      </c>
      <c r="D110">
        <v>4</v>
      </c>
      <c r="E110">
        <v>24</v>
      </c>
      <c r="F110" t="s">
        <v>90</v>
      </c>
    </row>
    <row r="111" spans="1:6" x14ac:dyDescent="0.2">
      <c r="A111" t="s">
        <v>145</v>
      </c>
      <c r="B111" t="s">
        <v>58</v>
      </c>
      <c r="C111" t="s">
        <v>37</v>
      </c>
      <c r="D111">
        <v>4</v>
      </c>
      <c r="E111">
        <v>10</v>
      </c>
      <c r="F111" t="s">
        <v>91</v>
      </c>
    </row>
    <row r="112" spans="1:6" x14ac:dyDescent="0.2">
      <c r="A112" t="s">
        <v>146</v>
      </c>
      <c r="B112" t="s">
        <v>32</v>
      </c>
      <c r="C112" t="s">
        <v>42</v>
      </c>
      <c r="D112">
        <v>4</v>
      </c>
      <c r="E112">
        <v>27</v>
      </c>
      <c r="F112" t="s">
        <v>90</v>
      </c>
    </row>
    <row r="113" spans="1:6" x14ac:dyDescent="0.2">
      <c r="A113" t="s">
        <v>146</v>
      </c>
      <c r="B113" t="s">
        <v>42</v>
      </c>
      <c r="C113" t="s">
        <v>32</v>
      </c>
      <c r="D113">
        <v>4</v>
      </c>
      <c r="E113">
        <v>14</v>
      </c>
      <c r="F113" t="s">
        <v>91</v>
      </c>
    </row>
    <row r="114" spans="1:6" x14ac:dyDescent="0.2">
      <c r="A114" t="s">
        <v>147</v>
      </c>
      <c r="B114" t="s">
        <v>52</v>
      </c>
      <c r="C114" t="s">
        <v>56</v>
      </c>
      <c r="D114">
        <v>4</v>
      </c>
      <c r="E114">
        <v>22</v>
      </c>
      <c r="F114" t="s">
        <v>90</v>
      </c>
    </row>
    <row r="115" spans="1:6" x14ac:dyDescent="0.2">
      <c r="A115" t="s">
        <v>147</v>
      </c>
      <c r="B115" t="s">
        <v>56</v>
      </c>
      <c r="C115" t="s">
        <v>52</v>
      </c>
      <c r="D115">
        <v>4</v>
      </c>
      <c r="E115">
        <v>20</v>
      </c>
      <c r="F115" t="s">
        <v>91</v>
      </c>
    </row>
    <row r="116" spans="1:6" x14ac:dyDescent="0.2">
      <c r="A116" t="s">
        <v>148</v>
      </c>
      <c r="B116" t="s">
        <v>53</v>
      </c>
      <c r="C116" t="s">
        <v>38</v>
      </c>
      <c r="D116">
        <v>4</v>
      </c>
      <c r="E116">
        <v>23</v>
      </c>
      <c r="F116" t="s">
        <v>90</v>
      </c>
    </row>
    <row r="117" spans="1:6" x14ac:dyDescent="0.2">
      <c r="A117" t="s">
        <v>148</v>
      </c>
      <c r="B117" t="s">
        <v>38</v>
      </c>
      <c r="C117" t="s">
        <v>53</v>
      </c>
      <c r="D117">
        <v>4</v>
      </c>
      <c r="E117">
        <v>20</v>
      </c>
      <c r="F117" t="s">
        <v>91</v>
      </c>
    </row>
    <row r="118" spans="1:6" x14ac:dyDescent="0.2">
      <c r="A118" t="s">
        <v>149</v>
      </c>
      <c r="B118" t="s">
        <v>60</v>
      </c>
      <c r="C118" t="s">
        <v>47</v>
      </c>
      <c r="D118">
        <v>4</v>
      </c>
      <c r="E118">
        <v>3</v>
      </c>
      <c r="F118" t="s">
        <v>91</v>
      </c>
    </row>
    <row r="119" spans="1:6" x14ac:dyDescent="0.2">
      <c r="A119" t="s">
        <v>149</v>
      </c>
      <c r="B119" t="s">
        <v>47</v>
      </c>
      <c r="C119" t="s">
        <v>60</v>
      </c>
      <c r="D119">
        <v>4</v>
      </c>
      <c r="E119">
        <v>17</v>
      </c>
      <c r="F119" t="s">
        <v>90</v>
      </c>
    </row>
    <row r="120" spans="1:6" x14ac:dyDescent="0.2">
      <c r="A120" t="s">
        <v>150</v>
      </c>
      <c r="B120" t="s">
        <v>39</v>
      </c>
      <c r="C120" t="s">
        <v>31</v>
      </c>
      <c r="D120">
        <v>4</v>
      </c>
      <c r="E120">
        <v>20</v>
      </c>
      <c r="F120" t="s">
        <v>91</v>
      </c>
    </row>
    <row r="121" spans="1:6" x14ac:dyDescent="0.2">
      <c r="A121" t="s">
        <v>150</v>
      </c>
      <c r="B121" t="s">
        <v>31</v>
      </c>
      <c r="C121" t="s">
        <v>39</v>
      </c>
      <c r="D121">
        <v>4</v>
      </c>
      <c r="E121">
        <v>23</v>
      </c>
      <c r="F121" t="s">
        <v>90</v>
      </c>
    </row>
    <row r="122" spans="1:6" x14ac:dyDescent="0.2">
      <c r="A122" t="s">
        <v>151</v>
      </c>
      <c r="B122" t="s">
        <v>35</v>
      </c>
      <c r="C122" t="s">
        <v>46</v>
      </c>
      <c r="D122">
        <v>4</v>
      </c>
      <c r="E122">
        <v>24</v>
      </c>
      <c r="F122" t="s">
        <v>90</v>
      </c>
    </row>
    <row r="123" spans="1:6" x14ac:dyDescent="0.2">
      <c r="A123" t="s">
        <v>151</v>
      </c>
      <c r="B123" t="s">
        <v>46</v>
      </c>
      <c r="C123" t="s">
        <v>35</v>
      </c>
      <c r="D123">
        <v>4</v>
      </c>
      <c r="E123">
        <v>22</v>
      </c>
      <c r="F123" t="s">
        <v>91</v>
      </c>
    </row>
    <row r="124" spans="1:6" x14ac:dyDescent="0.2">
      <c r="A124" t="s">
        <v>152</v>
      </c>
      <c r="B124" t="s">
        <v>34</v>
      </c>
      <c r="C124" t="s">
        <v>41</v>
      </c>
      <c r="D124">
        <v>4</v>
      </c>
      <c r="E124">
        <v>20</v>
      </c>
      <c r="F124" t="s">
        <v>91</v>
      </c>
    </row>
    <row r="125" spans="1:6" x14ac:dyDescent="0.2">
      <c r="A125" t="s">
        <v>152</v>
      </c>
      <c r="B125" t="s">
        <v>41</v>
      </c>
      <c r="C125" t="s">
        <v>34</v>
      </c>
      <c r="D125">
        <v>4</v>
      </c>
      <c r="E125">
        <v>26</v>
      </c>
      <c r="F125" t="s">
        <v>90</v>
      </c>
    </row>
    <row r="126" spans="1:6" x14ac:dyDescent="0.2">
      <c r="A126" t="s">
        <v>153</v>
      </c>
      <c r="B126" t="s">
        <v>61</v>
      </c>
      <c r="C126" t="s">
        <v>57</v>
      </c>
      <c r="D126">
        <v>4</v>
      </c>
      <c r="E126">
        <v>10</v>
      </c>
      <c r="F126" t="s">
        <v>91</v>
      </c>
    </row>
    <row r="127" spans="1:6" x14ac:dyDescent="0.2">
      <c r="A127" t="s">
        <v>153</v>
      </c>
      <c r="B127" t="s">
        <v>57</v>
      </c>
      <c r="C127" t="s">
        <v>61</v>
      </c>
      <c r="D127">
        <v>4</v>
      </c>
      <c r="E127">
        <v>13</v>
      </c>
      <c r="F127" t="s">
        <v>90</v>
      </c>
    </row>
    <row r="128" spans="1:6" x14ac:dyDescent="0.2">
      <c r="A128" t="s">
        <v>154</v>
      </c>
      <c r="B128" t="s">
        <v>33</v>
      </c>
      <c r="C128" t="s">
        <v>59</v>
      </c>
      <c r="D128">
        <v>5</v>
      </c>
      <c r="E128">
        <v>20</v>
      </c>
      <c r="F128" t="s">
        <v>91</v>
      </c>
    </row>
    <row r="129" spans="1:6" x14ac:dyDescent="0.2">
      <c r="A129" t="s">
        <v>154</v>
      </c>
      <c r="B129" t="s">
        <v>59</v>
      </c>
      <c r="C129" t="s">
        <v>33</v>
      </c>
      <c r="D129">
        <v>5</v>
      </c>
      <c r="E129">
        <v>27</v>
      </c>
      <c r="F129" t="s">
        <v>90</v>
      </c>
    </row>
    <row r="130" spans="1:6" x14ac:dyDescent="0.2">
      <c r="A130" t="s">
        <v>155</v>
      </c>
      <c r="B130" t="s">
        <v>54</v>
      </c>
      <c r="C130" t="s">
        <v>58</v>
      </c>
      <c r="D130">
        <v>5</v>
      </c>
      <c r="E130">
        <v>13</v>
      </c>
      <c r="F130" t="s">
        <v>91</v>
      </c>
    </row>
    <row r="131" spans="1:6" x14ac:dyDescent="0.2">
      <c r="A131" t="s">
        <v>155</v>
      </c>
      <c r="B131" t="s">
        <v>58</v>
      </c>
      <c r="C131" t="s">
        <v>54</v>
      </c>
      <c r="D131">
        <v>5</v>
      </c>
      <c r="E131">
        <v>14</v>
      </c>
      <c r="F131" t="s">
        <v>90</v>
      </c>
    </row>
    <row r="132" spans="1:6" x14ac:dyDescent="0.2">
      <c r="A132" t="s">
        <v>156</v>
      </c>
      <c r="B132" t="s">
        <v>52</v>
      </c>
      <c r="C132" t="s">
        <v>62</v>
      </c>
      <c r="D132">
        <v>5</v>
      </c>
      <c r="E132">
        <v>18</v>
      </c>
      <c r="F132" t="s">
        <v>90</v>
      </c>
    </row>
    <row r="133" spans="1:6" x14ac:dyDescent="0.2">
      <c r="A133" t="s">
        <v>156</v>
      </c>
      <c r="B133" t="s">
        <v>62</v>
      </c>
      <c r="C133" t="s">
        <v>52</v>
      </c>
      <c r="D133">
        <v>5</v>
      </c>
      <c r="E133">
        <v>17</v>
      </c>
      <c r="F133" t="s">
        <v>91</v>
      </c>
    </row>
    <row r="134" spans="1:6" x14ac:dyDescent="0.2">
      <c r="A134" t="s">
        <v>157</v>
      </c>
      <c r="B134" t="s">
        <v>45</v>
      </c>
      <c r="C134" t="s">
        <v>55</v>
      </c>
      <c r="D134">
        <v>5</v>
      </c>
      <c r="E134">
        <v>33</v>
      </c>
      <c r="F134" t="s">
        <v>90</v>
      </c>
    </row>
    <row r="135" spans="1:6" x14ac:dyDescent="0.2">
      <c r="A135" t="s">
        <v>157</v>
      </c>
      <c r="B135" t="s">
        <v>55</v>
      </c>
      <c r="C135" t="s">
        <v>45</v>
      </c>
      <c r="D135">
        <v>5</v>
      </c>
      <c r="E135">
        <v>30</v>
      </c>
      <c r="F135" t="s">
        <v>91</v>
      </c>
    </row>
    <row r="136" spans="1:6" x14ac:dyDescent="0.2">
      <c r="A136" t="s">
        <v>158</v>
      </c>
      <c r="B136" t="s">
        <v>40</v>
      </c>
      <c r="C136" t="s">
        <v>36</v>
      </c>
      <c r="D136">
        <v>5</v>
      </c>
      <c r="E136">
        <v>31</v>
      </c>
      <c r="F136" t="s">
        <v>91</v>
      </c>
    </row>
    <row r="137" spans="1:6" x14ac:dyDescent="0.2">
      <c r="A137" t="s">
        <v>158</v>
      </c>
      <c r="B137" t="s">
        <v>36</v>
      </c>
      <c r="C137" t="s">
        <v>40</v>
      </c>
      <c r="D137">
        <v>5</v>
      </c>
      <c r="E137">
        <v>38</v>
      </c>
      <c r="F137" t="s">
        <v>90</v>
      </c>
    </row>
    <row r="138" spans="1:6" x14ac:dyDescent="0.2">
      <c r="A138" t="s">
        <v>159</v>
      </c>
      <c r="B138" t="s">
        <v>41</v>
      </c>
      <c r="C138" t="s">
        <v>38</v>
      </c>
      <c r="D138">
        <v>5</v>
      </c>
      <c r="E138">
        <v>17</v>
      </c>
      <c r="F138" t="s">
        <v>91</v>
      </c>
    </row>
    <row r="139" spans="1:6" x14ac:dyDescent="0.2">
      <c r="A139" t="s">
        <v>159</v>
      </c>
      <c r="B139" t="s">
        <v>38</v>
      </c>
      <c r="C139" t="s">
        <v>41</v>
      </c>
      <c r="D139">
        <v>5</v>
      </c>
      <c r="E139">
        <v>39</v>
      </c>
      <c r="F139" t="s">
        <v>90</v>
      </c>
    </row>
    <row r="140" spans="1:6" x14ac:dyDescent="0.2">
      <c r="A140" t="s">
        <v>160</v>
      </c>
      <c r="B140" t="s">
        <v>51</v>
      </c>
      <c r="C140" t="s">
        <v>57</v>
      </c>
      <c r="D140">
        <v>5</v>
      </c>
      <c r="E140">
        <v>27</v>
      </c>
      <c r="F140" t="s">
        <v>90</v>
      </c>
    </row>
    <row r="141" spans="1:6" x14ac:dyDescent="0.2">
      <c r="A141" t="s">
        <v>160</v>
      </c>
      <c r="B141" t="s">
        <v>57</v>
      </c>
      <c r="C141" t="s">
        <v>51</v>
      </c>
      <c r="D141">
        <v>5</v>
      </c>
      <c r="E141">
        <v>24</v>
      </c>
      <c r="F141" t="s">
        <v>91</v>
      </c>
    </row>
    <row r="142" spans="1:6" x14ac:dyDescent="0.2">
      <c r="A142" t="s">
        <v>161</v>
      </c>
      <c r="B142" t="s">
        <v>35</v>
      </c>
      <c r="C142" t="s">
        <v>47</v>
      </c>
      <c r="D142">
        <v>5</v>
      </c>
      <c r="E142">
        <v>10</v>
      </c>
      <c r="F142" t="s">
        <v>91</v>
      </c>
    </row>
    <row r="143" spans="1:6" x14ac:dyDescent="0.2">
      <c r="A143" t="s">
        <v>161</v>
      </c>
      <c r="B143" t="s">
        <v>47</v>
      </c>
      <c r="C143" t="s">
        <v>35</v>
      </c>
      <c r="D143">
        <v>5</v>
      </c>
      <c r="E143">
        <v>24</v>
      </c>
      <c r="F143" t="s">
        <v>90</v>
      </c>
    </row>
    <row r="144" spans="1:6" x14ac:dyDescent="0.2">
      <c r="A144" t="s">
        <v>162</v>
      </c>
      <c r="B144" t="s">
        <v>50</v>
      </c>
      <c r="C144" t="s">
        <v>53</v>
      </c>
      <c r="D144">
        <v>5</v>
      </c>
      <c r="E144">
        <v>25</v>
      </c>
      <c r="F144" t="s">
        <v>90</v>
      </c>
    </row>
    <row r="145" spans="1:6" x14ac:dyDescent="0.2">
      <c r="A145" t="s">
        <v>162</v>
      </c>
      <c r="B145" t="s">
        <v>53</v>
      </c>
      <c r="C145" t="s">
        <v>50</v>
      </c>
      <c r="D145">
        <v>5</v>
      </c>
      <c r="E145">
        <v>19</v>
      </c>
      <c r="F145" t="s">
        <v>91</v>
      </c>
    </row>
    <row r="146" spans="1:6" x14ac:dyDescent="0.2">
      <c r="A146" t="s">
        <v>163</v>
      </c>
      <c r="B146" t="s">
        <v>46</v>
      </c>
      <c r="C146" t="s">
        <v>61</v>
      </c>
      <c r="D146">
        <v>5</v>
      </c>
      <c r="E146">
        <v>42</v>
      </c>
      <c r="F146" t="s">
        <v>90</v>
      </c>
    </row>
    <row r="147" spans="1:6" x14ac:dyDescent="0.2">
      <c r="A147" t="s">
        <v>163</v>
      </c>
      <c r="B147" t="s">
        <v>61</v>
      </c>
      <c r="C147" t="s">
        <v>46</v>
      </c>
      <c r="D147">
        <v>5</v>
      </c>
      <c r="E147">
        <v>17</v>
      </c>
      <c r="F147" t="s">
        <v>91</v>
      </c>
    </row>
    <row r="148" spans="1:6" x14ac:dyDescent="0.2">
      <c r="A148" t="s">
        <v>164</v>
      </c>
      <c r="B148" t="s">
        <v>56</v>
      </c>
      <c r="C148" t="s">
        <v>31</v>
      </c>
      <c r="D148">
        <v>5</v>
      </c>
      <c r="E148">
        <v>10</v>
      </c>
      <c r="F148" t="s">
        <v>91</v>
      </c>
    </row>
    <row r="149" spans="1:6" x14ac:dyDescent="0.2">
      <c r="A149" t="s">
        <v>164</v>
      </c>
      <c r="B149" t="s">
        <v>31</v>
      </c>
      <c r="C149" t="s">
        <v>56</v>
      </c>
      <c r="D149">
        <v>5</v>
      </c>
      <c r="E149">
        <v>16</v>
      </c>
      <c r="F149" t="s">
        <v>90</v>
      </c>
    </row>
    <row r="150" spans="1:6" x14ac:dyDescent="0.2">
      <c r="A150" t="s">
        <v>165</v>
      </c>
      <c r="B150" t="s">
        <v>43</v>
      </c>
      <c r="C150" t="s">
        <v>34</v>
      </c>
      <c r="D150">
        <v>5</v>
      </c>
      <c r="E150">
        <v>30</v>
      </c>
      <c r="F150" t="s">
        <v>90</v>
      </c>
    </row>
    <row r="151" spans="1:6" x14ac:dyDescent="0.2">
      <c r="A151" t="s">
        <v>165</v>
      </c>
      <c r="B151" t="s">
        <v>34</v>
      </c>
      <c r="C151" t="s">
        <v>43</v>
      </c>
      <c r="D151">
        <v>5</v>
      </c>
      <c r="E151">
        <v>6</v>
      </c>
      <c r="F151" t="s">
        <v>91</v>
      </c>
    </row>
    <row r="152" spans="1:6" x14ac:dyDescent="0.2">
      <c r="A152" t="s">
        <v>166</v>
      </c>
      <c r="B152" t="s">
        <v>60</v>
      </c>
      <c r="C152" t="s">
        <v>37</v>
      </c>
      <c r="D152">
        <v>5</v>
      </c>
      <c r="E152">
        <v>27</v>
      </c>
      <c r="F152" t="s">
        <v>91</v>
      </c>
    </row>
    <row r="153" spans="1:6" x14ac:dyDescent="0.2">
      <c r="A153" t="s">
        <v>166</v>
      </c>
      <c r="B153" t="s">
        <v>37</v>
      </c>
      <c r="C153" t="s">
        <v>60</v>
      </c>
      <c r="D153">
        <v>5</v>
      </c>
      <c r="E153">
        <v>30</v>
      </c>
      <c r="F153" t="s">
        <v>90</v>
      </c>
    </row>
    <row r="154" spans="1:6" x14ac:dyDescent="0.2">
      <c r="A154" t="s">
        <v>167</v>
      </c>
      <c r="B154" t="s">
        <v>48</v>
      </c>
      <c r="C154" t="s">
        <v>49</v>
      </c>
      <c r="D154">
        <v>5</v>
      </c>
      <c r="E154">
        <v>24</v>
      </c>
      <c r="F154" t="s">
        <v>90</v>
      </c>
    </row>
    <row r="155" spans="1:6" x14ac:dyDescent="0.2">
      <c r="A155" t="s">
        <v>167</v>
      </c>
      <c r="B155" t="s">
        <v>49</v>
      </c>
      <c r="C155" t="s">
        <v>48</v>
      </c>
      <c r="D155">
        <v>5</v>
      </c>
      <c r="E155">
        <v>20</v>
      </c>
      <c r="F155" t="s">
        <v>91</v>
      </c>
    </row>
    <row r="156" spans="1:6" x14ac:dyDescent="0.2">
      <c r="A156" t="s">
        <v>168</v>
      </c>
      <c r="B156" t="s">
        <v>50</v>
      </c>
      <c r="C156" t="s">
        <v>41</v>
      </c>
      <c r="D156">
        <v>6</v>
      </c>
      <c r="E156">
        <v>21</v>
      </c>
      <c r="F156" t="s">
        <v>91</v>
      </c>
    </row>
    <row r="157" spans="1:6" x14ac:dyDescent="0.2">
      <c r="A157" t="s">
        <v>168</v>
      </c>
      <c r="B157" t="s">
        <v>41</v>
      </c>
      <c r="C157" t="s">
        <v>50</v>
      </c>
      <c r="D157">
        <v>6</v>
      </c>
      <c r="E157">
        <v>31</v>
      </c>
      <c r="F157" t="s">
        <v>90</v>
      </c>
    </row>
    <row r="158" spans="1:6" x14ac:dyDescent="0.2">
      <c r="A158" t="s">
        <v>169</v>
      </c>
      <c r="B158" t="s">
        <v>46</v>
      </c>
      <c r="C158" t="s">
        <v>48</v>
      </c>
      <c r="D158">
        <v>6</v>
      </c>
      <c r="E158">
        <v>13</v>
      </c>
      <c r="F158" t="s">
        <v>91</v>
      </c>
    </row>
    <row r="159" spans="1:6" x14ac:dyDescent="0.2">
      <c r="A159" t="s">
        <v>169</v>
      </c>
      <c r="B159" t="s">
        <v>48</v>
      </c>
      <c r="C159" t="s">
        <v>46</v>
      </c>
      <c r="D159">
        <v>6</v>
      </c>
      <c r="E159">
        <v>25</v>
      </c>
      <c r="F159" t="s">
        <v>90</v>
      </c>
    </row>
    <row r="160" spans="1:6" x14ac:dyDescent="0.2">
      <c r="A160" t="s">
        <v>170</v>
      </c>
      <c r="B160" t="s">
        <v>61</v>
      </c>
      <c r="C160" t="s">
        <v>52</v>
      </c>
      <c r="D160">
        <v>6</v>
      </c>
      <c r="E160">
        <v>37</v>
      </c>
      <c r="F160" t="s">
        <v>90</v>
      </c>
    </row>
    <row r="161" spans="1:6" x14ac:dyDescent="0.2">
      <c r="A161" t="s">
        <v>170</v>
      </c>
      <c r="B161" t="s">
        <v>52</v>
      </c>
      <c r="C161" t="s">
        <v>61</v>
      </c>
      <c r="D161">
        <v>6</v>
      </c>
      <c r="E161">
        <v>34</v>
      </c>
      <c r="F161" t="s">
        <v>91</v>
      </c>
    </row>
    <row r="162" spans="1:6" x14ac:dyDescent="0.2">
      <c r="A162" t="s">
        <v>171</v>
      </c>
      <c r="B162" t="s">
        <v>58</v>
      </c>
      <c r="C162" t="s">
        <v>51</v>
      </c>
      <c r="D162">
        <v>6</v>
      </c>
      <c r="E162">
        <v>21</v>
      </c>
      <c r="F162" t="s">
        <v>91</v>
      </c>
    </row>
    <row r="163" spans="1:6" x14ac:dyDescent="0.2">
      <c r="A163" t="s">
        <v>171</v>
      </c>
      <c r="B163" t="s">
        <v>51</v>
      </c>
      <c r="C163" t="s">
        <v>58</v>
      </c>
      <c r="D163">
        <v>6</v>
      </c>
      <c r="E163">
        <v>34</v>
      </c>
      <c r="F163" t="s">
        <v>90</v>
      </c>
    </row>
    <row r="164" spans="1:6" x14ac:dyDescent="0.2">
      <c r="A164" t="s">
        <v>172</v>
      </c>
      <c r="B164" t="s">
        <v>31</v>
      </c>
      <c r="C164" t="s">
        <v>45</v>
      </c>
      <c r="D164">
        <v>6</v>
      </c>
      <c r="E164">
        <v>26</v>
      </c>
      <c r="F164" t="s">
        <v>90</v>
      </c>
    </row>
    <row r="165" spans="1:6" x14ac:dyDescent="0.2">
      <c r="A165" t="s">
        <v>172</v>
      </c>
      <c r="B165" t="s">
        <v>45</v>
      </c>
      <c r="C165" t="s">
        <v>31</v>
      </c>
      <c r="D165">
        <v>6</v>
      </c>
      <c r="E165">
        <v>23</v>
      </c>
      <c r="F165" t="s">
        <v>91</v>
      </c>
    </row>
    <row r="166" spans="1:6" x14ac:dyDescent="0.2">
      <c r="A166" t="s">
        <v>173</v>
      </c>
      <c r="B166" t="s">
        <v>40</v>
      </c>
      <c r="C166" t="s">
        <v>33</v>
      </c>
      <c r="D166">
        <v>6</v>
      </c>
      <c r="E166">
        <v>20</v>
      </c>
      <c r="F166" t="s">
        <v>91</v>
      </c>
    </row>
    <row r="167" spans="1:6" x14ac:dyDescent="0.2">
      <c r="A167" t="s">
        <v>173</v>
      </c>
      <c r="B167" t="s">
        <v>33</v>
      </c>
      <c r="C167" t="s">
        <v>40</v>
      </c>
      <c r="D167">
        <v>6</v>
      </c>
      <c r="E167">
        <v>31</v>
      </c>
      <c r="F167" t="s">
        <v>90</v>
      </c>
    </row>
    <row r="168" spans="1:6" x14ac:dyDescent="0.2">
      <c r="A168" t="s">
        <v>174</v>
      </c>
      <c r="B168" t="s">
        <v>62</v>
      </c>
      <c r="C168" t="s">
        <v>39</v>
      </c>
      <c r="D168">
        <v>6</v>
      </c>
      <c r="E168">
        <v>10</v>
      </c>
      <c r="F168" t="s">
        <v>91</v>
      </c>
    </row>
    <row r="169" spans="1:6" x14ac:dyDescent="0.2">
      <c r="A169" t="s">
        <v>174</v>
      </c>
      <c r="B169" t="s">
        <v>39</v>
      </c>
      <c r="C169" t="s">
        <v>62</v>
      </c>
      <c r="D169">
        <v>6</v>
      </c>
      <c r="E169">
        <v>16</v>
      </c>
      <c r="F169" t="s">
        <v>90</v>
      </c>
    </row>
    <row r="170" spans="1:6" x14ac:dyDescent="0.2">
      <c r="A170" t="s">
        <v>175</v>
      </c>
      <c r="B170" t="s">
        <v>42</v>
      </c>
      <c r="C170" t="s">
        <v>54</v>
      </c>
      <c r="D170">
        <v>6</v>
      </c>
      <c r="E170">
        <v>38</v>
      </c>
      <c r="F170" t="s">
        <v>90</v>
      </c>
    </row>
    <row r="171" spans="1:6" x14ac:dyDescent="0.2">
      <c r="A171" t="s">
        <v>175</v>
      </c>
      <c r="B171" t="s">
        <v>54</v>
      </c>
      <c r="C171" t="s">
        <v>42</v>
      </c>
      <c r="D171">
        <v>6</v>
      </c>
      <c r="E171">
        <v>10</v>
      </c>
      <c r="F171" t="s">
        <v>91</v>
      </c>
    </row>
    <row r="172" spans="1:6" x14ac:dyDescent="0.2">
      <c r="A172" t="s">
        <v>176</v>
      </c>
      <c r="B172" t="s">
        <v>53</v>
      </c>
      <c r="C172" t="s">
        <v>32</v>
      </c>
      <c r="D172">
        <v>6</v>
      </c>
      <c r="E172">
        <v>20</v>
      </c>
      <c r="F172" t="s">
        <v>91</v>
      </c>
    </row>
    <row r="173" spans="1:6" x14ac:dyDescent="0.2">
      <c r="A173" t="s">
        <v>176</v>
      </c>
      <c r="B173" t="s">
        <v>32</v>
      </c>
      <c r="C173" t="s">
        <v>53</v>
      </c>
      <c r="D173">
        <v>6</v>
      </c>
      <c r="E173">
        <v>34</v>
      </c>
      <c r="F173" t="s">
        <v>90</v>
      </c>
    </row>
    <row r="174" spans="1:6" x14ac:dyDescent="0.2">
      <c r="A174" t="s">
        <v>177</v>
      </c>
      <c r="B174" t="s">
        <v>44</v>
      </c>
      <c r="C174" t="s">
        <v>57</v>
      </c>
      <c r="D174">
        <v>6</v>
      </c>
      <c r="E174">
        <v>27</v>
      </c>
      <c r="F174" t="s">
        <v>90</v>
      </c>
    </row>
    <row r="175" spans="1:6" x14ac:dyDescent="0.2">
      <c r="A175" t="s">
        <v>177</v>
      </c>
      <c r="B175" t="s">
        <v>57</v>
      </c>
      <c r="C175" t="s">
        <v>44</v>
      </c>
      <c r="D175">
        <v>6</v>
      </c>
      <c r="E175">
        <v>23</v>
      </c>
      <c r="F175" t="s">
        <v>91</v>
      </c>
    </row>
    <row r="176" spans="1:6" x14ac:dyDescent="0.2">
      <c r="A176" t="s">
        <v>178</v>
      </c>
      <c r="B176" t="s">
        <v>60</v>
      </c>
      <c r="C176" t="s">
        <v>55</v>
      </c>
      <c r="D176">
        <v>6</v>
      </c>
      <c r="E176">
        <v>25</v>
      </c>
      <c r="F176" t="s">
        <v>90</v>
      </c>
    </row>
    <row r="177" spans="1:6" x14ac:dyDescent="0.2">
      <c r="A177" t="s">
        <v>178</v>
      </c>
      <c r="B177" t="s">
        <v>55</v>
      </c>
      <c r="C177" t="s">
        <v>60</v>
      </c>
      <c r="D177">
        <v>6</v>
      </c>
      <c r="E177">
        <v>20</v>
      </c>
      <c r="F177" t="s">
        <v>91</v>
      </c>
    </row>
    <row r="178" spans="1:6" x14ac:dyDescent="0.2">
      <c r="A178" t="s">
        <v>179</v>
      </c>
      <c r="B178" t="s">
        <v>47</v>
      </c>
      <c r="C178" t="s">
        <v>49</v>
      </c>
      <c r="D178">
        <v>6</v>
      </c>
      <c r="E178">
        <v>27</v>
      </c>
      <c r="F178" t="s">
        <v>90</v>
      </c>
    </row>
    <row r="179" spans="1:6" x14ac:dyDescent="0.2">
      <c r="A179" t="s">
        <v>179</v>
      </c>
      <c r="B179" t="s">
        <v>49</v>
      </c>
      <c r="C179" t="s">
        <v>47</v>
      </c>
      <c r="D179">
        <v>6</v>
      </c>
      <c r="E179">
        <v>20</v>
      </c>
      <c r="F179" t="s">
        <v>91</v>
      </c>
    </row>
    <row r="180" spans="1:6" x14ac:dyDescent="0.2">
      <c r="A180" t="s">
        <v>180</v>
      </c>
      <c r="B180" t="s">
        <v>59</v>
      </c>
      <c r="C180" t="s">
        <v>43</v>
      </c>
      <c r="D180">
        <v>6</v>
      </c>
      <c r="E180">
        <v>27</v>
      </c>
      <c r="F180" t="s">
        <v>91</v>
      </c>
    </row>
    <row r="181" spans="1:6" x14ac:dyDescent="0.2">
      <c r="A181" t="s">
        <v>180</v>
      </c>
      <c r="B181" t="s">
        <v>43</v>
      </c>
      <c r="C181" t="s">
        <v>59</v>
      </c>
      <c r="D181">
        <v>6</v>
      </c>
      <c r="E181">
        <v>34</v>
      </c>
      <c r="F181" t="s">
        <v>90</v>
      </c>
    </row>
    <row r="182" spans="1:6" x14ac:dyDescent="0.2">
      <c r="A182" t="s">
        <v>181</v>
      </c>
      <c r="B182" t="s">
        <v>37</v>
      </c>
      <c r="C182" t="s">
        <v>38</v>
      </c>
      <c r="D182">
        <v>6</v>
      </c>
      <c r="E182">
        <v>7</v>
      </c>
      <c r="F182" t="s">
        <v>91</v>
      </c>
    </row>
    <row r="183" spans="1:6" x14ac:dyDescent="0.2">
      <c r="A183" t="s">
        <v>181</v>
      </c>
      <c r="B183" t="s">
        <v>38</v>
      </c>
      <c r="C183" t="s">
        <v>37</v>
      </c>
      <c r="D183">
        <v>6</v>
      </c>
      <c r="E183">
        <v>27</v>
      </c>
      <c r="F183" t="s">
        <v>90</v>
      </c>
    </row>
    <row r="184" spans="1:6" x14ac:dyDescent="0.2">
      <c r="A184" t="s">
        <v>182</v>
      </c>
      <c r="B184" t="s">
        <v>60</v>
      </c>
      <c r="C184" t="s">
        <v>57</v>
      </c>
      <c r="D184">
        <v>7</v>
      </c>
      <c r="E184">
        <v>3</v>
      </c>
      <c r="F184" t="s">
        <v>91</v>
      </c>
    </row>
    <row r="185" spans="1:6" x14ac:dyDescent="0.2">
      <c r="A185" t="s">
        <v>182</v>
      </c>
      <c r="B185" t="s">
        <v>57</v>
      </c>
      <c r="C185" t="s">
        <v>60</v>
      </c>
      <c r="D185">
        <v>7</v>
      </c>
      <c r="E185">
        <v>20</v>
      </c>
      <c r="F185" t="s">
        <v>90</v>
      </c>
    </row>
    <row r="186" spans="1:6" x14ac:dyDescent="0.2">
      <c r="A186" t="s">
        <v>183</v>
      </c>
      <c r="B186" t="s">
        <v>50</v>
      </c>
      <c r="C186" t="s">
        <v>54</v>
      </c>
      <c r="D186">
        <v>7</v>
      </c>
      <c r="E186">
        <v>10</v>
      </c>
      <c r="F186" t="s">
        <v>90</v>
      </c>
    </row>
    <row r="187" spans="1:6" x14ac:dyDescent="0.2">
      <c r="A187" t="s">
        <v>183</v>
      </c>
      <c r="B187" t="s">
        <v>54</v>
      </c>
      <c r="C187" t="s">
        <v>50</v>
      </c>
      <c r="D187">
        <v>7</v>
      </c>
      <c r="E187">
        <v>7</v>
      </c>
      <c r="F187" t="s">
        <v>91</v>
      </c>
    </row>
    <row r="188" spans="1:6" x14ac:dyDescent="0.2">
      <c r="A188" t="s">
        <v>184</v>
      </c>
      <c r="B188" t="s">
        <v>58</v>
      </c>
      <c r="C188" t="s">
        <v>40</v>
      </c>
      <c r="D188">
        <v>7</v>
      </c>
      <c r="E188">
        <v>31</v>
      </c>
      <c r="F188" t="s">
        <v>91</v>
      </c>
    </row>
    <row r="189" spans="1:6" x14ac:dyDescent="0.2">
      <c r="A189" t="s">
        <v>184</v>
      </c>
      <c r="B189" t="s">
        <v>40</v>
      </c>
      <c r="C189" t="s">
        <v>58</v>
      </c>
      <c r="D189">
        <v>7</v>
      </c>
      <c r="E189">
        <v>34</v>
      </c>
      <c r="F189" t="s">
        <v>90</v>
      </c>
    </row>
    <row r="190" spans="1:6" x14ac:dyDescent="0.2">
      <c r="A190" t="s">
        <v>185</v>
      </c>
      <c r="B190" t="s">
        <v>45</v>
      </c>
      <c r="C190" t="s">
        <v>35</v>
      </c>
      <c r="D190">
        <v>7</v>
      </c>
      <c r="E190">
        <v>6</v>
      </c>
      <c r="F190" t="s">
        <v>91</v>
      </c>
    </row>
    <row r="191" spans="1:6" x14ac:dyDescent="0.2">
      <c r="A191" t="s">
        <v>185</v>
      </c>
      <c r="B191" t="s">
        <v>35</v>
      </c>
      <c r="C191" t="s">
        <v>45</v>
      </c>
      <c r="D191">
        <v>7</v>
      </c>
      <c r="E191">
        <v>24</v>
      </c>
      <c r="F191" t="s">
        <v>90</v>
      </c>
    </row>
    <row r="192" spans="1:6" x14ac:dyDescent="0.2">
      <c r="A192" t="s">
        <v>186</v>
      </c>
      <c r="B192" t="s">
        <v>33</v>
      </c>
      <c r="C192" t="s">
        <v>42</v>
      </c>
      <c r="D192">
        <v>7</v>
      </c>
      <c r="E192">
        <v>26</v>
      </c>
      <c r="F192" t="s">
        <v>91</v>
      </c>
    </row>
    <row r="193" spans="1:6" x14ac:dyDescent="0.2">
      <c r="A193" t="s">
        <v>186</v>
      </c>
      <c r="B193" t="s">
        <v>42</v>
      </c>
      <c r="C193" t="s">
        <v>33</v>
      </c>
      <c r="D193">
        <v>7</v>
      </c>
      <c r="E193">
        <v>44</v>
      </c>
      <c r="F193" t="s">
        <v>90</v>
      </c>
    </row>
    <row r="194" spans="1:6" x14ac:dyDescent="0.2">
      <c r="A194" t="s">
        <v>187</v>
      </c>
      <c r="B194" t="s">
        <v>61</v>
      </c>
      <c r="C194" t="s">
        <v>39</v>
      </c>
      <c r="D194">
        <v>7</v>
      </c>
      <c r="E194">
        <v>19</v>
      </c>
      <c r="F194" t="s">
        <v>91</v>
      </c>
    </row>
    <row r="195" spans="1:6" x14ac:dyDescent="0.2">
      <c r="A195" t="s">
        <v>187</v>
      </c>
      <c r="B195" t="s">
        <v>39</v>
      </c>
      <c r="C195" t="s">
        <v>61</v>
      </c>
      <c r="D195">
        <v>7</v>
      </c>
      <c r="E195">
        <v>28</v>
      </c>
      <c r="F195" t="s">
        <v>90</v>
      </c>
    </row>
    <row r="196" spans="1:6" x14ac:dyDescent="0.2">
      <c r="A196" t="s">
        <v>188</v>
      </c>
      <c r="B196" t="s">
        <v>41</v>
      </c>
      <c r="C196" t="s">
        <v>59</v>
      </c>
      <c r="D196">
        <v>7</v>
      </c>
      <c r="E196">
        <v>27</v>
      </c>
      <c r="F196" t="s">
        <v>90</v>
      </c>
    </row>
    <row r="197" spans="1:6" x14ac:dyDescent="0.2">
      <c r="A197" t="s">
        <v>188</v>
      </c>
      <c r="B197" t="s">
        <v>59</v>
      </c>
      <c r="C197" t="s">
        <v>41</v>
      </c>
      <c r="D197">
        <v>7</v>
      </c>
      <c r="E197">
        <v>21</v>
      </c>
      <c r="F197" t="s">
        <v>91</v>
      </c>
    </row>
    <row r="198" spans="1:6" x14ac:dyDescent="0.2">
      <c r="A198" t="s">
        <v>189</v>
      </c>
      <c r="B198" t="s">
        <v>32</v>
      </c>
      <c r="C198" t="s">
        <v>43</v>
      </c>
      <c r="D198">
        <v>7</v>
      </c>
      <c r="E198">
        <v>23</v>
      </c>
      <c r="F198" t="s">
        <v>91</v>
      </c>
    </row>
    <row r="199" spans="1:6" x14ac:dyDescent="0.2">
      <c r="A199" t="s">
        <v>189</v>
      </c>
      <c r="B199" t="s">
        <v>43</v>
      </c>
      <c r="C199" t="s">
        <v>32</v>
      </c>
      <c r="D199">
        <v>7</v>
      </c>
      <c r="E199">
        <v>30</v>
      </c>
      <c r="F199" t="s">
        <v>90</v>
      </c>
    </row>
    <row r="200" spans="1:6" x14ac:dyDescent="0.2">
      <c r="A200" t="s">
        <v>190</v>
      </c>
      <c r="B200" t="s">
        <v>62</v>
      </c>
      <c r="C200" t="s">
        <v>48</v>
      </c>
      <c r="D200">
        <v>7</v>
      </c>
      <c r="E200">
        <v>23</v>
      </c>
      <c r="F200" t="s">
        <v>90</v>
      </c>
    </row>
    <row r="201" spans="1:6" x14ac:dyDescent="0.2">
      <c r="A201" t="s">
        <v>190</v>
      </c>
      <c r="B201" t="s">
        <v>48</v>
      </c>
      <c r="C201" t="s">
        <v>62</v>
      </c>
      <c r="D201">
        <v>7</v>
      </c>
      <c r="E201">
        <v>13</v>
      </c>
      <c r="F201" t="s">
        <v>91</v>
      </c>
    </row>
    <row r="202" spans="1:6" x14ac:dyDescent="0.2">
      <c r="A202" t="s">
        <v>191</v>
      </c>
      <c r="B202" t="s">
        <v>36</v>
      </c>
      <c r="C202" t="s">
        <v>53</v>
      </c>
      <c r="D202">
        <v>7</v>
      </c>
      <c r="E202">
        <v>30</v>
      </c>
      <c r="F202" t="s">
        <v>91</v>
      </c>
    </row>
    <row r="203" spans="1:6" x14ac:dyDescent="0.2">
      <c r="A203" t="s">
        <v>191</v>
      </c>
      <c r="B203" t="s">
        <v>53</v>
      </c>
      <c r="C203" t="s">
        <v>36</v>
      </c>
      <c r="D203">
        <v>7</v>
      </c>
      <c r="E203">
        <v>31</v>
      </c>
      <c r="F203" t="s">
        <v>90</v>
      </c>
    </row>
    <row r="204" spans="1:6" x14ac:dyDescent="0.2">
      <c r="A204" t="s">
        <v>192</v>
      </c>
      <c r="B204" t="s">
        <v>56</v>
      </c>
      <c r="C204" t="s">
        <v>49</v>
      </c>
      <c r="D204">
        <v>7</v>
      </c>
      <c r="E204">
        <v>37</v>
      </c>
      <c r="F204" t="s">
        <v>90</v>
      </c>
    </row>
    <row r="205" spans="1:6" x14ac:dyDescent="0.2">
      <c r="A205" t="s">
        <v>192</v>
      </c>
      <c r="B205" t="s">
        <v>49</v>
      </c>
      <c r="C205" t="s">
        <v>56</v>
      </c>
      <c r="D205">
        <v>7</v>
      </c>
      <c r="E205">
        <v>29</v>
      </c>
      <c r="F205" t="s">
        <v>91</v>
      </c>
    </row>
    <row r="206" spans="1:6" x14ac:dyDescent="0.2">
      <c r="A206" t="s">
        <v>193</v>
      </c>
      <c r="B206" t="s">
        <v>34</v>
      </c>
      <c r="C206" t="s">
        <v>37</v>
      </c>
      <c r="D206">
        <v>7</v>
      </c>
      <c r="E206">
        <v>20</v>
      </c>
      <c r="F206" t="s">
        <v>91</v>
      </c>
    </row>
    <row r="207" spans="1:6" x14ac:dyDescent="0.2">
      <c r="A207" t="s">
        <v>193</v>
      </c>
      <c r="B207" t="s">
        <v>37</v>
      </c>
      <c r="C207" t="s">
        <v>34</v>
      </c>
      <c r="D207">
        <v>7</v>
      </c>
      <c r="E207">
        <v>27</v>
      </c>
      <c r="F207" t="s">
        <v>90</v>
      </c>
    </row>
    <row r="208" spans="1:6" x14ac:dyDescent="0.2">
      <c r="A208" t="s">
        <v>194</v>
      </c>
      <c r="B208" t="s">
        <v>44</v>
      </c>
      <c r="C208" t="s">
        <v>38</v>
      </c>
      <c r="D208">
        <v>7</v>
      </c>
      <c r="E208">
        <v>27</v>
      </c>
      <c r="F208" t="s">
        <v>90</v>
      </c>
    </row>
    <row r="209" spans="1:8" x14ac:dyDescent="0.2">
      <c r="A209" t="s">
        <v>194</v>
      </c>
      <c r="B209" t="s">
        <v>38</v>
      </c>
      <c r="C209" t="s">
        <v>44</v>
      </c>
      <c r="D209">
        <v>7</v>
      </c>
      <c r="E209">
        <v>16</v>
      </c>
      <c r="F209" t="s">
        <v>91</v>
      </c>
    </row>
    <row r="210" spans="1:8" x14ac:dyDescent="0.2">
      <c r="A210" t="s">
        <v>195</v>
      </c>
      <c r="B210" t="s">
        <v>46</v>
      </c>
      <c r="C210" t="s">
        <v>55</v>
      </c>
      <c r="D210">
        <v>7</v>
      </c>
      <c r="E210">
        <v>26</v>
      </c>
      <c r="F210" t="s">
        <v>90</v>
      </c>
    </row>
    <row r="211" spans="1:8" x14ac:dyDescent="0.2">
      <c r="A211" t="s">
        <v>195</v>
      </c>
      <c r="B211" t="s">
        <v>55</v>
      </c>
      <c r="C211" t="s">
        <v>46</v>
      </c>
      <c r="D211">
        <v>7</v>
      </c>
      <c r="E211">
        <v>18</v>
      </c>
      <c r="F211" t="s">
        <v>91</v>
      </c>
    </row>
    <row r="212" spans="1:8" x14ac:dyDescent="0.2">
      <c r="A212" t="s">
        <v>196</v>
      </c>
      <c r="B212" t="s">
        <v>42</v>
      </c>
      <c r="C212" t="s">
        <v>43</v>
      </c>
      <c r="D212">
        <v>8</v>
      </c>
      <c r="E212">
        <v>7</v>
      </c>
      <c r="F212" t="s">
        <v>91</v>
      </c>
    </row>
    <row r="213" spans="1:8" x14ac:dyDescent="0.2">
      <c r="A213" t="s">
        <v>196</v>
      </c>
      <c r="B213" t="s">
        <v>43</v>
      </c>
      <c r="C213" t="s">
        <v>42</v>
      </c>
      <c r="D213">
        <v>8</v>
      </c>
      <c r="E213">
        <v>36</v>
      </c>
      <c r="F213" t="s">
        <v>90</v>
      </c>
    </row>
    <row r="214" spans="1:8" x14ac:dyDescent="0.2">
      <c r="A214" t="s">
        <v>197</v>
      </c>
      <c r="B214" t="s">
        <v>61</v>
      </c>
      <c r="C214" t="s">
        <v>62</v>
      </c>
      <c r="D214">
        <v>8</v>
      </c>
      <c r="E214">
        <v>10</v>
      </c>
      <c r="F214" t="s">
        <v>91</v>
      </c>
      <c r="G214">
        <v>3</v>
      </c>
      <c r="H214">
        <v>45</v>
      </c>
    </row>
    <row r="215" spans="1:8" x14ac:dyDescent="0.2">
      <c r="A215" t="s">
        <v>197</v>
      </c>
      <c r="B215" t="s">
        <v>62</v>
      </c>
      <c r="C215" t="s">
        <v>61</v>
      </c>
      <c r="D215">
        <v>8</v>
      </c>
      <c r="E215">
        <v>45</v>
      </c>
      <c r="F215" t="s">
        <v>90</v>
      </c>
      <c r="G215">
        <v>-3</v>
      </c>
      <c r="H215">
        <v>45</v>
      </c>
    </row>
    <row r="216" spans="1:8" x14ac:dyDescent="0.2">
      <c r="A216" t="s">
        <v>198</v>
      </c>
      <c r="B216" t="s">
        <v>45</v>
      </c>
      <c r="C216" t="s">
        <v>46</v>
      </c>
      <c r="D216">
        <v>8</v>
      </c>
      <c r="E216">
        <v>20</v>
      </c>
      <c r="F216" t="s">
        <v>91</v>
      </c>
      <c r="G216">
        <v>7</v>
      </c>
      <c r="H216">
        <v>45.5</v>
      </c>
    </row>
    <row r="217" spans="1:8" x14ac:dyDescent="0.2">
      <c r="A217" t="s">
        <v>198</v>
      </c>
      <c r="B217" t="s">
        <v>46</v>
      </c>
      <c r="C217" t="s">
        <v>45</v>
      </c>
      <c r="D217">
        <v>8</v>
      </c>
      <c r="E217">
        <v>34</v>
      </c>
      <c r="F217" t="s">
        <v>90</v>
      </c>
      <c r="G217">
        <v>-7</v>
      </c>
      <c r="H217">
        <v>45.5</v>
      </c>
    </row>
    <row r="218" spans="1:8" x14ac:dyDescent="0.2">
      <c r="A218" t="s">
        <v>199</v>
      </c>
      <c r="B218" t="s">
        <v>48</v>
      </c>
      <c r="C218" t="s">
        <v>51</v>
      </c>
      <c r="D218">
        <v>8</v>
      </c>
      <c r="E218">
        <v>10</v>
      </c>
      <c r="F218" t="s">
        <v>91</v>
      </c>
      <c r="G218">
        <v>1</v>
      </c>
      <c r="H218">
        <v>49</v>
      </c>
    </row>
    <row r="219" spans="1:8" x14ac:dyDescent="0.2">
      <c r="A219" t="s">
        <v>199</v>
      </c>
      <c r="B219" t="s">
        <v>51</v>
      </c>
      <c r="C219" t="s">
        <v>48</v>
      </c>
      <c r="D219">
        <v>8</v>
      </c>
      <c r="E219">
        <v>16</v>
      </c>
      <c r="F219" t="s">
        <v>90</v>
      </c>
      <c r="G219">
        <v>-1</v>
      </c>
      <c r="H219">
        <v>49</v>
      </c>
    </row>
    <row r="220" spans="1:8" x14ac:dyDescent="0.2">
      <c r="A220" t="s">
        <v>200</v>
      </c>
      <c r="B220" t="s">
        <v>39</v>
      </c>
      <c r="C220" t="s">
        <v>52</v>
      </c>
      <c r="D220">
        <v>8</v>
      </c>
      <c r="E220">
        <v>23</v>
      </c>
      <c r="F220" t="s">
        <v>90</v>
      </c>
      <c r="G220">
        <v>-1.5</v>
      </c>
      <c r="H220">
        <v>43</v>
      </c>
    </row>
    <row r="221" spans="1:8" x14ac:dyDescent="0.2">
      <c r="A221" t="s">
        <v>200</v>
      </c>
      <c r="B221" t="s">
        <v>52</v>
      </c>
      <c r="C221" t="s">
        <v>39</v>
      </c>
      <c r="D221">
        <v>8</v>
      </c>
      <c r="E221">
        <v>20</v>
      </c>
      <c r="F221" t="s">
        <v>91</v>
      </c>
      <c r="G221">
        <v>1.5</v>
      </c>
      <c r="H221">
        <v>43</v>
      </c>
    </row>
    <row r="222" spans="1:8" x14ac:dyDescent="0.2">
      <c r="A222" t="s">
        <v>201</v>
      </c>
      <c r="B222" t="s">
        <v>37</v>
      </c>
      <c r="C222" t="s">
        <v>41</v>
      </c>
      <c r="D222">
        <v>8</v>
      </c>
      <c r="E222">
        <v>49</v>
      </c>
      <c r="F222" t="s">
        <v>91</v>
      </c>
      <c r="G222">
        <v>3</v>
      </c>
      <c r="H222">
        <v>51</v>
      </c>
    </row>
    <row r="223" spans="1:8" x14ac:dyDescent="0.2">
      <c r="A223" t="s">
        <v>201</v>
      </c>
      <c r="B223" t="s">
        <v>41</v>
      </c>
      <c r="C223" t="s">
        <v>37</v>
      </c>
      <c r="D223">
        <v>8</v>
      </c>
      <c r="E223">
        <v>52</v>
      </c>
      <c r="F223" t="s">
        <v>90</v>
      </c>
      <c r="G223">
        <v>-3</v>
      </c>
      <c r="H223">
        <v>51</v>
      </c>
    </row>
    <row r="224" spans="1:8" x14ac:dyDescent="0.2">
      <c r="A224" t="s">
        <v>202</v>
      </c>
      <c r="B224" t="s">
        <v>55</v>
      </c>
      <c r="C224" t="s">
        <v>49</v>
      </c>
      <c r="D224">
        <v>8</v>
      </c>
      <c r="E224">
        <v>29</v>
      </c>
      <c r="F224" t="s">
        <v>90</v>
      </c>
      <c r="G224">
        <v>-4.5</v>
      </c>
      <c r="H224">
        <v>50.5</v>
      </c>
    </row>
    <row r="225" spans="1:8" x14ac:dyDescent="0.2">
      <c r="A225" t="s">
        <v>202</v>
      </c>
      <c r="B225" t="s">
        <v>49</v>
      </c>
      <c r="C225" t="s">
        <v>55</v>
      </c>
      <c r="D225">
        <v>8</v>
      </c>
      <c r="E225">
        <v>26</v>
      </c>
      <c r="F225" t="s">
        <v>91</v>
      </c>
      <c r="G225">
        <v>4.5</v>
      </c>
      <c r="H225">
        <v>50.5</v>
      </c>
    </row>
    <row r="226" spans="1:8" x14ac:dyDescent="0.2">
      <c r="A226" t="s">
        <v>203</v>
      </c>
      <c r="B226" t="s">
        <v>35</v>
      </c>
      <c r="C226" t="s">
        <v>60</v>
      </c>
      <c r="D226">
        <v>8</v>
      </c>
      <c r="E226">
        <v>27</v>
      </c>
      <c r="F226" t="s">
        <v>90</v>
      </c>
      <c r="G226">
        <v>-8</v>
      </c>
      <c r="H226">
        <v>41</v>
      </c>
    </row>
    <row r="227" spans="1:8" x14ac:dyDescent="0.2">
      <c r="A227" t="s">
        <v>203</v>
      </c>
      <c r="B227" t="s">
        <v>60</v>
      </c>
      <c r="C227" t="s">
        <v>35</v>
      </c>
      <c r="D227">
        <v>8</v>
      </c>
      <c r="E227">
        <v>6</v>
      </c>
      <c r="F227" t="s">
        <v>91</v>
      </c>
      <c r="G227">
        <v>8</v>
      </c>
      <c r="H227">
        <v>41</v>
      </c>
    </row>
    <row r="228" spans="1:8" x14ac:dyDescent="0.2">
      <c r="A228" t="s">
        <v>204</v>
      </c>
      <c r="B228" t="s">
        <v>50</v>
      </c>
      <c r="C228" t="s">
        <v>36</v>
      </c>
      <c r="D228">
        <v>8</v>
      </c>
      <c r="E228">
        <v>20</v>
      </c>
      <c r="F228" t="s">
        <v>91</v>
      </c>
      <c r="G228">
        <v>-7.5</v>
      </c>
      <c r="H228">
        <v>48</v>
      </c>
    </row>
    <row r="229" spans="1:8" x14ac:dyDescent="0.2">
      <c r="A229" t="s">
        <v>204</v>
      </c>
      <c r="B229" t="s">
        <v>36</v>
      </c>
      <c r="C229" t="s">
        <v>50</v>
      </c>
      <c r="D229">
        <v>8</v>
      </c>
      <c r="E229">
        <v>23</v>
      </c>
      <c r="F229" t="s">
        <v>90</v>
      </c>
      <c r="G229">
        <v>7.5</v>
      </c>
      <c r="H229">
        <v>48</v>
      </c>
    </row>
    <row r="230" spans="1:8" x14ac:dyDescent="0.2">
      <c r="A230" t="s">
        <v>205</v>
      </c>
      <c r="B230" t="s">
        <v>33</v>
      </c>
      <c r="C230" t="s">
        <v>54</v>
      </c>
      <c r="D230">
        <v>8</v>
      </c>
      <c r="E230">
        <v>20</v>
      </c>
      <c r="F230" t="s">
        <v>90</v>
      </c>
      <c r="G230">
        <v>-3.5</v>
      </c>
      <c r="H230">
        <v>43</v>
      </c>
    </row>
    <row r="231" spans="1:8" x14ac:dyDescent="0.2">
      <c r="A231" t="s">
        <v>205</v>
      </c>
      <c r="B231" t="s">
        <v>54</v>
      </c>
      <c r="C231" t="s">
        <v>33</v>
      </c>
      <c r="D231">
        <v>8</v>
      </c>
      <c r="E231">
        <v>6</v>
      </c>
      <c r="F231" t="s">
        <v>91</v>
      </c>
      <c r="G231">
        <v>3.5</v>
      </c>
      <c r="H231">
        <v>43</v>
      </c>
    </row>
    <row r="232" spans="1:8" x14ac:dyDescent="0.2">
      <c r="A232" t="s">
        <v>206</v>
      </c>
      <c r="B232" t="s">
        <v>56</v>
      </c>
      <c r="C232" t="s">
        <v>32</v>
      </c>
      <c r="D232">
        <v>8</v>
      </c>
      <c r="E232">
        <v>34</v>
      </c>
      <c r="F232" t="s">
        <v>90</v>
      </c>
      <c r="G232">
        <v>3</v>
      </c>
      <c r="H232">
        <v>43.5</v>
      </c>
    </row>
    <row r="233" spans="1:8" x14ac:dyDescent="0.2">
      <c r="A233" t="s">
        <v>206</v>
      </c>
      <c r="B233" t="s">
        <v>32</v>
      </c>
      <c r="C233" t="s">
        <v>56</v>
      </c>
      <c r="D233">
        <v>8</v>
      </c>
      <c r="E233">
        <v>20</v>
      </c>
      <c r="F233" t="s">
        <v>91</v>
      </c>
      <c r="G233">
        <v>-3</v>
      </c>
      <c r="H233">
        <v>43.5</v>
      </c>
    </row>
    <row r="234" spans="1:8" x14ac:dyDescent="0.2">
      <c r="A234" t="s">
        <v>207</v>
      </c>
      <c r="B234" t="s">
        <v>57</v>
      </c>
      <c r="C234" t="s">
        <v>34</v>
      </c>
      <c r="D234">
        <v>8</v>
      </c>
      <c r="E234">
        <v>13</v>
      </c>
      <c r="F234" t="s">
        <v>90</v>
      </c>
      <c r="G234">
        <v>-4.5</v>
      </c>
      <c r="H234">
        <v>42</v>
      </c>
    </row>
    <row r="235" spans="1:8" x14ac:dyDescent="0.2">
      <c r="A235" t="s">
        <v>207</v>
      </c>
      <c r="B235" t="s">
        <v>34</v>
      </c>
      <c r="C235" t="s">
        <v>57</v>
      </c>
      <c r="D235">
        <v>8</v>
      </c>
      <c r="E235">
        <v>12</v>
      </c>
      <c r="F235" t="s">
        <v>91</v>
      </c>
      <c r="G235">
        <v>4.5</v>
      </c>
      <c r="H235">
        <v>42</v>
      </c>
    </row>
    <row r="236" spans="1:8" x14ac:dyDescent="0.2">
      <c r="A236" t="s">
        <v>208</v>
      </c>
      <c r="B236" t="s">
        <v>47</v>
      </c>
      <c r="C236" t="s">
        <v>31</v>
      </c>
      <c r="D236">
        <v>8</v>
      </c>
      <c r="E236">
        <v>10</v>
      </c>
      <c r="F236" t="s">
        <v>91</v>
      </c>
      <c r="G236">
        <v>-2.5</v>
      </c>
      <c r="H236">
        <v>46.5</v>
      </c>
    </row>
    <row r="237" spans="1:8" x14ac:dyDescent="0.2">
      <c r="A237" t="s">
        <v>208</v>
      </c>
      <c r="B237" t="s">
        <v>31</v>
      </c>
      <c r="C237" t="s">
        <v>47</v>
      </c>
      <c r="D237">
        <v>8</v>
      </c>
      <c r="E237">
        <v>29</v>
      </c>
      <c r="F237" t="s">
        <v>90</v>
      </c>
      <c r="G237">
        <v>2.5</v>
      </c>
      <c r="H237">
        <v>46.5</v>
      </c>
    </row>
    <row r="238" spans="1:8" x14ac:dyDescent="0.2">
      <c r="A238" t="s">
        <v>209</v>
      </c>
      <c r="B238" t="s">
        <v>44</v>
      </c>
      <c r="C238" t="s">
        <v>59</v>
      </c>
      <c r="D238">
        <v>8</v>
      </c>
      <c r="E238">
        <v>29</v>
      </c>
      <c r="F238" t="s">
        <v>90</v>
      </c>
      <c r="G238">
        <v>-6.5</v>
      </c>
      <c r="H238">
        <v>46.5</v>
      </c>
    </row>
    <row r="239" spans="1:8" x14ac:dyDescent="0.2">
      <c r="A239" t="s">
        <v>209</v>
      </c>
      <c r="B239" t="s">
        <v>59</v>
      </c>
      <c r="C239" t="s">
        <v>44</v>
      </c>
      <c r="D239">
        <v>8</v>
      </c>
      <c r="E239">
        <v>26</v>
      </c>
      <c r="F239" t="s">
        <v>91</v>
      </c>
      <c r="G239">
        <v>6.5</v>
      </c>
      <c r="H239">
        <v>46.5</v>
      </c>
    </row>
    <row r="240" spans="1:8" x14ac:dyDescent="0.2">
      <c r="A240" t="s">
        <v>210</v>
      </c>
      <c r="B240" t="s">
        <v>45</v>
      </c>
      <c r="C240" t="s">
        <v>51</v>
      </c>
      <c r="D240">
        <v>9</v>
      </c>
      <c r="E240">
        <v>10</v>
      </c>
      <c r="F240" t="s">
        <v>91</v>
      </c>
      <c r="G240">
        <v>10.5</v>
      </c>
      <c r="H240">
        <v>46</v>
      </c>
    </row>
    <row r="241" spans="1:8" x14ac:dyDescent="0.2">
      <c r="A241" t="s">
        <v>210</v>
      </c>
      <c r="B241" t="s">
        <v>51</v>
      </c>
      <c r="C241" t="s">
        <v>45</v>
      </c>
      <c r="D241">
        <v>9</v>
      </c>
      <c r="E241">
        <v>31</v>
      </c>
      <c r="F241" t="s">
        <v>90</v>
      </c>
      <c r="G241">
        <v>-10.5</v>
      </c>
      <c r="H241">
        <v>46</v>
      </c>
    </row>
    <row r="242" spans="1:8" x14ac:dyDescent="0.2">
      <c r="A242" t="s">
        <v>212</v>
      </c>
      <c r="B242" t="s">
        <v>47</v>
      </c>
      <c r="C242" t="s">
        <v>44</v>
      </c>
      <c r="D242">
        <v>9</v>
      </c>
      <c r="E242">
        <v>29</v>
      </c>
      <c r="F242" t="s">
        <v>91</v>
      </c>
      <c r="G242">
        <v>-2.5</v>
      </c>
      <c r="H242">
        <v>46</v>
      </c>
    </row>
    <row r="243" spans="1:8" x14ac:dyDescent="0.2">
      <c r="A243" t="s">
        <v>212</v>
      </c>
      <c r="B243" t="s">
        <v>44</v>
      </c>
      <c r="C243" t="s">
        <v>47</v>
      </c>
      <c r="D243">
        <v>9</v>
      </c>
      <c r="E243">
        <v>37</v>
      </c>
      <c r="F243" t="s">
        <v>90</v>
      </c>
      <c r="G243">
        <v>2.5</v>
      </c>
      <c r="H243">
        <v>46</v>
      </c>
    </row>
    <row r="244" spans="1:8" x14ac:dyDescent="0.2">
      <c r="A244" t="s">
        <v>213</v>
      </c>
      <c r="B244" t="s">
        <v>32</v>
      </c>
      <c r="C244" t="s">
        <v>40</v>
      </c>
      <c r="D244">
        <v>9</v>
      </c>
      <c r="E244">
        <v>28</v>
      </c>
      <c r="F244" t="s">
        <v>90</v>
      </c>
      <c r="G244">
        <v>-8</v>
      </c>
      <c r="H244">
        <v>42.5</v>
      </c>
    </row>
    <row r="245" spans="1:8" x14ac:dyDescent="0.2">
      <c r="A245" t="s">
        <v>213</v>
      </c>
      <c r="B245" t="s">
        <v>40</v>
      </c>
      <c r="C245" t="s">
        <v>32</v>
      </c>
      <c r="D245">
        <v>9</v>
      </c>
      <c r="E245">
        <v>23</v>
      </c>
      <c r="F245" t="s">
        <v>91</v>
      </c>
      <c r="G245">
        <v>8</v>
      </c>
      <c r="H245">
        <v>42.5</v>
      </c>
    </row>
    <row r="246" spans="1:8" x14ac:dyDescent="0.2">
      <c r="A246" t="s">
        <v>214</v>
      </c>
      <c r="B246" t="s">
        <v>42</v>
      </c>
      <c r="C246" t="s">
        <v>58</v>
      </c>
      <c r="D246">
        <v>9</v>
      </c>
      <c r="E246">
        <v>17</v>
      </c>
      <c r="F246" t="s">
        <v>91</v>
      </c>
      <c r="G246">
        <v>3</v>
      </c>
      <c r="H246">
        <v>44</v>
      </c>
    </row>
    <row r="247" spans="1:8" x14ac:dyDescent="0.2">
      <c r="A247" t="s">
        <v>214</v>
      </c>
      <c r="B247" t="s">
        <v>58</v>
      </c>
      <c r="C247" t="s">
        <v>42</v>
      </c>
      <c r="D247">
        <v>9</v>
      </c>
      <c r="E247">
        <v>33</v>
      </c>
      <c r="F247" t="s">
        <v>90</v>
      </c>
      <c r="G247">
        <v>-3</v>
      </c>
      <c r="H247">
        <v>44</v>
      </c>
    </row>
    <row r="248" spans="1:8" x14ac:dyDescent="0.2">
      <c r="A248" t="s">
        <v>215</v>
      </c>
      <c r="B248" t="s">
        <v>56</v>
      </c>
      <c r="C248" t="s">
        <v>48</v>
      </c>
      <c r="D248">
        <v>9</v>
      </c>
      <c r="E248">
        <v>35</v>
      </c>
      <c r="F248" t="s">
        <v>91</v>
      </c>
      <c r="G248">
        <v>4.5</v>
      </c>
      <c r="H248">
        <v>48</v>
      </c>
    </row>
    <row r="249" spans="1:8" x14ac:dyDescent="0.2">
      <c r="A249" t="s">
        <v>215</v>
      </c>
      <c r="B249" t="s">
        <v>48</v>
      </c>
      <c r="C249" t="s">
        <v>56</v>
      </c>
      <c r="D249">
        <v>9</v>
      </c>
      <c r="E249">
        <v>38</v>
      </c>
      <c r="F249" t="s">
        <v>90</v>
      </c>
      <c r="G249">
        <v>-4.5</v>
      </c>
      <c r="H249">
        <v>48</v>
      </c>
    </row>
    <row r="250" spans="1:8" x14ac:dyDescent="0.2">
      <c r="A250" t="s">
        <v>216</v>
      </c>
      <c r="B250" t="s">
        <v>39</v>
      </c>
      <c r="C250" t="s">
        <v>35</v>
      </c>
      <c r="D250">
        <v>9</v>
      </c>
      <c r="E250">
        <v>21</v>
      </c>
      <c r="F250" t="s">
        <v>90</v>
      </c>
      <c r="G250">
        <v>-2</v>
      </c>
      <c r="H250">
        <v>40</v>
      </c>
    </row>
    <row r="251" spans="1:8" x14ac:dyDescent="0.2">
      <c r="A251" t="s">
        <v>216</v>
      </c>
      <c r="B251" t="s">
        <v>35</v>
      </c>
      <c r="C251" t="s">
        <v>39</v>
      </c>
      <c r="D251">
        <v>9</v>
      </c>
      <c r="E251">
        <v>18</v>
      </c>
      <c r="F251" t="s">
        <v>91</v>
      </c>
      <c r="G251">
        <v>2</v>
      </c>
      <c r="H251">
        <v>40</v>
      </c>
    </row>
    <row r="252" spans="1:8" x14ac:dyDescent="0.2">
      <c r="A252" t="s">
        <v>217</v>
      </c>
      <c r="B252" t="s">
        <v>41</v>
      </c>
      <c r="C252" t="s">
        <v>54</v>
      </c>
      <c r="D252">
        <v>9</v>
      </c>
      <c r="E252">
        <v>28</v>
      </c>
      <c r="F252" t="s">
        <v>91</v>
      </c>
      <c r="G252">
        <v>-8</v>
      </c>
      <c r="H252">
        <v>48</v>
      </c>
    </row>
    <row r="253" spans="1:8" x14ac:dyDescent="0.2">
      <c r="A253" t="s">
        <v>217</v>
      </c>
      <c r="B253" t="s">
        <v>54</v>
      </c>
      <c r="C253" t="s">
        <v>41</v>
      </c>
      <c r="D253">
        <v>9</v>
      </c>
      <c r="E253">
        <v>34</v>
      </c>
      <c r="F253" t="s">
        <v>90</v>
      </c>
      <c r="G253">
        <v>8</v>
      </c>
      <c r="H253">
        <v>48</v>
      </c>
    </row>
    <row r="254" spans="1:8" x14ac:dyDescent="0.2">
      <c r="A254" t="s">
        <v>218</v>
      </c>
      <c r="B254" t="s">
        <v>43</v>
      </c>
      <c r="C254" t="s">
        <v>53</v>
      </c>
      <c r="D254">
        <v>9</v>
      </c>
      <c r="E254">
        <v>27</v>
      </c>
      <c r="F254" t="s">
        <v>90</v>
      </c>
      <c r="G254">
        <v>-14</v>
      </c>
      <c r="H254">
        <v>52</v>
      </c>
    </row>
    <row r="255" spans="1:8" x14ac:dyDescent="0.2">
      <c r="A255" t="s">
        <v>218</v>
      </c>
      <c r="B255" t="s">
        <v>53</v>
      </c>
      <c r="C255" t="s">
        <v>43</v>
      </c>
      <c r="D255">
        <v>9</v>
      </c>
      <c r="E255">
        <v>10</v>
      </c>
      <c r="F255" t="s">
        <v>91</v>
      </c>
      <c r="G255">
        <v>14</v>
      </c>
      <c r="H255">
        <v>52</v>
      </c>
    </row>
    <row r="256" spans="1:8" x14ac:dyDescent="0.2">
      <c r="A256" t="s">
        <v>219</v>
      </c>
      <c r="B256" t="s">
        <v>50</v>
      </c>
      <c r="C256" t="s">
        <v>60</v>
      </c>
      <c r="D256">
        <v>9</v>
      </c>
      <c r="E256">
        <v>16</v>
      </c>
      <c r="F256" t="s">
        <v>91</v>
      </c>
      <c r="G256">
        <v>-7</v>
      </c>
      <c r="H256">
        <v>44</v>
      </c>
    </row>
    <row r="257" spans="1:8" x14ac:dyDescent="0.2">
      <c r="A257" t="s">
        <v>219</v>
      </c>
      <c r="B257" t="s">
        <v>60</v>
      </c>
      <c r="C257" t="s">
        <v>50</v>
      </c>
      <c r="D257">
        <v>9</v>
      </c>
      <c r="E257">
        <v>17</v>
      </c>
      <c r="F257" t="s">
        <v>90</v>
      </c>
      <c r="G257">
        <v>7</v>
      </c>
      <c r="H257">
        <v>44</v>
      </c>
    </row>
    <row r="258" spans="1:8" x14ac:dyDescent="0.2">
      <c r="A258" t="s">
        <v>220</v>
      </c>
      <c r="B258" t="s">
        <v>36</v>
      </c>
      <c r="C258" t="s">
        <v>37</v>
      </c>
      <c r="D258">
        <v>9</v>
      </c>
      <c r="E258">
        <v>18</v>
      </c>
      <c r="F258" t="s">
        <v>91</v>
      </c>
      <c r="G258">
        <v>2.5</v>
      </c>
      <c r="H258">
        <v>50</v>
      </c>
    </row>
    <row r="259" spans="1:8" x14ac:dyDescent="0.2">
      <c r="A259" t="s">
        <v>220</v>
      </c>
      <c r="B259" t="s">
        <v>37</v>
      </c>
      <c r="C259" t="s">
        <v>36</v>
      </c>
      <c r="D259">
        <v>9</v>
      </c>
      <c r="E259">
        <v>32</v>
      </c>
      <c r="F259" t="s">
        <v>90</v>
      </c>
      <c r="G259">
        <v>-2.5</v>
      </c>
      <c r="H259">
        <v>50</v>
      </c>
    </row>
    <row r="260" spans="1:8" x14ac:dyDescent="0.2">
      <c r="A260" t="s">
        <v>221</v>
      </c>
      <c r="B260" t="s">
        <v>59</v>
      </c>
      <c r="C260" t="s">
        <v>31</v>
      </c>
      <c r="D260">
        <v>9</v>
      </c>
      <c r="E260">
        <v>27</v>
      </c>
      <c r="F260" t="s">
        <v>90</v>
      </c>
      <c r="G260">
        <v>5.5</v>
      </c>
      <c r="H260">
        <v>45</v>
      </c>
    </row>
    <row r="261" spans="1:8" x14ac:dyDescent="0.2">
      <c r="A261" t="s">
        <v>221</v>
      </c>
      <c r="B261" t="s">
        <v>31</v>
      </c>
      <c r="C261" t="s">
        <v>59</v>
      </c>
      <c r="D261">
        <v>9</v>
      </c>
      <c r="E261">
        <v>24</v>
      </c>
      <c r="F261" t="s">
        <v>91</v>
      </c>
      <c r="G261">
        <v>-5.5</v>
      </c>
      <c r="H261">
        <v>45</v>
      </c>
    </row>
    <row r="262" spans="1:8" x14ac:dyDescent="0.2">
      <c r="A262" t="s">
        <v>222</v>
      </c>
      <c r="B262" t="s">
        <v>34</v>
      </c>
      <c r="C262" t="s">
        <v>38</v>
      </c>
      <c r="D262">
        <v>9</v>
      </c>
      <c r="E262">
        <v>27</v>
      </c>
      <c r="F262" t="s">
        <v>91</v>
      </c>
      <c r="G262">
        <v>3</v>
      </c>
      <c r="H262">
        <v>44</v>
      </c>
    </row>
    <row r="263" spans="1:8" x14ac:dyDescent="0.2">
      <c r="A263" t="s">
        <v>222</v>
      </c>
      <c r="B263" t="s">
        <v>38</v>
      </c>
      <c r="C263" t="s">
        <v>34</v>
      </c>
      <c r="D263">
        <v>9</v>
      </c>
      <c r="E263">
        <v>33</v>
      </c>
      <c r="F263" t="s">
        <v>90</v>
      </c>
      <c r="G263">
        <v>-3</v>
      </c>
      <c r="H263">
        <v>44</v>
      </c>
    </row>
    <row r="264" spans="1:8" x14ac:dyDescent="0.2">
      <c r="A264" t="s">
        <v>223</v>
      </c>
      <c r="B264" t="s">
        <v>52</v>
      </c>
      <c r="C264" t="s">
        <v>49</v>
      </c>
      <c r="D264">
        <v>9</v>
      </c>
      <c r="E264">
        <v>22</v>
      </c>
      <c r="F264" t="s">
        <v>90</v>
      </c>
      <c r="G264">
        <v>4</v>
      </c>
      <c r="H264">
        <v>49</v>
      </c>
    </row>
    <row r="265" spans="1:8" x14ac:dyDescent="0.2">
      <c r="A265" t="s">
        <v>223</v>
      </c>
      <c r="B265" t="s">
        <v>49</v>
      </c>
      <c r="C265" t="s">
        <v>52</v>
      </c>
      <c r="D265">
        <v>9</v>
      </c>
      <c r="E265">
        <v>19</v>
      </c>
      <c r="F265" t="s">
        <v>91</v>
      </c>
      <c r="G265">
        <v>-4</v>
      </c>
      <c r="H265">
        <v>49</v>
      </c>
    </row>
    <row r="266" spans="1:8" x14ac:dyDescent="0.2">
      <c r="A266" t="s">
        <v>224</v>
      </c>
      <c r="B266" t="s">
        <v>32</v>
      </c>
      <c r="C266" t="s">
        <v>58</v>
      </c>
      <c r="D266">
        <v>10</v>
      </c>
      <c r="E266">
        <v>17</v>
      </c>
      <c r="F266" t="s">
        <v>91</v>
      </c>
      <c r="G266">
        <v>-2.5</v>
      </c>
      <c r="H266">
        <v>42</v>
      </c>
    </row>
    <row r="267" spans="1:8" x14ac:dyDescent="0.2">
      <c r="A267" t="s">
        <v>224</v>
      </c>
      <c r="B267" t="s">
        <v>58</v>
      </c>
      <c r="C267" t="s">
        <v>32</v>
      </c>
      <c r="D267">
        <v>10</v>
      </c>
      <c r="E267">
        <v>22</v>
      </c>
      <c r="F267" t="s">
        <v>90</v>
      </c>
      <c r="G267">
        <v>2.5</v>
      </c>
      <c r="H267">
        <v>42</v>
      </c>
    </row>
    <row r="268" spans="1:8" x14ac:dyDescent="0.2">
      <c r="A268" t="s">
        <v>225</v>
      </c>
      <c r="B268" t="s">
        <v>44</v>
      </c>
      <c r="C268" t="s">
        <v>54</v>
      </c>
      <c r="D268">
        <v>10</v>
      </c>
      <c r="E268">
        <v>27</v>
      </c>
      <c r="F268" t="s">
        <v>90</v>
      </c>
      <c r="G268">
        <v>-4</v>
      </c>
      <c r="H268">
        <v>44</v>
      </c>
    </row>
    <row r="269" spans="1:8" x14ac:dyDescent="0.2">
      <c r="A269" t="s">
        <v>225</v>
      </c>
      <c r="B269" t="s">
        <v>54</v>
      </c>
      <c r="C269" t="s">
        <v>44</v>
      </c>
      <c r="D269">
        <v>10</v>
      </c>
      <c r="E269">
        <v>10</v>
      </c>
      <c r="F269" t="s">
        <v>91</v>
      </c>
      <c r="G269">
        <v>4</v>
      </c>
      <c r="H269">
        <v>44</v>
      </c>
    </row>
    <row r="270" spans="1:8" x14ac:dyDescent="0.2">
      <c r="A270" t="s">
        <v>226</v>
      </c>
      <c r="B270" t="s">
        <v>35</v>
      </c>
      <c r="C270" t="s">
        <v>52</v>
      </c>
      <c r="D270">
        <v>10</v>
      </c>
      <c r="E270">
        <v>13</v>
      </c>
      <c r="F270" t="s">
        <v>91</v>
      </c>
      <c r="G270">
        <v>-7</v>
      </c>
      <c r="H270">
        <v>42.5</v>
      </c>
    </row>
    <row r="271" spans="1:8" x14ac:dyDescent="0.2">
      <c r="A271" t="s">
        <v>226</v>
      </c>
      <c r="B271" t="s">
        <v>52</v>
      </c>
      <c r="C271" t="s">
        <v>35</v>
      </c>
      <c r="D271">
        <v>10</v>
      </c>
      <c r="E271">
        <v>37</v>
      </c>
      <c r="F271" t="s">
        <v>90</v>
      </c>
      <c r="G271">
        <v>7</v>
      </c>
      <c r="H271">
        <v>42.5</v>
      </c>
    </row>
    <row r="272" spans="1:8" x14ac:dyDescent="0.2">
      <c r="A272" t="s">
        <v>227</v>
      </c>
      <c r="B272" t="s">
        <v>45</v>
      </c>
      <c r="C272" t="s">
        <v>48</v>
      </c>
      <c r="D272">
        <v>10</v>
      </c>
      <c r="E272">
        <v>9</v>
      </c>
      <c r="F272" t="s">
        <v>91</v>
      </c>
      <c r="G272">
        <v>5.5</v>
      </c>
      <c r="H272">
        <v>41.5</v>
      </c>
    </row>
    <row r="273" spans="1:8" x14ac:dyDescent="0.2">
      <c r="A273" t="s">
        <v>227</v>
      </c>
      <c r="B273" t="s">
        <v>48</v>
      </c>
      <c r="C273" t="s">
        <v>45</v>
      </c>
      <c r="D273">
        <v>10</v>
      </c>
      <c r="E273">
        <v>30</v>
      </c>
      <c r="F273" t="s">
        <v>90</v>
      </c>
      <c r="G273">
        <v>-5.5</v>
      </c>
      <c r="H273">
        <v>41.5</v>
      </c>
    </row>
    <row r="274" spans="1:8" x14ac:dyDescent="0.2">
      <c r="A274" t="s">
        <v>228</v>
      </c>
      <c r="B274" t="s">
        <v>34</v>
      </c>
      <c r="C274" t="s">
        <v>36</v>
      </c>
      <c r="D274">
        <v>10</v>
      </c>
      <c r="E274">
        <v>6</v>
      </c>
      <c r="F274" t="s">
        <v>91</v>
      </c>
      <c r="G274">
        <v>1</v>
      </c>
      <c r="H274">
        <v>43.5</v>
      </c>
    </row>
    <row r="275" spans="1:8" x14ac:dyDescent="0.2">
      <c r="A275" t="s">
        <v>228</v>
      </c>
      <c r="B275" t="s">
        <v>36</v>
      </c>
      <c r="C275" t="s">
        <v>34</v>
      </c>
      <c r="D275">
        <v>10</v>
      </c>
      <c r="E275">
        <v>10</v>
      </c>
      <c r="F275" t="s">
        <v>90</v>
      </c>
      <c r="G275">
        <v>-1</v>
      </c>
      <c r="H275">
        <v>43.5</v>
      </c>
    </row>
    <row r="276" spans="1:8" x14ac:dyDescent="0.2">
      <c r="A276" t="s">
        <v>229</v>
      </c>
      <c r="B276" t="s">
        <v>47</v>
      </c>
      <c r="C276" t="s">
        <v>61</v>
      </c>
      <c r="D276">
        <v>10</v>
      </c>
      <c r="E276">
        <v>16</v>
      </c>
      <c r="F276" t="s">
        <v>91</v>
      </c>
      <c r="G276">
        <v>-10.5</v>
      </c>
      <c r="H276">
        <v>49</v>
      </c>
    </row>
    <row r="277" spans="1:8" x14ac:dyDescent="0.2">
      <c r="A277" t="s">
        <v>229</v>
      </c>
      <c r="B277" t="s">
        <v>61</v>
      </c>
      <c r="C277" t="s">
        <v>47</v>
      </c>
      <c r="D277">
        <v>10</v>
      </c>
      <c r="E277">
        <v>18</v>
      </c>
      <c r="F277" t="s">
        <v>90</v>
      </c>
      <c r="G277">
        <v>10.5</v>
      </c>
      <c r="H277">
        <v>49</v>
      </c>
    </row>
    <row r="278" spans="1:8" x14ac:dyDescent="0.2">
      <c r="A278" t="s">
        <v>230</v>
      </c>
      <c r="B278" t="s">
        <v>40</v>
      </c>
      <c r="C278" t="s">
        <v>55</v>
      </c>
      <c r="D278">
        <v>10</v>
      </c>
      <c r="E278">
        <v>22</v>
      </c>
      <c r="F278" t="s">
        <v>90</v>
      </c>
      <c r="G278">
        <v>5</v>
      </c>
      <c r="H278">
        <v>47.5</v>
      </c>
    </row>
    <row r="279" spans="1:8" x14ac:dyDescent="0.2">
      <c r="A279" t="s">
        <v>230</v>
      </c>
      <c r="B279" t="s">
        <v>55</v>
      </c>
      <c r="C279" t="s">
        <v>40</v>
      </c>
      <c r="D279">
        <v>10</v>
      </c>
      <c r="E279">
        <v>20</v>
      </c>
      <c r="F279" t="s">
        <v>91</v>
      </c>
      <c r="G279">
        <v>-5</v>
      </c>
      <c r="H279">
        <v>47.5</v>
      </c>
    </row>
    <row r="280" spans="1:8" x14ac:dyDescent="0.2">
      <c r="A280" t="s">
        <v>231</v>
      </c>
      <c r="B280" t="s">
        <v>38</v>
      </c>
      <c r="C280" t="s">
        <v>42</v>
      </c>
      <c r="D280">
        <v>10</v>
      </c>
      <c r="E280">
        <v>19</v>
      </c>
      <c r="F280" t="s">
        <v>91</v>
      </c>
      <c r="G280">
        <v>-6</v>
      </c>
      <c r="H280">
        <v>49</v>
      </c>
    </row>
    <row r="281" spans="1:8" x14ac:dyDescent="0.2">
      <c r="A281" t="s">
        <v>231</v>
      </c>
      <c r="B281" t="s">
        <v>42</v>
      </c>
      <c r="C281" t="s">
        <v>38</v>
      </c>
      <c r="D281">
        <v>10</v>
      </c>
      <c r="E281">
        <v>20</v>
      </c>
      <c r="F281" t="s">
        <v>90</v>
      </c>
      <c r="G281">
        <v>6</v>
      </c>
      <c r="H281">
        <v>49</v>
      </c>
    </row>
    <row r="282" spans="1:8" x14ac:dyDescent="0.2">
      <c r="A282" t="s">
        <v>232</v>
      </c>
      <c r="B282" t="s">
        <v>53</v>
      </c>
      <c r="C282" t="s">
        <v>41</v>
      </c>
      <c r="D282">
        <v>10</v>
      </c>
      <c r="E282">
        <v>47</v>
      </c>
      <c r="F282" t="s">
        <v>90</v>
      </c>
      <c r="G282">
        <v>1</v>
      </c>
      <c r="H282">
        <v>50</v>
      </c>
    </row>
    <row r="283" spans="1:8" x14ac:dyDescent="0.2">
      <c r="A283" t="s">
        <v>232</v>
      </c>
      <c r="B283" t="s">
        <v>41</v>
      </c>
      <c r="C283" t="s">
        <v>53</v>
      </c>
      <c r="D283">
        <v>10</v>
      </c>
      <c r="E283">
        <v>14</v>
      </c>
      <c r="F283" t="s">
        <v>91</v>
      </c>
      <c r="G283">
        <v>-1</v>
      </c>
      <c r="H283">
        <v>50</v>
      </c>
    </row>
    <row r="284" spans="1:8" x14ac:dyDescent="0.2">
      <c r="A284" t="s">
        <v>233</v>
      </c>
      <c r="B284" t="s">
        <v>56</v>
      </c>
      <c r="C284" t="s">
        <v>39</v>
      </c>
      <c r="D284">
        <v>10</v>
      </c>
      <c r="E284">
        <v>14</v>
      </c>
      <c r="F284" t="s">
        <v>91</v>
      </c>
      <c r="G284">
        <v>-3</v>
      </c>
      <c r="H284">
        <v>44</v>
      </c>
    </row>
    <row r="285" spans="1:8" x14ac:dyDescent="0.2">
      <c r="A285" t="s">
        <v>233</v>
      </c>
      <c r="B285" t="s">
        <v>39</v>
      </c>
      <c r="C285" t="s">
        <v>56</v>
      </c>
      <c r="D285">
        <v>10</v>
      </c>
      <c r="E285">
        <v>30</v>
      </c>
      <c r="F285" t="s">
        <v>90</v>
      </c>
      <c r="G285">
        <v>3</v>
      </c>
      <c r="H285">
        <v>44</v>
      </c>
    </row>
    <row r="286" spans="1:8" x14ac:dyDescent="0.2">
      <c r="A286" t="s">
        <v>234</v>
      </c>
      <c r="B286" t="s">
        <v>31</v>
      </c>
      <c r="C286" t="s">
        <v>62</v>
      </c>
      <c r="D286">
        <v>10</v>
      </c>
      <c r="E286">
        <v>13</v>
      </c>
      <c r="F286" t="s">
        <v>91</v>
      </c>
      <c r="G286">
        <v>-4.5</v>
      </c>
      <c r="H286">
        <v>41.5</v>
      </c>
    </row>
    <row r="287" spans="1:8" x14ac:dyDescent="0.2">
      <c r="A287" t="s">
        <v>234</v>
      </c>
      <c r="B287" t="s">
        <v>62</v>
      </c>
      <c r="C287" t="s">
        <v>31</v>
      </c>
      <c r="D287">
        <v>10</v>
      </c>
      <c r="E287">
        <v>29</v>
      </c>
      <c r="F287" t="s">
        <v>90</v>
      </c>
      <c r="G287">
        <v>4.5</v>
      </c>
      <c r="H287">
        <v>41.5</v>
      </c>
    </row>
    <row r="288" spans="1:8" x14ac:dyDescent="0.2">
      <c r="A288" t="s">
        <v>235</v>
      </c>
      <c r="B288" t="s">
        <v>37</v>
      </c>
      <c r="C288" t="s">
        <v>43</v>
      </c>
      <c r="D288">
        <v>10</v>
      </c>
      <c r="E288">
        <v>26</v>
      </c>
      <c r="F288" t="s">
        <v>91</v>
      </c>
      <c r="G288">
        <v>7.5</v>
      </c>
      <c r="H288">
        <v>54.5</v>
      </c>
    </row>
    <row r="289" spans="1:8" x14ac:dyDescent="0.2">
      <c r="A289" t="s">
        <v>235</v>
      </c>
      <c r="B289" t="s">
        <v>43</v>
      </c>
      <c r="C289" t="s">
        <v>37</v>
      </c>
      <c r="D289">
        <v>10</v>
      </c>
      <c r="E289">
        <v>27</v>
      </c>
      <c r="F289" t="s">
        <v>90</v>
      </c>
      <c r="G289">
        <v>-7.5</v>
      </c>
      <c r="H289">
        <v>54.5</v>
      </c>
    </row>
    <row r="290" spans="1:8" x14ac:dyDescent="0.2">
      <c r="A290" t="s">
        <v>236</v>
      </c>
      <c r="B290" t="s">
        <v>57</v>
      </c>
      <c r="C290" t="s">
        <v>46</v>
      </c>
      <c r="D290">
        <v>10</v>
      </c>
      <c r="E290">
        <v>32</v>
      </c>
      <c r="F290" t="s">
        <v>91</v>
      </c>
      <c r="G290">
        <v>-3</v>
      </c>
      <c r="H290">
        <v>44.5</v>
      </c>
    </row>
    <row r="291" spans="1:8" x14ac:dyDescent="0.2">
      <c r="A291" t="s">
        <v>236</v>
      </c>
      <c r="B291" t="s">
        <v>46</v>
      </c>
      <c r="C291" t="s">
        <v>57</v>
      </c>
      <c r="D291">
        <v>10</v>
      </c>
      <c r="E291">
        <v>39</v>
      </c>
      <c r="F291" t="s">
        <v>90</v>
      </c>
      <c r="G291">
        <v>3</v>
      </c>
      <c r="H291">
        <v>44.5</v>
      </c>
    </row>
    <row r="292" spans="1:8" x14ac:dyDescent="0.2">
      <c r="A292" t="s">
        <v>237</v>
      </c>
      <c r="B292" t="s">
        <v>51</v>
      </c>
      <c r="C292" t="s">
        <v>33</v>
      </c>
      <c r="D292">
        <v>10</v>
      </c>
      <c r="E292">
        <v>6</v>
      </c>
      <c r="F292" t="s">
        <v>91</v>
      </c>
      <c r="G292">
        <v>-11</v>
      </c>
      <c r="H292">
        <v>47.5</v>
      </c>
    </row>
    <row r="293" spans="1:8" x14ac:dyDescent="0.2">
      <c r="A293" t="s">
        <v>237</v>
      </c>
      <c r="B293" t="s">
        <v>33</v>
      </c>
      <c r="C293" t="s">
        <v>51</v>
      </c>
      <c r="D293">
        <v>10</v>
      </c>
      <c r="E293">
        <v>10</v>
      </c>
      <c r="F293" t="s">
        <v>90</v>
      </c>
      <c r="G293">
        <v>11</v>
      </c>
      <c r="H293">
        <v>47.5</v>
      </c>
    </row>
    <row r="294" spans="1:8" x14ac:dyDescent="0.2">
      <c r="A294" t="s">
        <v>238</v>
      </c>
      <c r="B294" t="s">
        <v>40</v>
      </c>
      <c r="C294" t="s">
        <v>54</v>
      </c>
      <c r="D294">
        <v>11</v>
      </c>
      <c r="E294">
        <v>19</v>
      </c>
      <c r="F294" t="s">
        <v>90</v>
      </c>
      <c r="G294">
        <v>-3</v>
      </c>
      <c r="H294">
        <v>42</v>
      </c>
    </row>
    <row r="295" spans="1:8" x14ac:dyDescent="0.2">
      <c r="A295" t="s">
        <v>238</v>
      </c>
      <c r="B295" t="s">
        <v>54</v>
      </c>
      <c r="C295" t="s">
        <v>40</v>
      </c>
      <c r="D295">
        <v>11</v>
      </c>
      <c r="E295">
        <v>13</v>
      </c>
      <c r="F295" t="s">
        <v>91</v>
      </c>
      <c r="G295">
        <v>3</v>
      </c>
      <c r="H295">
        <v>42</v>
      </c>
    </row>
    <row r="296" spans="1:8" x14ac:dyDescent="0.2">
      <c r="A296" t="s">
        <v>239</v>
      </c>
      <c r="B296" t="s">
        <v>42</v>
      </c>
      <c r="C296" t="s">
        <v>34</v>
      </c>
      <c r="D296">
        <v>11</v>
      </c>
      <c r="E296">
        <v>14</v>
      </c>
      <c r="F296" t="s">
        <v>91</v>
      </c>
      <c r="G296">
        <v>1</v>
      </c>
      <c r="H296">
        <v>47</v>
      </c>
    </row>
    <row r="297" spans="1:8" x14ac:dyDescent="0.2">
      <c r="A297" t="s">
        <v>239</v>
      </c>
      <c r="B297" t="s">
        <v>34</v>
      </c>
      <c r="C297" t="s">
        <v>42</v>
      </c>
      <c r="D297">
        <v>11</v>
      </c>
      <c r="E297">
        <v>24</v>
      </c>
      <c r="F297" t="s">
        <v>90</v>
      </c>
      <c r="G297">
        <v>-1</v>
      </c>
      <c r="H297">
        <v>47</v>
      </c>
    </row>
    <row r="298" spans="1:8" x14ac:dyDescent="0.2">
      <c r="A298" t="s">
        <v>240</v>
      </c>
      <c r="B298" t="s">
        <v>52</v>
      </c>
      <c r="C298" t="s">
        <v>31</v>
      </c>
      <c r="D298">
        <v>11</v>
      </c>
      <c r="E298">
        <v>15</v>
      </c>
      <c r="F298" t="s">
        <v>91</v>
      </c>
      <c r="G298">
        <v>1</v>
      </c>
      <c r="H298">
        <v>41</v>
      </c>
    </row>
    <row r="299" spans="1:8" x14ac:dyDescent="0.2">
      <c r="A299" t="s">
        <v>240</v>
      </c>
      <c r="B299" t="s">
        <v>31</v>
      </c>
      <c r="C299" t="s">
        <v>52</v>
      </c>
      <c r="D299">
        <v>11</v>
      </c>
      <c r="E299">
        <v>17</v>
      </c>
      <c r="F299" t="s">
        <v>90</v>
      </c>
      <c r="G299">
        <v>-1</v>
      </c>
      <c r="H299">
        <v>41</v>
      </c>
    </row>
    <row r="300" spans="1:8" x14ac:dyDescent="0.2">
      <c r="A300" t="s">
        <v>241</v>
      </c>
      <c r="B300" t="s">
        <v>39</v>
      </c>
      <c r="C300" t="s">
        <v>47</v>
      </c>
      <c r="D300">
        <v>11</v>
      </c>
      <c r="E300">
        <v>13</v>
      </c>
      <c r="F300" t="s">
        <v>91</v>
      </c>
      <c r="G300">
        <v>-1</v>
      </c>
      <c r="H300">
        <v>44.5</v>
      </c>
    </row>
    <row r="301" spans="1:8" x14ac:dyDescent="0.2">
      <c r="A301" t="s">
        <v>241</v>
      </c>
      <c r="B301" t="s">
        <v>47</v>
      </c>
      <c r="C301" t="s">
        <v>39</v>
      </c>
      <c r="D301">
        <v>11</v>
      </c>
      <c r="E301">
        <v>30</v>
      </c>
      <c r="F301" t="s">
        <v>90</v>
      </c>
      <c r="G301">
        <v>1</v>
      </c>
      <c r="H301">
        <v>44.5</v>
      </c>
    </row>
    <row r="302" spans="1:8" x14ac:dyDescent="0.2">
      <c r="A302" t="s">
        <v>242</v>
      </c>
      <c r="B302" t="s">
        <v>50</v>
      </c>
      <c r="C302" t="s">
        <v>59</v>
      </c>
      <c r="D302">
        <v>11</v>
      </c>
      <c r="E302">
        <v>21</v>
      </c>
      <c r="F302" t="s">
        <v>91</v>
      </c>
      <c r="G302">
        <v>-5.5</v>
      </c>
      <c r="H302">
        <v>47.5</v>
      </c>
    </row>
    <row r="303" spans="1:8" x14ac:dyDescent="0.2">
      <c r="A303" t="s">
        <v>242</v>
      </c>
      <c r="B303" t="s">
        <v>59</v>
      </c>
      <c r="C303" t="s">
        <v>50</v>
      </c>
      <c r="D303">
        <v>11</v>
      </c>
      <c r="E303">
        <v>24</v>
      </c>
      <c r="F303" t="s">
        <v>90</v>
      </c>
      <c r="G303">
        <v>5.5</v>
      </c>
      <c r="H303">
        <v>47.5</v>
      </c>
    </row>
    <row r="304" spans="1:8" x14ac:dyDescent="0.2">
      <c r="A304" t="s">
        <v>243</v>
      </c>
      <c r="B304" t="s">
        <v>33</v>
      </c>
      <c r="C304" t="s">
        <v>32</v>
      </c>
      <c r="D304">
        <v>11</v>
      </c>
      <c r="E304">
        <v>24</v>
      </c>
      <c r="F304" t="s">
        <v>90</v>
      </c>
      <c r="G304">
        <v>3</v>
      </c>
      <c r="H304">
        <v>40.5</v>
      </c>
    </row>
    <row r="305" spans="1:8" x14ac:dyDescent="0.2">
      <c r="A305" t="s">
        <v>243</v>
      </c>
      <c r="B305" t="s">
        <v>32</v>
      </c>
      <c r="C305" t="s">
        <v>33</v>
      </c>
      <c r="D305">
        <v>11</v>
      </c>
      <c r="E305">
        <v>17</v>
      </c>
      <c r="F305" t="s">
        <v>91</v>
      </c>
      <c r="G305">
        <v>-3</v>
      </c>
      <c r="H305">
        <v>40.5</v>
      </c>
    </row>
    <row r="306" spans="1:8" x14ac:dyDescent="0.2">
      <c r="A306" t="s">
        <v>244</v>
      </c>
      <c r="B306" t="s">
        <v>61</v>
      </c>
      <c r="C306" t="s">
        <v>56</v>
      </c>
      <c r="D306">
        <v>11</v>
      </c>
      <c r="E306">
        <v>18</v>
      </c>
      <c r="F306" t="s">
        <v>90</v>
      </c>
      <c r="G306">
        <v>0.5</v>
      </c>
      <c r="H306">
        <v>49.5</v>
      </c>
    </row>
    <row r="307" spans="1:8" x14ac:dyDescent="0.2">
      <c r="A307" t="s">
        <v>244</v>
      </c>
      <c r="B307" t="s">
        <v>56</v>
      </c>
      <c r="C307" t="s">
        <v>61</v>
      </c>
      <c r="D307">
        <v>11</v>
      </c>
      <c r="E307">
        <v>13</v>
      </c>
      <c r="F307" t="s">
        <v>91</v>
      </c>
      <c r="G307">
        <v>-0.5</v>
      </c>
      <c r="H307">
        <v>49.5</v>
      </c>
    </row>
    <row r="308" spans="1:8" x14ac:dyDescent="0.2">
      <c r="A308" t="s">
        <v>245</v>
      </c>
      <c r="B308" t="s">
        <v>55</v>
      </c>
      <c r="C308" t="s">
        <v>35</v>
      </c>
      <c r="D308">
        <v>11</v>
      </c>
      <c r="E308">
        <v>16</v>
      </c>
      <c r="F308" t="s">
        <v>90</v>
      </c>
      <c r="G308">
        <v>-2.5</v>
      </c>
      <c r="H308">
        <v>41.5</v>
      </c>
    </row>
    <row r="309" spans="1:8" x14ac:dyDescent="0.2">
      <c r="A309" t="s">
        <v>245</v>
      </c>
      <c r="B309" t="s">
        <v>35</v>
      </c>
      <c r="C309" t="s">
        <v>55</v>
      </c>
      <c r="D309">
        <v>11</v>
      </c>
      <c r="E309">
        <v>13</v>
      </c>
      <c r="F309" t="s">
        <v>91</v>
      </c>
      <c r="G309">
        <v>2.5</v>
      </c>
      <c r="H309">
        <v>41.5</v>
      </c>
    </row>
    <row r="310" spans="1:8" x14ac:dyDescent="0.2">
      <c r="A310" t="s">
        <v>246</v>
      </c>
      <c r="B310" t="s">
        <v>36</v>
      </c>
      <c r="C310" t="s">
        <v>38</v>
      </c>
      <c r="D310">
        <v>11</v>
      </c>
      <c r="E310">
        <v>45</v>
      </c>
      <c r="F310" t="s">
        <v>90</v>
      </c>
      <c r="G310">
        <v>5.5</v>
      </c>
      <c r="H310">
        <v>45</v>
      </c>
    </row>
    <row r="311" spans="1:8" x14ac:dyDescent="0.2">
      <c r="A311" t="s">
        <v>246</v>
      </c>
      <c r="B311" t="s">
        <v>38</v>
      </c>
      <c r="C311" t="s">
        <v>36</v>
      </c>
      <c r="D311">
        <v>11</v>
      </c>
      <c r="E311">
        <v>17</v>
      </c>
      <c r="F311" t="s">
        <v>91</v>
      </c>
      <c r="G311">
        <v>-5.5</v>
      </c>
      <c r="H311">
        <v>45</v>
      </c>
    </row>
    <row r="312" spans="1:8" x14ac:dyDescent="0.2">
      <c r="A312" t="s">
        <v>247</v>
      </c>
      <c r="B312" t="s">
        <v>53</v>
      </c>
      <c r="C312" t="s">
        <v>44</v>
      </c>
      <c r="D312">
        <v>11</v>
      </c>
      <c r="E312">
        <v>16</v>
      </c>
      <c r="F312" t="s">
        <v>91</v>
      </c>
      <c r="G312">
        <v>7</v>
      </c>
      <c r="H312">
        <v>44.5</v>
      </c>
    </row>
    <row r="313" spans="1:8" x14ac:dyDescent="0.2">
      <c r="A313" t="s">
        <v>247</v>
      </c>
      <c r="B313" t="s">
        <v>44</v>
      </c>
      <c r="C313" t="s">
        <v>53</v>
      </c>
      <c r="D313">
        <v>11</v>
      </c>
      <c r="E313">
        <v>44</v>
      </c>
      <c r="F313" t="s">
        <v>90</v>
      </c>
      <c r="G313">
        <v>-7</v>
      </c>
      <c r="H313">
        <v>44.5</v>
      </c>
    </row>
    <row r="314" spans="1:8" x14ac:dyDescent="0.2">
      <c r="A314" t="s">
        <v>248</v>
      </c>
      <c r="B314" t="s">
        <v>46</v>
      </c>
      <c r="C314" t="s">
        <v>51</v>
      </c>
      <c r="D314">
        <v>11</v>
      </c>
      <c r="E314">
        <v>34</v>
      </c>
      <c r="F314" t="s">
        <v>90</v>
      </c>
      <c r="G314">
        <v>-4.5</v>
      </c>
      <c r="H314">
        <v>49</v>
      </c>
    </row>
    <row r="315" spans="1:8" x14ac:dyDescent="0.2">
      <c r="A315" t="s">
        <v>248</v>
      </c>
      <c r="B315" t="s">
        <v>51</v>
      </c>
      <c r="C315" t="s">
        <v>46</v>
      </c>
      <c r="D315">
        <v>11</v>
      </c>
      <c r="E315">
        <v>31</v>
      </c>
      <c r="F315" t="s">
        <v>91</v>
      </c>
      <c r="G315">
        <v>4.5</v>
      </c>
      <c r="H315">
        <v>49</v>
      </c>
    </row>
    <row r="316" spans="1:8" x14ac:dyDescent="0.2">
      <c r="A316" t="s">
        <v>249</v>
      </c>
      <c r="B316" t="s">
        <v>57</v>
      </c>
      <c r="C316" t="s">
        <v>60</v>
      </c>
      <c r="D316">
        <v>11</v>
      </c>
      <c r="E316">
        <v>29</v>
      </c>
      <c r="F316" t="s">
        <v>90</v>
      </c>
      <c r="G316">
        <v>-13</v>
      </c>
      <c r="H316">
        <v>39.5</v>
      </c>
    </row>
    <row r="317" spans="1:8" x14ac:dyDescent="0.2">
      <c r="A317" t="s">
        <v>249</v>
      </c>
      <c r="B317" t="s">
        <v>60</v>
      </c>
      <c r="C317" t="s">
        <v>57</v>
      </c>
      <c r="D317">
        <v>11</v>
      </c>
      <c r="E317">
        <v>13</v>
      </c>
      <c r="F317" t="s">
        <v>91</v>
      </c>
      <c r="G317">
        <v>13</v>
      </c>
      <c r="H317">
        <v>39.5</v>
      </c>
    </row>
    <row r="318" spans="1:8" x14ac:dyDescent="0.2">
      <c r="A318" t="s">
        <v>250</v>
      </c>
      <c r="B318" t="s">
        <v>62</v>
      </c>
      <c r="C318" t="s">
        <v>49</v>
      </c>
      <c r="D318">
        <v>11</v>
      </c>
      <c r="E318">
        <v>33</v>
      </c>
      <c r="F318" t="s">
        <v>90</v>
      </c>
      <c r="G318">
        <v>-3</v>
      </c>
      <c r="H318">
        <v>45</v>
      </c>
    </row>
    <row r="319" spans="1:8" x14ac:dyDescent="0.2">
      <c r="A319" t="s">
        <v>250</v>
      </c>
      <c r="B319" t="s">
        <v>49</v>
      </c>
      <c r="C319" t="s">
        <v>62</v>
      </c>
      <c r="D319">
        <v>11</v>
      </c>
      <c r="E319">
        <v>3</v>
      </c>
      <c r="F319" t="s">
        <v>91</v>
      </c>
      <c r="G319">
        <v>3</v>
      </c>
      <c r="H319">
        <v>45</v>
      </c>
    </row>
    <row r="320" spans="1:8" x14ac:dyDescent="0.2">
      <c r="A320" t="s">
        <v>251</v>
      </c>
      <c r="B320" t="s">
        <v>58</v>
      </c>
      <c r="C320" t="s">
        <v>43</v>
      </c>
      <c r="D320">
        <v>11</v>
      </c>
      <c r="E320">
        <v>13</v>
      </c>
      <c r="F320" t="s">
        <v>91</v>
      </c>
      <c r="G320">
        <v>7</v>
      </c>
      <c r="H320">
        <v>48.5</v>
      </c>
    </row>
    <row r="321" spans="1:8" x14ac:dyDescent="0.2">
      <c r="A321" t="s">
        <v>251</v>
      </c>
      <c r="B321" t="s">
        <v>43</v>
      </c>
      <c r="C321" t="s">
        <v>58</v>
      </c>
      <c r="D321">
        <v>11</v>
      </c>
      <c r="E321">
        <v>20</v>
      </c>
      <c r="F321" t="s">
        <v>90</v>
      </c>
      <c r="G321">
        <v>-7</v>
      </c>
      <c r="H321">
        <v>48.5</v>
      </c>
    </row>
    <row r="322" spans="1:8" x14ac:dyDescent="0.2">
      <c r="A322" t="s">
        <v>252</v>
      </c>
      <c r="B322" t="s">
        <v>44</v>
      </c>
      <c r="C322" t="s">
        <v>34</v>
      </c>
      <c r="D322">
        <v>12</v>
      </c>
      <c r="E322">
        <v>0</v>
      </c>
      <c r="F322" t="s">
        <v>211</v>
      </c>
      <c r="G322">
        <v>1</v>
      </c>
      <c r="H322">
        <v>45.5</v>
      </c>
    </row>
    <row r="323" spans="1:8" x14ac:dyDescent="0.2">
      <c r="A323" t="s">
        <v>252</v>
      </c>
      <c r="B323" t="s">
        <v>34</v>
      </c>
      <c r="C323" t="s">
        <v>44</v>
      </c>
      <c r="D323">
        <v>12</v>
      </c>
      <c r="E323">
        <v>0</v>
      </c>
      <c r="F323" t="s">
        <v>211</v>
      </c>
      <c r="G323">
        <v>-1</v>
      </c>
      <c r="H323">
        <v>45.5</v>
      </c>
    </row>
    <row r="324" spans="1:8" x14ac:dyDescent="0.2">
      <c r="A324" t="s">
        <v>253</v>
      </c>
      <c r="B324" t="s">
        <v>52</v>
      </c>
      <c r="C324" t="s">
        <v>47</v>
      </c>
      <c r="D324">
        <v>12</v>
      </c>
      <c r="E324">
        <v>0</v>
      </c>
      <c r="F324" t="s">
        <v>211</v>
      </c>
      <c r="G324">
        <v>8.5</v>
      </c>
      <c r="H324">
        <v>44.5</v>
      </c>
    </row>
    <row r="325" spans="1:8" x14ac:dyDescent="0.2">
      <c r="A325" t="s">
        <v>253</v>
      </c>
      <c r="B325" t="s">
        <v>47</v>
      </c>
      <c r="C325" t="s">
        <v>52</v>
      </c>
      <c r="D325">
        <v>12</v>
      </c>
      <c r="E325">
        <v>0</v>
      </c>
      <c r="F325" t="s">
        <v>211</v>
      </c>
      <c r="G325">
        <v>-8.5</v>
      </c>
      <c r="H325">
        <v>44.5</v>
      </c>
    </row>
    <row r="326" spans="1:8" x14ac:dyDescent="0.2">
      <c r="A326" t="s">
        <v>254</v>
      </c>
      <c r="B326" t="s">
        <v>38</v>
      </c>
      <c r="C326" t="s">
        <v>61</v>
      </c>
      <c r="D326">
        <v>12</v>
      </c>
      <c r="E326">
        <v>0</v>
      </c>
      <c r="F326" t="s">
        <v>211</v>
      </c>
      <c r="G326">
        <v>2.5</v>
      </c>
      <c r="H326">
        <v>46</v>
      </c>
    </row>
    <row r="327" spans="1:8" x14ac:dyDescent="0.2">
      <c r="A327" t="s">
        <v>254</v>
      </c>
      <c r="B327" t="s">
        <v>61</v>
      </c>
      <c r="C327" t="s">
        <v>38</v>
      </c>
      <c r="D327">
        <v>12</v>
      </c>
      <c r="E327">
        <v>0</v>
      </c>
      <c r="F327" t="s">
        <v>211</v>
      </c>
      <c r="G327">
        <v>-2.5</v>
      </c>
      <c r="H327">
        <v>46</v>
      </c>
    </row>
    <row r="328" spans="1:8" x14ac:dyDescent="0.2">
      <c r="A328" t="s">
        <v>255</v>
      </c>
      <c r="B328" t="s">
        <v>46</v>
      </c>
      <c r="C328" t="s">
        <v>60</v>
      </c>
      <c r="D328">
        <v>12</v>
      </c>
      <c r="E328">
        <v>0</v>
      </c>
      <c r="F328" t="s">
        <v>211</v>
      </c>
      <c r="G328">
        <v>-10.5</v>
      </c>
      <c r="H328">
        <v>44.5</v>
      </c>
    </row>
    <row r="329" spans="1:8" x14ac:dyDescent="0.2">
      <c r="A329" t="s">
        <v>255</v>
      </c>
      <c r="B329" t="s">
        <v>60</v>
      </c>
      <c r="C329" t="s">
        <v>46</v>
      </c>
      <c r="D329">
        <v>12</v>
      </c>
      <c r="E329">
        <v>0</v>
      </c>
      <c r="F329" t="s">
        <v>211</v>
      </c>
      <c r="G329">
        <v>10.5</v>
      </c>
      <c r="H329">
        <v>44.5</v>
      </c>
    </row>
    <row r="330" spans="1:8" x14ac:dyDescent="0.2">
      <c r="A330" t="s">
        <v>256</v>
      </c>
      <c r="B330" t="s">
        <v>62</v>
      </c>
      <c r="C330" t="s">
        <v>58</v>
      </c>
      <c r="D330">
        <v>12</v>
      </c>
      <c r="E330">
        <v>0</v>
      </c>
      <c r="F330" t="s">
        <v>211</v>
      </c>
      <c r="G330">
        <v>-6.5</v>
      </c>
      <c r="H330">
        <v>41.5</v>
      </c>
    </row>
    <row r="331" spans="1:8" x14ac:dyDescent="0.2">
      <c r="A331" t="s">
        <v>256</v>
      </c>
      <c r="B331" t="s">
        <v>58</v>
      </c>
      <c r="C331" t="s">
        <v>62</v>
      </c>
      <c r="D331">
        <v>12</v>
      </c>
      <c r="E331">
        <v>0</v>
      </c>
      <c r="F331" t="s">
        <v>211</v>
      </c>
      <c r="G331">
        <v>6.5</v>
      </c>
      <c r="H331">
        <v>41.5</v>
      </c>
    </row>
    <row r="332" spans="1:8" x14ac:dyDescent="0.2">
      <c r="A332" t="s">
        <v>257</v>
      </c>
      <c r="B332" t="s">
        <v>42</v>
      </c>
      <c r="C332" t="s">
        <v>32</v>
      </c>
      <c r="D332">
        <v>12</v>
      </c>
      <c r="E332">
        <v>0</v>
      </c>
      <c r="F332" t="s">
        <v>211</v>
      </c>
      <c r="G332">
        <v>3.5</v>
      </c>
      <c r="H332">
        <v>42.5</v>
      </c>
    </row>
    <row r="333" spans="1:8" x14ac:dyDescent="0.2">
      <c r="A333" t="s">
        <v>257</v>
      </c>
      <c r="B333" t="s">
        <v>32</v>
      </c>
      <c r="C333" t="s">
        <v>42</v>
      </c>
      <c r="D333">
        <v>12</v>
      </c>
      <c r="E333">
        <v>0</v>
      </c>
      <c r="F333" t="s">
        <v>211</v>
      </c>
      <c r="G333">
        <v>-3.5</v>
      </c>
      <c r="H333">
        <v>42.5</v>
      </c>
    </row>
    <row r="334" spans="1:8" x14ac:dyDescent="0.2">
      <c r="A334" t="s">
        <v>258</v>
      </c>
      <c r="B334" t="s">
        <v>39</v>
      </c>
      <c r="C334" t="s">
        <v>50</v>
      </c>
      <c r="D334">
        <v>12</v>
      </c>
      <c r="E334">
        <v>0</v>
      </c>
      <c r="F334" t="s">
        <v>211</v>
      </c>
      <c r="G334">
        <v>1</v>
      </c>
      <c r="H334">
        <v>45.5</v>
      </c>
    </row>
    <row r="335" spans="1:8" x14ac:dyDescent="0.2">
      <c r="A335" t="s">
        <v>258</v>
      </c>
      <c r="B335" t="s">
        <v>50</v>
      </c>
      <c r="C335" t="s">
        <v>39</v>
      </c>
      <c r="D335">
        <v>12</v>
      </c>
      <c r="E335">
        <v>0</v>
      </c>
      <c r="F335" t="s">
        <v>211</v>
      </c>
      <c r="G335">
        <v>-1</v>
      </c>
      <c r="H335">
        <v>45.5</v>
      </c>
    </row>
    <row r="336" spans="1:8" x14ac:dyDescent="0.2">
      <c r="A336" t="s">
        <v>259</v>
      </c>
      <c r="B336" t="s">
        <v>33</v>
      </c>
      <c r="C336" t="s">
        <v>41</v>
      </c>
      <c r="D336">
        <v>12</v>
      </c>
      <c r="E336">
        <v>0</v>
      </c>
      <c r="F336" t="s">
        <v>211</v>
      </c>
      <c r="G336">
        <v>-3</v>
      </c>
      <c r="H336">
        <v>47.5</v>
      </c>
    </row>
    <row r="337" spans="1:8" x14ac:dyDescent="0.2">
      <c r="A337" t="s">
        <v>259</v>
      </c>
      <c r="B337" t="s">
        <v>41</v>
      </c>
      <c r="C337" t="s">
        <v>33</v>
      </c>
      <c r="D337">
        <v>12</v>
      </c>
      <c r="E337">
        <v>0</v>
      </c>
      <c r="F337" t="s">
        <v>211</v>
      </c>
      <c r="G337">
        <v>3</v>
      </c>
      <c r="H337">
        <v>47.5</v>
      </c>
    </row>
    <row r="338" spans="1:8" x14ac:dyDescent="0.2">
      <c r="A338" t="s">
        <v>260</v>
      </c>
      <c r="B338" t="s">
        <v>53</v>
      </c>
      <c r="C338" t="s">
        <v>37</v>
      </c>
      <c r="D338">
        <v>12</v>
      </c>
      <c r="E338">
        <v>0</v>
      </c>
      <c r="F338" t="s">
        <v>211</v>
      </c>
      <c r="G338">
        <v>2.5</v>
      </c>
      <c r="H338">
        <v>47</v>
      </c>
    </row>
    <row r="339" spans="1:8" x14ac:dyDescent="0.2">
      <c r="A339" t="s">
        <v>260</v>
      </c>
      <c r="B339" t="s">
        <v>37</v>
      </c>
      <c r="C339" t="s">
        <v>53</v>
      </c>
      <c r="D339">
        <v>12</v>
      </c>
      <c r="E339">
        <v>0</v>
      </c>
      <c r="F339" t="s">
        <v>211</v>
      </c>
      <c r="G339">
        <v>-2.5</v>
      </c>
      <c r="H339">
        <v>47</v>
      </c>
    </row>
    <row r="340" spans="1:8" x14ac:dyDescent="0.2">
      <c r="A340" t="s">
        <v>261</v>
      </c>
      <c r="B340" t="s">
        <v>56</v>
      </c>
      <c r="C340" t="s">
        <v>54</v>
      </c>
      <c r="D340">
        <v>12</v>
      </c>
      <c r="E340">
        <v>0</v>
      </c>
      <c r="F340" t="s">
        <v>211</v>
      </c>
      <c r="G340">
        <v>-1.5</v>
      </c>
      <c r="H340">
        <v>44</v>
      </c>
    </row>
    <row r="341" spans="1:8" x14ac:dyDescent="0.2">
      <c r="A341" t="s">
        <v>261</v>
      </c>
      <c r="B341" t="s">
        <v>54</v>
      </c>
      <c r="C341" t="s">
        <v>56</v>
      </c>
      <c r="D341">
        <v>12</v>
      </c>
      <c r="E341">
        <v>0</v>
      </c>
      <c r="F341" t="s">
        <v>211</v>
      </c>
      <c r="G341">
        <v>1.5</v>
      </c>
      <c r="H341">
        <v>44</v>
      </c>
    </row>
    <row r="342" spans="1:8" x14ac:dyDescent="0.2">
      <c r="A342" t="s">
        <v>262</v>
      </c>
      <c r="B342" t="s">
        <v>48</v>
      </c>
      <c r="C342" t="s">
        <v>57</v>
      </c>
      <c r="D342">
        <v>12</v>
      </c>
      <c r="E342">
        <v>0</v>
      </c>
      <c r="F342" t="s">
        <v>211</v>
      </c>
      <c r="G342">
        <v>3.5</v>
      </c>
      <c r="H342">
        <v>45.5</v>
      </c>
    </row>
    <row r="343" spans="1:8" x14ac:dyDescent="0.2">
      <c r="A343" t="s">
        <v>262</v>
      </c>
      <c r="B343" t="s">
        <v>57</v>
      </c>
      <c r="C343" t="s">
        <v>48</v>
      </c>
      <c r="D343">
        <v>12</v>
      </c>
      <c r="E343">
        <v>0</v>
      </c>
      <c r="F343" t="s">
        <v>211</v>
      </c>
      <c r="G343">
        <v>-3.5</v>
      </c>
      <c r="H343">
        <v>45.5</v>
      </c>
    </row>
    <row r="344" spans="1:8" x14ac:dyDescent="0.2">
      <c r="A344" t="s">
        <v>263</v>
      </c>
      <c r="B344" t="s">
        <v>40</v>
      </c>
      <c r="C344" t="s">
        <v>49</v>
      </c>
      <c r="D344">
        <v>12</v>
      </c>
      <c r="E344">
        <v>0</v>
      </c>
      <c r="F344" t="s">
        <v>211</v>
      </c>
      <c r="G344">
        <v>-4</v>
      </c>
      <c r="H344">
        <v>46.5</v>
      </c>
    </row>
    <row r="345" spans="1:8" x14ac:dyDescent="0.2">
      <c r="A345" t="s">
        <v>263</v>
      </c>
      <c r="B345" t="s">
        <v>49</v>
      </c>
      <c r="C345" t="s">
        <v>40</v>
      </c>
      <c r="D345">
        <v>12</v>
      </c>
      <c r="E345">
        <v>0</v>
      </c>
      <c r="F345" t="s">
        <v>211</v>
      </c>
      <c r="G345">
        <v>4</v>
      </c>
      <c r="H345">
        <v>46.5</v>
      </c>
    </row>
    <row r="346" spans="1:8" x14ac:dyDescent="0.2">
      <c r="A346" t="s">
        <v>264</v>
      </c>
      <c r="B346" t="s">
        <v>51</v>
      </c>
      <c r="C346" t="s">
        <v>35</v>
      </c>
      <c r="D346">
        <v>12</v>
      </c>
      <c r="E346">
        <v>0</v>
      </c>
      <c r="F346" t="s">
        <v>211</v>
      </c>
      <c r="G346">
        <v>-9</v>
      </c>
      <c r="H346">
        <v>42</v>
      </c>
    </row>
    <row r="347" spans="1:8" x14ac:dyDescent="0.2">
      <c r="A347" t="s">
        <v>264</v>
      </c>
      <c r="B347" t="s">
        <v>35</v>
      </c>
      <c r="C347" t="s">
        <v>51</v>
      </c>
      <c r="D347">
        <v>12</v>
      </c>
      <c r="E347">
        <v>0</v>
      </c>
      <c r="F347" t="s">
        <v>211</v>
      </c>
      <c r="G347">
        <v>9</v>
      </c>
      <c r="H347">
        <v>42</v>
      </c>
    </row>
    <row r="348" spans="1:8" x14ac:dyDescent="0.2">
      <c r="A348" t="s">
        <v>265</v>
      </c>
      <c r="B348" t="s">
        <v>59</v>
      </c>
      <c r="C348" t="s">
        <v>36</v>
      </c>
      <c r="D348">
        <v>12</v>
      </c>
      <c r="E348">
        <v>0</v>
      </c>
      <c r="F348" t="s">
        <v>211</v>
      </c>
      <c r="G348">
        <v>-3</v>
      </c>
      <c r="H348">
        <v>46.5</v>
      </c>
    </row>
    <row r="349" spans="1:8" x14ac:dyDescent="0.2">
      <c r="A349" t="s">
        <v>265</v>
      </c>
      <c r="B349" t="s">
        <v>36</v>
      </c>
      <c r="C349" t="s">
        <v>59</v>
      </c>
      <c r="D349">
        <v>12</v>
      </c>
      <c r="E349">
        <v>0</v>
      </c>
      <c r="F349" t="s">
        <v>211</v>
      </c>
      <c r="G349">
        <v>3</v>
      </c>
      <c r="H349">
        <v>46.5</v>
      </c>
    </row>
    <row r="350" spans="1:8" x14ac:dyDescent="0.2">
      <c r="A350" t="s">
        <v>266</v>
      </c>
      <c r="B350" t="s">
        <v>31</v>
      </c>
      <c r="C350" t="s">
        <v>43</v>
      </c>
      <c r="D350">
        <v>12</v>
      </c>
      <c r="E350">
        <v>0</v>
      </c>
      <c r="F350" t="s">
        <v>211</v>
      </c>
      <c r="G350">
        <v>3</v>
      </c>
      <c r="H350">
        <v>43.5</v>
      </c>
    </row>
    <row r="351" spans="1:8" x14ac:dyDescent="0.2">
      <c r="A351" t="s">
        <v>266</v>
      </c>
      <c r="B351" t="s">
        <v>43</v>
      </c>
      <c r="C351" t="s">
        <v>31</v>
      </c>
      <c r="D351">
        <v>12</v>
      </c>
      <c r="E351">
        <v>0</v>
      </c>
      <c r="F351" t="s">
        <v>211</v>
      </c>
      <c r="G351">
        <v>-3</v>
      </c>
      <c r="H351">
        <v>43.5</v>
      </c>
    </row>
    <row r="352" spans="1:8" x14ac:dyDescent="0.2">
      <c r="A352" t="s">
        <v>267</v>
      </c>
      <c r="B352" t="s">
        <v>45</v>
      </c>
      <c r="C352" t="s">
        <v>55</v>
      </c>
      <c r="D352">
        <v>12</v>
      </c>
      <c r="E352">
        <v>0</v>
      </c>
      <c r="F352" t="s">
        <v>211</v>
      </c>
      <c r="G352">
        <v>-2.5</v>
      </c>
      <c r="H352">
        <v>41</v>
      </c>
    </row>
    <row r="353" spans="1:8" x14ac:dyDescent="0.2">
      <c r="A353" t="s">
        <v>267</v>
      </c>
      <c r="B353" t="s">
        <v>55</v>
      </c>
      <c r="C353" t="s">
        <v>45</v>
      </c>
      <c r="D353">
        <v>12</v>
      </c>
      <c r="E353">
        <v>0</v>
      </c>
      <c r="F353" t="s">
        <v>211</v>
      </c>
      <c r="G353">
        <v>2.5</v>
      </c>
      <c r="H353">
        <v>41</v>
      </c>
    </row>
    <row r="354" spans="1:8" x14ac:dyDescent="0.2">
      <c r="A354" t="s">
        <v>268</v>
      </c>
      <c r="B354" t="s">
        <v>47</v>
      </c>
      <c r="C354" t="s">
        <v>61</v>
      </c>
      <c r="D354">
        <v>13</v>
      </c>
      <c r="E354">
        <v>0</v>
      </c>
      <c r="F354" t="s">
        <v>211</v>
      </c>
      <c r="G354">
        <v>0</v>
      </c>
      <c r="H354">
        <v>0</v>
      </c>
    </row>
    <row r="355" spans="1:8" x14ac:dyDescent="0.2">
      <c r="A355" t="s">
        <v>268</v>
      </c>
      <c r="B355" t="s">
        <v>61</v>
      </c>
      <c r="C355" t="s">
        <v>47</v>
      </c>
      <c r="D355">
        <v>13</v>
      </c>
      <c r="E355">
        <v>0</v>
      </c>
      <c r="F355" t="s">
        <v>211</v>
      </c>
      <c r="G355">
        <v>0</v>
      </c>
      <c r="H355">
        <v>0</v>
      </c>
    </row>
    <row r="356" spans="1:8" x14ac:dyDescent="0.2">
      <c r="A356" t="s">
        <v>269</v>
      </c>
      <c r="B356" t="s">
        <v>46</v>
      </c>
      <c r="C356" t="s">
        <v>35</v>
      </c>
      <c r="D356">
        <v>13</v>
      </c>
      <c r="E356">
        <v>0</v>
      </c>
      <c r="F356" t="s">
        <v>211</v>
      </c>
    </row>
    <row r="357" spans="1:8" x14ac:dyDescent="0.2">
      <c r="A357" t="s">
        <v>269</v>
      </c>
      <c r="B357" t="s">
        <v>35</v>
      </c>
      <c r="C357" t="s">
        <v>46</v>
      </c>
      <c r="D357">
        <v>13</v>
      </c>
      <c r="E357">
        <v>0</v>
      </c>
      <c r="F357" t="s">
        <v>211</v>
      </c>
    </row>
    <row r="358" spans="1:8" x14ac:dyDescent="0.2">
      <c r="A358" t="s">
        <v>270</v>
      </c>
      <c r="B358" t="s">
        <v>50</v>
      </c>
      <c r="C358" t="s">
        <v>36</v>
      </c>
      <c r="D358">
        <v>13</v>
      </c>
      <c r="E358">
        <v>0</v>
      </c>
      <c r="F358" t="s">
        <v>211</v>
      </c>
    </row>
    <row r="359" spans="1:8" x14ac:dyDescent="0.2">
      <c r="A359" t="s">
        <v>270</v>
      </c>
      <c r="B359" t="s">
        <v>36</v>
      </c>
      <c r="C359" t="s">
        <v>50</v>
      </c>
      <c r="D359">
        <v>13</v>
      </c>
      <c r="E359">
        <v>0</v>
      </c>
      <c r="F359" t="s">
        <v>211</v>
      </c>
    </row>
    <row r="360" spans="1:8" x14ac:dyDescent="0.2">
      <c r="A360" t="s">
        <v>271</v>
      </c>
      <c r="B360" t="s">
        <v>55</v>
      </c>
      <c r="C360" t="s">
        <v>42</v>
      </c>
      <c r="D360">
        <v>13</v>
      </c>
      <c r="E360">
        <v>0</v>
      </c>
      <c r="F360" t="s">
        <v>211</v>
      </c>
    </row>
    <row r="361" spans="1:8" x14ac:dyDescent="0.2">
      <c r="A361" t="s">
        <v>271</v>
      </c>
      <c r="B361" t="s">
        <v>42</v>
      </c>
      <c r="C361" t="s">
        <v>55</v>
      </c>
      <c r="D361">
        <v>13</v>
      </c>
      <c r="E361">
        <v>0</v>
      </c>
      <c r="F361" t="s">
        <v>211</v>
      </c>
    </row>
    <row r="362" spans="1:8" x14ac:dyDescent="0.2">
      <c r="A362" t="s">
        <v>272</v>
      </c>
      <c r="B362" t="s">
        <v>41</v>
      </c>
      <c r="C362" t="s">
        <v>44</v>
      </c>
      <c r="D362">
        <v>13</v>
      </c>
      <c r="E362">
        <v>0</v>
      </c>
      <c r="F362" t="s">
        <v>211</v>
      </c>
    </row>
    <row r="363" spans="1:8" x14ac:dyDescent="0.2">
      <c r="A363" t="s">
        <v>272</v>
      </c>
      <c r="B363" t="s">
        <v>44</v>
      </c>
      <c r="C363" t="s">
        <v>41</v>
      </c>
      <c r="D363">
        <v>13</v>
      </c>
      <c r="E363">
        <v>0</v>
      </c>
      <c r="F363" t="s">
        <v>211</v>
      </c>
    </row>
    <row r="364" spans="1:8" x14ac:dyDescent="0.2">
      <c r="A364" t="s">
        <v>273</v>
      </c>
      <c r="B364" t="s">
        <v>51</v>
      </c>
      <c r="C364" t="s">
        <v>45</v>
      </c>
      <c r="D364">
        <v>13</v>
      </c>
      <c r="E364">
        <v>0</v>
      </c>
      <c r="F364" t="s">
        <v>211</v>
      </c>
    </row>
    <row r="365" spans="1:8" x14ac:dyDescent="0.2">
      <c r="A365" t="s">
        <v>273</v>
      </c>
      <c r="B365" t="s">
        <v>45</v>
      </c>
      <c r="C365" t="s">
        <v>51</v>
      </c>
      <c r="D365">
        <v>13</v>
      </c>
      <c r="E365">
        <v>0</v>
      </c>
      <c r="F365" t="s">
        <v>211</v>
      </c>
    </row>
    <row r="366" spans="1:8" x14ac:dyDescent="0.2">
      <c r="A366" t="s">
        <v>274</v>
      </c>
      <c r="B366" t="s">
        <v>58</v>
      </c>
      <c r="C366" t="s">
        <v>33</v>
      </c>
      <c r="D366">
        <v>13</v>
      </c>
      <c r="E366">
        <v>0</v>
      </c>
      <c r="F366" t="s">
        <v>211</v>
      </c>
    </row>
    <row r="367" spans="1:8" x14ac:dyDescent="0.2">
      <c r="A367" t="s">
        <v>274</v>
      </c>
      <c r="B367" t="s">
        <v>33</v>
      </c>
      <c r="C367" t="s">
        <v>58</v>
      </c>
      <c r="D367">
        <v>13</v>
      </c>
      <c r="E367">
        <v>0</v>
      </c>
      <c r="F367" t="s">
        <v>211</v>
      </c>
    </row>
    <row r="368" spans="1:8" x14ac:dyDescent="0.2">
      <c r="A368" t="s">
        <v>275</v>
      </c>
      <c r="B368" t="s">
        <v>40</v>
      </c>
      <c r="C368" t="s">
        <v>54</v>
      </c>
      <c r="D368">
        <v>13</v>
      </c>
      <c r="E368">
        <v>0</v>
      </c>
      <c r="F368" t="s">
        <v>211</v>
      </c>
    </row>
    <row r="369" spans="1:6" x14ac:dyDescent="0.2">
      <c r="A369" t="s">
        <v>275</v>
      </c>
      <c r="B369" t="s">
        <v>54</v>
      </c>
      <c r="C369" t="s">
        <v>40</v>
      </c>
      <c r="D369">
        <v>13</v>
      </c>
      <c r="E369">
        <v>0</v>
      </c>
      <c r="F369" t="s">
        <v>211</v>
      </c>
    </row>
    <row r="370" spans="1:6" x14ac:dyDescent="0.2">
      <c r="A370" t="s">
        <v>276</v>
      </c>
      <c r="B370" t="s">
        <v>37</v>
      </c>
      <c r="C370" t="s">
        <v>32</v>
      </c>
      <c r="D370">
        <v>13</v>
      </c>
      <c r="E370">
        <v>0</v>
      </c>
      <c r="F370" t="s">
        <v>211</v>
      </c>
    </row>
    <row r="371" spans="1:6" x14ac:dyDescent="0.2">
      <c r="A371" t="s">
        <v>276</v>
      </c>
      <c r="B371" t="s">
        <v>32</v>
      </c>
      <c r="C371" t="s">
        <v>37</v>
      </c>
      <c r="D371">
        <v>13</v>
      </c>
      <c r="E371">
        <v>0</v>
      </c>
      <c r="F371" t="s">
        <v>211</v>
      </c>
    </row>
    <row r="372" spans="1:6" x14ac:dyDescent="0.2">
      <c r="A372" t="s">
        <v>277</v>
      </c>
      <c r="B372" t="s">
        <v>39</v>
      </c>
      <c r="C372" t="s">
        <v>57</v>
      </c>
      <c r="D372">
        <v>13</v>
      </c>
      <c r="E372">
        <v>0</v>
      </c>
      <c r="F372" t="s">
        <v>211</v>
      </c>
    </row>
    <row r="373" spans="1:6" x14ac:dyDescent="0.2">
      <c r="A373" t="s">
        <v>277</v>
      </c>
      <c r="B373" t="s">
        <v>57</v>
      </c>
      <c r="C373" t="s">
        <v>39</v>
      </c>
      <c r="D373">
        <v>13</v>
      </c>
      <c r="E373">
        <v>0</v>
      </c>
      <c r="F373" t="s">
        <v>211</v>
      </c>
    </row>
    <row r="374" spans="1:6" x14ac:dyDescent="0.2">
      <c r="A374" t="s">
        <v>278</v>
      </c>
      <c r="B374" t="s">
        <v>60</v>
      </c>
      <c r="C374" t="s">
        <v>52</v>
      </c>
      <c r="D374">
        <v>13</v>
      </c>
      <c r="E374">
        <v>0</v>
      </c>
      <c r="F374" t="s">
        <v>211</v>
      </c>
    </row>
    <row r="375" spans="1:6" x14ac:dyDescent="0.2">
      <c r="A375" t="s">
        <v>278</v>
      </c>
      <c r="B375" t="s">
        <v>52</v>
      </c>
      <c r="C375" t="s">
        <v>60</v>
      </c>
      <c r="D375">
        <v>13</v>
      </c>
      <c r="E375">
        <v>0</v>
      </c>
      <c r="F375" t="s">
        <v>211</v>
      </c>
    </row>
    <row r="376" spans="1:6" x14ac:dyDescent="0.2">
      <c r="A376" t="s">
        <v>279</v>
      </c>
      <c r="B376" t="s">
        <v>31</v>
      </c>
      <c r="C376" t="s">
        <v>49</v>
      </c>
      <c r="D376">
        <v>13</v>
      </c>
      <c r="E376">
        <v>0</v>
      </c>
      <c r="F376" t="s">
        <v>211</v>
      </c>
    </row>
    <row r="377" spans="1:6" x14ac:dyDescent="0.2">
      <c r="A377" t="s">
        <v>279</v>
      </c>
      <c r="B377" t="s">
        <v>49</v>
      </c>
      <c r="C377" t="s">
        <v>31</v>
      </c>
      <c r="D377">
        <v>13</v>
      </c>
      <c r="E377">
        <v>0</v>
      </c>
      <c r="F377" t="s">
        <v>211</v>
      </c>
    </row>
    <row r="378" spans="1:6" x14ac:dyDescent="0.2">
      <c r="A378" t="s">
        <v>280</v>
      </c>
      <c r="B378" t="s">
        <v>56</v>
      </c>
      <c r="C378" t="s">
        <v>62</v>
      </c>
      <c r="D378">
        <v>13</v>
      </c>
      <c r="E378">
        <v>0</v>
      </c>
      <c r="F378" t="s">
        <v>211</v>
      </c>
    </row>
    <row r="379" spans="1:6" x14ac:dyDescent="0.2">
      <c r="A379" t="s">
        <v>280</v>
      </c>
      <c r="B379" t="s">
        <v>62</v>
      </c>
      <c r="C379" t="s">
        <v>56</v>
      </c>
      <c r="D379">
        <v>13</v>
      </c>
      <c r="E379">
        <v>0</v>
      </c>
      <c r="F379" t="s">
        <v>211</v>
      </c>
    </row>
    <row r="380" spans="1:6" x14ac:dyDescent="0.2">
      <c r="A380" t="s">
        <v>281</v>
      </c>
      <c r="B380" t="s">
        <v>43</v>
      </c>
      <c r="C380" t="s">
        <v>38</v>
      </c>
      <c r="D380">
        <v>13</v>
      </c>
      <c r="E380">
        <v>0</v>
      </c>
      <c r="F380" t="s">
        <v>211</v>
      </c>
    </row>
    <row r="381" spans="1:6" x14ac:dyDescent="0.2">
      <c r="A381" t="s">
        <v>281</v>
      </c>
      <c r="B381" t="s">
        <v>38</v>
      </c>
      <c r="C381" t="s">
        <v>43</v>
      </c>
      <c r="D381">
        <v>13</v>
      </c>
      <c r="E381">
        <v>0</v>
      </c>
      <c r="F381" t="s">
        <v>211</v>
      </c>
    </row>
    <row r="382" spans="1:6" x14ac:dyDescent="0.2">
      <c r="A382" t="s">
        <v>282</v>
      </c>
      <c r="B382" t="s">
        <v>59</v>
      </c>
      <c r="C382" t="s">
        <v>48</v>
      </c>
      <c r="D382">
        <v>13</v>
      </c>
      <c r="E382">
        <v>0</v>
      </c>
      <c r="F382" t="s">
        <v>211</v>
      </c>
    </row>
    <row r="383" spans="1:6" x14ac:dyDescent="0.2">
      <c r="A383" t="s">
        <v>282</v>
      </c>
      <c r="B383" t="s">
        <v>48</v>
      </c>
      <c r="C383" t="s">
        <v>59</v>
      </c>
      <c r="D383">
        <v>13</v>
      </c>
      <c r="E383">
        <v>0</v>
      </c>
      <c r="F383" t="s">
        <v>211</v>
      </c>
    </row>
    <row r="384" spans="1:6" x14ac:dyDescent="0.2">
      <c r="A384" t="s">
        <v>283</v>
      </c>
      <c r="B384" t="s">
        <v>53</v>
      </c>
      <c r="C384" t="s">
        <v>34</v>
      </c>
      <c r="D384">
        <v>13</v>
      </c>
      <c r="E384">
        <v>0</v>
      </c>
      <c r="F384" t="s">
        <v>211</v>
      </c>
    </row>
    <row r="385" spans="1:6" x14ac:dyDescent="0.2">
      <c r="A385" t="s">
        <v>283</v>
      </c>
      <c r="B385" t="s">
        <v>34</v>
      </c>
      <c r="C385" t="s">
        <v>53</v>
      </c>
      <c r="D385">
        <v>13</v>
      </c>
      <c r="E385">
        <v>0</v>
      </c>
      <c r="F385" t="s">
        <v>211</v>
      </c>
    </row>
    <row r="386" spans="1:6" x14ac:dyDescent="0.2">
      <c r="A386" t="s">
        <v>284</v>
      </c>
      <c r="B386" t="s">
        <v>39</v>
      </c>
      <c r="C386" t="s">
        <v>46</v>
      </c>
      <c r="D386">
        <v>14</v>
      </c>
      <c r="E386">
        <v>0</v>
      </c>
      <c r="F386" t="s">
        <v>211</v>
      </c>
    </row>
    <row r="387" spans="1:6" x14ac:dyDescent="0.2">
      <c r="A387" t="s">
        <v>284</v>
      </c>
      <c r="B387" t="s">
        <v>46</v>
      </c>
      <c r="C387" t="s">
        <v>39</v>
      </c>
      <c r="D387">
        <v>14</v>
      </c>
      <c r="E387">
        <v>0</v>
      </c>
      <c r="F387" t="s">
        <v>211</v>
      </c>
    </row>
    <row r="388" spans="1:6" x14ac:dyDescent="0.2">
      <c r="A388" t="s">
        <v>285</v>
      </c>
      <c r="B388" t="s">
        <v>50</v>
      </c>
      <c r="C388" t="s">
        <v>44</v>
      </c>
      <c r="D388">
        <v>14</v>
      </c>
      <c r="E388">
        <v>0</v>
      </c>
      <c r="F388" t="s">
        <v>211</v>
      </c>
    </row>
    <row r="389" spans="1:6" x14ac:dyDescent="0.2">
      <c r="A389" t="s">
        <v>285</v>
      </c>
      <c r="B389" t="s">
        <v>44</v>
      </c>
      <c r="C389" t="s">
        <v>50</v>
      </c>
      <c r="D389">
        <v>14</v>
      </c>
      <c r="E389">
        <v>0</v>
      </c>
      <c r="F389" t="s">
        <v>211</v>
      </c>
    </row>
    <row r="390" spans="1:6" x14ac:dyDescent="0.2">
      <c r="A390" t="s">
        <v>286</v>
      </c>
      <c r="B390" t="s">
        <v>58</v>
      </c>
      <c r="C390" t="s">
        <v>38</v>
      </c>
      <c r="D390">
        <v>14</v>
      </c>
      <c r="E390">
        <v>0</v>
      </c>
      <c r="F390" t="s">
        <v>211</v>
      </c>
    </row>
    <row r="391" spans="1:6" x14ac:dyDescent="0.2">
      <c r="A391" t="s">
        <v>286</v>
      </c>
      <c r="B391" t="s">
        <v>38</v>
      </c>
      <c r="C391" t="s">
        <v>58</v>
      </c>
      <c r="D391">
        <v>14</v>
      </c>
      <c r="E391">
        <v>0</v>
      </c>
      <c r="F391" t="s">
        <v>211</v>
      </c>
    </row>
    <row r="392" spans="1:6" x14ac:dyDescent="0.2">
      <c r="A392" t="s">
        <v>287</v>
      </c>
      <c r="B392" t="s">
        <v>34</v>
      </c>
      <c r="C392" t="s">
        <v>47</v>
      </c>
      <c r="D392">
        <v>14</v>
      </c>
      <c r="E392">
        <v>0</v>
      </c>
      <c r="F392" t="s">
        <v>211</v>
      </c>
    </row>
    <row r="393" spans="1:6" x14ac:dyDescent="0.2">
      <c r="A393" t="s">
        <v>287</v>
      </c>
      <c r="B393" t="s">
        <v>47</v>
      </c>
      <c r="C393" t="s">
        <v>34</v>
      </c>
      <c r="D393">
        <v>14</v>
      </c>
      <c r="E393">
        <v>0</v>
      </c>
      <c r="F393" t="s">
        <v>211</v>
      </c>
    </row>
    <row r="394" spans="1:6" x14ac:dyDescent="0.2">
      <c r="A394" t="s">
        <v>288</v>
      </c>
      <c r="B394" t="s">
        <v>35</v>
      </c>
      <c r="C394" t="s">
        <v>61</v>
      </c>
      <c r="D394">
        <v>14</v>
      </c>
      <c r="E394">
        <v>0</v>
      </c>
      <c r="F394" t="s">
        <v>211</v>
      </c>
    </row>
    <row r="395" spans="1:6" x14ac:dyDescent="0.2">
      <c r="A395" t="s">
        <v>288</v>
      </c>
      <c r="B395" t="s">
        <v>61</v>
      </c>
      <c r="C395" t="s">
        <v>35</v>
      </c>
      <c r="D395">
        <v>14</v>
      </c>
      <c r="E395">
        <v>0</v>
      </c>
      <c r="F395" t="s">
        <v>211</v>
      </c>
    </row>
    <row r="396" spans="1:6" x14ac:dyDescent="0.2">
      <c r="A396" t="s">
        <v>289</v>
      </c>
      <c r="B396" t="s">
        <v>59</v>
      </c>
      <c r="C396" t="s">
        <v>40</v>
      </c>
      <c r="D396">
        <v>14</v>
      </c>
      <c r="E396">
        <v>0</v>
      </c>
      <c r="F396" t="s">
        <v>211</v>
      </c>
    </row>
    <row r="397" spans="1:6" x14ac:dyDescent="0.2">
      <c r="A397" t="s">
        <v>289</v>
      </c>
      <c r="B397" t="s">
        <v>40</v>
      </c>
      <c r="C397" t="s">
        <v>59</v>
      </c>
      <c r="D397">
        <v>14</v>
      </c>
      <c r="E397">
        <v>0</v>
      </c>
      <c r="F397" t="s">
        <v>211</v>
      </c>
    </row>
    <row r="398" spans="1:6" x14ac:dyDescent="0.2">
      <c r="A398" t="s">
        <v>290</v>
      </c>
      <c r="B398" t="s">
        <v>43</v>
      </c>
      <c r="C398" t="s">
        <v>33</v>
      </c>
      <c r="D398">
        <v>14</v>
      </c>
      <c r="E398">
        <v>0</v>
      </c>
      <c r="F398" t="s">
        <v>211</v>
      </c>
    </row>
    <row r="399" spans="1:6" x14ac:dyDescent="0.2">
      <c r="A399" t="s">
        <v>290</v>
      </c>
      <c r="B399" t="s">
        <v>33</v>
      </c>
      <c r="C399" t="s">
        <v>43</v>
      </c>
      <c r="D399">
        <v>14</v>
      </c>
      <c r="E399">
        <v>0</v>
      </c>
      <c r="F399" t="s">
        <v>211</v>
      </c>
    </row>
    <row r="400" spans="1:6" x14ac:dyDescent="0.2">
      <c r="A400" t="s">
        <v>291</v>
      </c>
      <c r="B400" t="s">
        <v>36</v>
      </c>
      <c r="C400" t="s">
        <v>41</v>
      </c>
      <c r="D400">
        <v>14</v>
      </c>
      <c r="E400">
        <v>0</v>
      </c>
      <c r="F400" t="s">
        <v>211</v>
      </c>
    </row>
    <row r="401" spans="1:6" x14ac:dyDescent="0.2">
      <c r="A401" t="s">
        <v>291</v>
      </c>
      <c r="B401" t="s">
        <v>41</v>
      </c>
      <c r="C401" t="s">
        <v>36</v>
      </c>
      <c r="D401">
        <v>14</v>
      </c>
      <c r="E401">
        <v>0</v>
      </c>
      <c r="F401" t="s">
        <v>211</v>
      </c>
    </row>
    <row r="402" spans="1:6" x14ac:dyDescent="0.2">
      <c r="A402" t="s">
        <v>292</v>
      </c>
      <c r="B402" t="s">
        <v>31</v>
      </c>
      <c r="C402" t="s">
        <v>56</v>
      </c>
      <c r="D402">
        <v>14</v>
      </c>
      <c r="E402">
        <v>0</v>
      </c>
      <c r="F402" t="s">
        <v>211</v>
      </c>
    </row>
    <row r="403" spans="1:6" x14ac:dyDescent="0.2">
      <c r="A403" t="s">
        <v>292</v>
      </c>
      <c r="B403" t="s">
        <v>56</v>
      </c>
      <c r="C403" t="s">
        <v>31</v>
      </c>
      <c r="D403">
        <v>14</v>
      </c>
      <c r="E403">
        <v>0</v>
      </c>
      <c r="F403" t="s">
        <v>211</v>
      </c>
    </row>
    <row r="404" spans="1:6" x14ac:dyDescent="0.2">
      <c r="A404" t="s">
        <v>293</v>
      </c>
      <c r="B404" t="s">
        <v>48</v>
      </c>
      <c r="C404" t="s">
        <v>51</v>
      </c>
      <c r="D404">
        <v>14</v>
      </c>
      <c r="E404">
        <v>0</v>
      </c>
      <c r="F404" t="s">
        <v>211</v>
      </c>
    </row>
    <row r="405" spans="1:6" x14ac:dyDescent="0.2">
      <c r="A405" t="s">
        <v>293</v>
      </c>
      <c r="B405" t="s">
        <v>51</v>
      </c>
      <c r="C405" t="s">
        <v>48</v>
      </c>
      <c r="D405">
        <v>14</v>
      </c>
      <c r="E405">
        <v>0</v>
      </c>
      <c r="F405" t="s">
        <v>211</v>
      </c>
    </row>
    <row r="406" spans="1:6" x14ac:dyDescent="0.2">
      <c r="A406" t="s">
        <v>294</v>
      </c>
      <c r="B406" t="s">
        <v>62</v>
      </c>
      <c r="C406" t="s">
        <v>49</v>
      </c>
      <c r="D406">
        <v>14</v>
      </c>
      <c r="E406">
        <v>0</v>
      </c>
      <c r="F406" t="s">
        <v>211</v>
      </c>
    </row>
    <row r="407" spans="1:6" x14ac:dyDescent="0.2">
      <c r="A407" t="s">
        <v>294</v>
      </c>
      <c r="B407" t="s">
        <v>49</v>
      </c>
      <c r="C407" t="s">
        <v>62</v>
      </c>
      <c r="D407">
        <v>14</v>
      </c>
      <c r="E407">
        <v>0</v>
      </c>
      <c r="F407" t="s">
        <v>211</v>
      </c>
    </row>
    <row r="408" spans="1:6" x14ac:dyDescent="0.2">
      <c r="A408" t="s">
        <v>295</v>
      </c>
      <c r="B408" t="s">
        <v>60</v>
      </c>
      <c r="C408" t="s">
        <v>45</v>
      </c>
      <c r="D408">
        <v>14</v>
      </c>
      <c r="E408">
        <v>0</v>
      </c>
      <c r="F408" t="s">
        <v>211</v>
      </c>
    </row>
    <row r="409" spans="1:6" x14ac:dyDescent="0.2">
      <c r="A409" t="s">
        <v>295</v>
      </c>
      <c r="B409" t="s">
        <v>45</v>
      </c>
      <c r="C409" t="s">
        <v>60</v>
      </c>
      <c r="D409">
        <v>14</v>
      </c>
      <c r="E409">
        <v>0</v>
      </c>
      <c r="F409" t="s">
        <v>211</v>
      </c>
    </row>
    <row r="410" spans="1:6" x14ac:dyDescent="0.2">
      <c r="A410" t="s">
        <v>296</v>
      </c>
      <c r="B410" t="s">
        <v>32</v>
      </c>
      <c r="C410" t="s">
        <v>54</v>
      </c>
      <c r="D410">
        <v>14</v>
      </c>
      <c r="E410">
        <v>0</v>
      </c>
      <c r="F410" t="s">
        <v>211</v>
      </c>
    </row>
    <row r="411" spans="1:6" x14ac:dyDescent="0.2">
      <c r="A411" t="s">
        <v>296</v>
      </c>
      <c r="B411" t="s">
        <v>54</v>
      </c>
      <c r="C411" t="s">
        <v>32</v>
      </c>
      <c r="D411">
        <v>14</v>
      </c>
      <c r="E411">
        <v>0</v>
      </c>
      <c r="F411" t="s">
        <v>211</v>
      </c>
    </row>
    <row r="412" spans="1:6" x14ac:dyDescent="0.2">
      <c r="A412" t="s">
        <v>297</v>
      </c>
      <c r="B412" t="s">
        <v>52</v>
      </c>
      <c r="C412" t="s">
        <v>53</v>
      </c>
      <c r="D412">
        <v>14</v>
      </c>
      <c r="E412">
        <v>0</v>
      </c>
      <c r="F412" t="s">
        <v>211</v>
      </c>
    </row>
    <row r="413" spans="1:6" x14ac:dyDescent="0.2">
      <c r="A413" t="s">
        <v>297</v>
      </c>
      <c r="B413" t="s">
        <v>53</v>
      </c>
      <c r="C413" t="s">
        <v>52</v>
      </c>
      <c r="D413">
        <v>14</v>
      </c>
      <c r="E413">
        <v>0</v>
      </c>
      <c r="F413" t="s">
        <v>211</v>
      </c>
    </row>
    <row r="414" spans="1:6" x14ac:dyDescent="0.2">
      <c r="A414" t="s">
        <v>298</v>
      </c>
      <c r="B414" t="s">
        <v>57</v>
      </c>
      <c r="C414" t="s">
        <v>55</v>
      </c>
      <c r="D414">
        <v>14</v>
      </c>
      <c r="E414">
        <v>0</v>
      </c>
      <c r="F414" t="s">
        <v>211</v>
      </c>
    </row>
    <row r="415" spans="1:6" x14ac:dyDescent="0.2">
      <c r="A415" t="s">
        <v>298</v>
      </c>
      <c r="B415" t="s">
        <v>55</v>
      </c>
      <c r="C415" t="s">
        <v>57</v>
      </c>
      <c r="D415">
        <v>14</v>
      </c>
      <c r="E415">
        <v>0</v>
      </c>
      <c r="F415" t="s">
        <v>211</v>
      </c>
    </row>
    <row r="416" spans="1:6" x14ac:dyDescent="0.2">
      <c r="A416" t="s">
        <v>299</v>
      </c>
      <c r="B416" t="s">
        <v>42</v>
      </c>
      <c r="C416" t="s">
        <v>37</v>
      </c>
      <c r="D416">
        <v>14</v>
      </c>
      <c r="E416">
        <v>0</v>
      </c>
      <c r="F416" t="s">
        <v>211</v>
      </c>
    </row>
    <row r="417" spans="1:6" x14ac:dyDescent="0.2">
      <c r="A417" t="s">
        <v>299</v>
      </c>
      <c r="B417" t="s">
        <v>37</v>
      </c>
      <c r="C417" t="s">
        <v>42</v>
      </c>
      <c r="D417">
        <v>14</v>
      </c>
      <c r="E417">
        <v>0</v>
      </c>
      <c r="F417" t="s">
        <v>211</v>
      </c>
    </row>
    <row r="418" spans="1:6" x14ac:dyDescent="0.2">
      <c r="A418" t="s">
        <v>300</v>
      </c>
      <c r="B418" t="s">
        <v>35</v>
      </c>
      <c r="C418" t="s">
        <v>36</v>
      </c>
      <c r="D418">
        <v>15</v>
      </c>
      <c r="E418">
        <v>0</v>
      </c>
      <c r="F418" t="s">
        <v>211</v>
      </c>
    </row>
    <row r="419" spans="1:6" x14ac:dyDescent="0.2">
      <c r="A419" t="s">
        <v>300</v>
      </c>
      <c r="B419" t="s">
        <v>36</v>
      </c>
      <c r="C419" t="s">
        <v>35</v>
      </c>
      <c r="D419">
        <v>15</v>
      </c>
      <c r="E419">
        <v>0</v>
      </c>
      <c r="F419" t="s">
        <v>211</v>
      </c>
    </row>
    <row r="420" spans="1:6" x14ac:dyDescent="0.2">
      <c r="A420" t="s">
        <v>301</v>
      </c>
      <c r="B420" t="s">
        <v>34</v>
      </c>
      <c r="C420" t="s">
        <v>32</v>
      </c>
      <c r="D420">
        <v>15</v>
      </c>
      <c r="E420">
        <v>0</v>
      </c>
      <c r="F420" t="s">
        <v>211</v>
      </c>
    </row>
    <row r="421" spans="1:6" x14ac:dyDescent="0.2">
      <c r="A421" t="s">
        <v>301</v>
      </c>
      <c r="B421" t="s">
        <v>32</v>
      </c>
      <c r="C421" t="s">
        <v>34</v>
      </c>
      <c r="D421">
        <v>15</v>
      </c>
      <c r="E421">
        <v>0</v>
      </c>
      <c r="F421" t="s">
        <v>211</v>
      </c>
    </row>
    <row r="422" spans="1:6" x14ac:dyDescent="0.2">
      <c r="A422" t="s">
        <v>302</v>
      </c>
      <c r="B422" t="s">
        <v>46</v>
      </c>
      <c r="C422" t="s">
        <v>38</v>
      </c>
      <c r="D422">
        <v>15</v>
      </c>
      <c r="E422">
        <v>0</v>
      </c>
      <c r="F422" t="s">
        <v>211</v>
      </c>
    </row>
    <row r="423" spans="1:6" x14ac:dyDescent="0.2">
      <c r="A423" t="s">
        <v>302</v>
      </c>
      <c r="B423" t="s">
        <v>38</v>
      </c>
      <c r="C423" t="s">
        <v>46</v>
      </c>
      <c r="D423">
        <v>15</v>
      </c>
      <c r="E423">
        <v>0</v>
      </c>
      <c r="F423" t="s">
        <v>211</v>
      </c>
    </row>
    <row r="424" spans="1:6" x14ac:dyDescent="0.2">
      <c r="A424" t="s">
        <v>303</v>
      </c>
      <c r="B424" t="s">
        <v>50</v>
      </c>
      <c r="C424" t="s">
        <v>40</v>
      </c>
      <c r="D424">
        <v>15</v>
      </c>
      <c r="E424">
        <v>0</v>
      </c>
      <c r="F424" t="s">
        <v>211</v>
      </c>
    </row>
    <row r="425" spans="1:6" x14ac:dyDescent="0.2">
      <c r="A425" t="s">
        <v>303</v>
      </c>
      <c r="B425" t="s">
        <v>40</v>
      </c>
      <c r="C425" t="s">
        <v>50</v>
      </c>
      <c r="D425">
        <v>15</v>
      </c>
      <c r="E425">
        <v>0</v>
      </c>
      <c r="F425" t="s">
        <v>211</v>
      </c>
    </row>
    <row r="426" spans="1:6" x14ac:dyDescent="0.2">
      <c r="A426" t="s">
        <v>304</v>
      </c>
      <c r="B426" t="s">
        <v>58</v>
      </c>
      <c r="C426" t="s">
        <v>53</v>
      </c>
      <c r="D426">
        <v>15</v>
      </c>
      <c r="E426">
        <v>0</v>
      </c>
      <c r="F426" t="s">
        <v>211</v>
      </c>
    </row>
    <row r="427" spans="1:6" x14ac:dyDescent="0.2">
      <c r="A427" t="s">
        <v>304</v>
      </c>
      <c r="B427" t="s">
        <v>53</v>
      </c>
      <c r="C427" t="s">
        <v>58</v>
      </c>
      <c r="D427">
        <v>15</v>
      </c>
      <c r="E427">
        <v>0</v>
      </c>
      <c r="F427" t="s">
        <v>211</v>
      </c>
    </row>
    <row r="428" spans="1:6" x14ac:dyDescent="0.2">
      <c r="A428" t="s">
        <v>305</v>
      </c>
      <c r="B428" t="s">
        <v>44</v>
      </c>
      <c r="C428" t="s">
        <v>37</v>
      </c>
      <c r="D428">
        <v>15</v>
      </c>
      <c r="E428">
        <v>0</v>
      </c>
      <c r="F428" t="s">
        <v>211</v>
      </c>
    </row>
    <row r="429" spans="1:6" x14ac:dyDescent="0.2">
      <c r="A429" t="s">
        <v>305</v>
      </c>
      <c r="B429" t="s">
        <v>37</v>
      </c>
      <c r="C429" t="s">
        <v>44</v>
      </c>
      <c r="D429">
        <v>15</v>
      </c>
      <c r="E429">
        <v>0</v>
      </c>
      <c r="F429" t="s">
        <v>211</v>
      </c>
    </row>
    <row r="430" spans="1:6" x14ac:dyDescent="0.2">
      <c r="A430" t="s">
        <v>306</v>
      </c>
      <c r="B430" t="s">
        <v>52</v>
      </c>
      <c r="C430" t="s">
        <v>39</v>
      </c>
      <c r="D430">
        <v>15</v>
      </c>
      <c r="E430">
        <v>0</v>
      </c>
      <c r="F430" t="s">
        <v>211</v>
      </c>
    </row>
    <row r="431" spans="1:6" x14ac:dyDescent="0.2">
      <c r="A431" t="s">
        <v>306</v>
      </c>
      <c r="B431" t="s">
        <v>39</v>
      </c>
      <c r="C431" t="s">
        <v>52</v>
      </c>
      <c r="D431">
        <v>15</v>
      </c>
      <c r="E431">
        <v>0</v>
      </c>
      <c r="F431" t="s">
        <v>211</v>
      </c>
    </row>
    <row r="432" spans="1:6" x14ac:dyDescent="0.2">
      <c r="A432" t="s">
        <v>307</v>
      </c>
      <c r="B432" t="s">
        <v>59</v>
      </c>
      <c r="C432" t="s">
        <v>33</v>
      </c>
      <c r="D432">
        <v>15</v>
      </c>
      <c r="E432">
        <v>0</v>
      </c>
      <c r="F432" t="s">
        <v>211</v>
      </c>
    </row>
    <row r="433" spans="1:6" x14ac:dyDescent="0.2">
      <c r="A433" t="s">
        <v>307</v>
      </c>
      <c r="B433" t="s">
        <v>33</v>
      </c>
      <c r="C433" t="s">
        <v>59</v>
      </c>
      <c r="D433">
        <v>15</v>
      </c>
      <c r="E433">
        <v>0</v>
      </c>
      <c r="F433" t="s">
        <v>211</v>
      </c>
    </row>
    <row r="434" spans="1:6" x14ac:dyDescent="0.2">
      <c r="A434" t="s">
        <v>308</v>
      </c>
      <c r="B434" t="s">
        <v>62</v>
      </c>
      <c r="C434" t="s">
        <v>55</v>
      </c>
      <c r="D434">
        <v>15</v>
      </c>
      <c r="E434">
        <v>0</v>
      </c>
      <c r="F434" t="s">
        <v>211</v>
      </c>
    </row>
    <row r="435" spans="1:6" x14ac:dyDescent="0.2">
      <c r="A435" t="s">
        <v>308</v>
      </c>
      <c r="B435" t="s">
        <v>55</v>
      </c>
      <c r="C435" t="s">
        <v>62</v>
      </c>
      <c r="D435">
        <v>15</v>
      </c>
      <c r="E435">
        <v>0</v>
      </c>
      <c r="F435" t="s">
        <v>211</v>
      </c>
    </row>
    <row r="436" spans="1:6" x14ac:dyDescent="0.2">
      <c r="A436" t="s">
        <v>309</v>
      </c>
      <c r="B436" t="s">
        <v>54</v>
      </c>
      <c r="C436" t="s">
        <v>43</v>
      </c>
      <c r="D436">
        <v>15</v>
      </c>
      <c r="E436">
        <v>0</v>
      </c>
      <c r="F436" t="s">
        <v>211</v>
      </c>
    </row>
    <row r="437" spans="1:6" x14ac:dyDescent="0.2">
      <c r="A437" t="s">
        <v>309</v>
      </c>
      <c r="B437" t="s">
        <v>43</v>
      </c>
      <c r="C437" t="s">
        <v>54</v>
      </c>
      <c r="D437">
        <v>15</v>
      </c>
      <c r="E437">
        <v>0</v>
      </c>
      <c r="F437" t="s">
        <v>211</v>
      </c>
    </row>
    <row r="438" spans="1:6" x14ac:dyDescent="0.2">
      <c r="A438" t="s">
        <v>310</v>
      </c>
      <c r="B438" t="s">
        <v>45</v>
      </c>
      <c r="C438" t="s">
        <v>57</v>
      </c>
      <c r="D438">
        <v>15</v>
      </c>
      <c r="E438">
        <v>0</v>
      </c>
      <c r="F438" t="s">
        <v>211</v>
      </c>
    </row>
    <row r="439" spans="1:6" x14ac:dyDescent="0.2">
      <c r="A439" t="s">
        <v>310</v>
      </c>
      <c r="B439" t="s">
        <v>57</v>
      </c>
      <c r="C439" t="s">
        <v>45</v>
      </c>
      <c r="D439">
        <v>15</v>
      </c>
      <c r="E439">
        <v>0</v>
      </c>
      <c r="F439" t="s">
        <v>211</v>
      </c>
    </row>
    <row r="440" spans="1:6" x14ac:dyDescent="0.2">
      <c r="A440" t="s">
        <v>311</v>
      </c>
      <c r="B440" t="s">
        <v>56</v>
      </c>
      <c r="C440" t="s">
        <v>47</v>
      </c>
      <c r="D440">
        <v>15</v>
      </c>
      <c r="E440">
        <v>0</v>
      </c>
      <c r="F440" t="s">
        <v>211</v>
      </c>
    </row>
    <row r="441" spans="1:6" x14ac:dyDescent="0.2">
      <c r="A441" t="s">
        <v>311</v>
      </c>
      <c r="B441" t="s">
        <v>47</v>
      </c>
      <c r="C441" t="s">
        <v>56</v>
      </c>
      <c r="D441">
        <v>15</v>
      </c>
      <c r="E441">
        <v>0</v>
      </c>
      <c r="F441" t="s">
        <v>211</v>
      </c>
    </row>
    <row r="442" spans="1:6" x14ac:dyDescent="0.2">
      <c r="A442" t="s">
        <v>312</v>
      </c>
      <c r="B442" t="s">
        <v>31</v>
      </c>
      <c r="C442" t="s">
        <v>48</v>
      </c>
      <c r="D442">
        <v>15</v>
      </c>
      <c r="E442">
        <v>0</v>
      </c>
      <c r="F442" t="s">
        <v>211</v>
      </c>
    </row>
    <row r="443" spans="1:6" x14ac:dyDescent="0.2">
      <c r="A443" t="s">
        <v>312</v>
      </c>
      <c r="B443" t="s">
        <v>48</v>
      </c>
      <c r="C443" t="s">
        <v>31</v>
      </c>
      <c r="D443">
        <v>15</v>
      </c>
      <c r="E443">
        <v>0</v>
      </c>
      <c r="F443" t="s">
        <v>211</v>
      </c>
    </row>
    <row r="444" spans="1:6" x14ac:dyDescent="0.2">
      <c r="A444" t="s">
        <v>313</v>
      </c>
      <c r="B444" t="s">
        <v>49</v>
      </c>
      <c r="C444" t="s">
        <v>42</v>
      </c>
      <c r="D444">
        <v>15</v>
      </c>
      <c r="E444">
        <v>0</v>
      </c>
      <c r="F444" t="s">
        <v>211</v>
      </c>
    </row>
    <row r="445" spans="1:6" x14ac:dyDescent="0.2">
      <c r="A445" t="s">
        <v>313</v>
      </c>
      <c r="B445" t="s">
        <v>42</v>
      </c>
      <c r="C445" t="s">
        <v>49</v>
      </c>
      <c r="D445">
        <v>15</v>
      </c>
      <c r="E445">
        <v>0</v>
      </c>
      <c r="F445" t="s">
        <v>211</v>
      </c>
    </row>
    <row r="446" spans="1:6" x14ac:dyDescent="0.2">
      <c r="A446" t="s">
        <v>314</v>
      </c>
      <c r="B446" t="s">
        <v>51</v>
      </c>
      <c r="C446" t="s">
        <v>60</v>
      </c>
      <c r="D446">
        <v>15</v>
      </c>
      <c r="E446">
        <v>0</v>
      </c>
      <c r="F446" t="s">
        <v>211</v>
      </c>
    </row>
    <row r="447" spans="1:6" x14ac:dyDescent="0.2">
      <c r="A447" t="s">
        <v>314</v>
      </c>
      <c r="B447" t="s">
        <v>60</v>
      </c>
      <c r="C447" t="s">
        <v>51</v>
      </c>
      <c r="D447">
        <v>15</v>
      </c>
      <c r="E447">
        <v>0</v>
      </c>
      <c r="F447" t="s">
        <v>211</v>
      </c>
    </row>
    <row r="448" spans="1:6" x14ac:dyDescent="0.2">
      <c r="A448" t="s">
        <v>315</v>
      </c>
      <c r="B448" t="s">
        <v>61</v>
      </c>
      <c r="C448" t="s">
        <v>41</v>
      </c>
      <c r="D448">
        <v>15</v>
      </c>
      <c r="E448">
        <v>0</v>
      </c>
      <c r="F448" t="s">
        <v>211</v>
      </c>
    </row>
    <row r="449" spans="1:6" x14ac:dyDescent="0.2">
      <c r="A449" t="s">
        <v>315</v>
      </c>
      <c r="B449" t="s">
        <v>41</v>
      </c>
      <c r="C449" t="s">
        <v>61</v>
      </c>
      <c r="D449">
        <v>15</v>
      </c>
      <c r="E449">
        <v>0</v>
      </c>
      <c r="F449" t="s">
        <v>211</v>
      </c>
    </row>
    <row r="450" spans="1:6" x14ac:dyDescent="0.2">
      <c r="A450" t="s">
        <v>316</v>
      </c>
      <c r="B450" t="s">
        <v>49</v>
      </c>
      <c r="C450" t="s">
        <v>56</v>
      </c>
      <c r="D450">
        <v>16</v>
      </c>
      <c r="E450">
        <v>0</v>
      </c>
      <c r="F450" t="s">
        <v>211</v>
      </c>
    </row>
    <row r="451" spans="1:6" x14ac:dyDescent="0.2">
      <c r="A451" t="s">
        <v>316</v>
      </c>
      <c r="B451" t="s">
        <v>56</v>
      </c>
      <c r="C451" t="s">
        <v>49</v>
      </c>
      <c r="D451">
        <v>16</v>
      </c>
      <c r="E451">
        <v>0</v>
      </c>
      <c r="F451" t="s">
        <v>211</v>
      </c>
    </row>
    <row r="452" spans="1:6" x14ac:dyDescent="0.2">
      <c r="A452" t="s">
        <v>317</v>
      </c>
      <c r="B452" t="s">
        <v>38</v>
      </c>
      <c r="C452" t="s">
        <v>53</v>
      </c>
      <c r="D452">
        <v>16</v>
      </c>
      <c r="E452">
        <v>0</v>
      </c>
      <c r="F452" t="s">
        <v>211</v>
      </c>
    </row>
    <row r="453" spans="1:6" x14ac:dyDescent="0.2">
      <c r="A453" t="s">
        <v>317</v>
      </c>
      <c r="B453" t="s">
        <v>53</v>
      </c>
      <c r="C453" t="s">
        <v>38</v>
      </c>
      <c r="D453">
        <v>16</v>
      </c>
      <c r="E453">
        <v>0</v>
      </c>
      <c r="F453" t="s">
        <v>211</v>
      </c>
    </row>
    <row r="454" spans="1:6" x14ac:dyDescent="0.2">
      <c r="A454" t="s">
        <v>318</v>
      </c>
      <c r="B454" t="s">
        <v>50</v>
      </c>
      <c r="C454" t="s">
        <v>44</v>
      </c>
      <c r="D454">
        <v>16</v>
      </c>
      <c r="E454">
        <v>0</v>
      </c>
      <c r="F454" t="s">
        <v>211</v>
      </c>
    </row>
    <row r="455" spans="1:6" x14ac:dyDescent="0.2">
      <c r="A455" t="s">
        <v>318</v>
      </c>
      <c r="B455" t="s">
        <v>44</v>
      </c>
      <c r="C455" t="s">
        <v>50</v>
      </c>
      <c r="D455">
        <v>16</v>
      </c>
      <c r="E455">
        <v>0</v>
      </c>
      <c r="F455" t="s">
        <v>211</v>
      </c>
    </row>
    <row r="456" spans="1:6" x14ac:dyDescent="0.2">
      <c r="A456" t="s">
        <v>319</v>
      </c>
      <c r="B456" t="s">
        <v>36</v>
      </c>
      <c r="C456" t="s">
        <v>52</v>
      </c>
      <c r="D456">
        <v>16</v>
      </c>
      <c r="E456">
        <v>0</v>
      </c>
      <c r="F456" t="s">
        <v>211</v>
      </c>
    </row>
    <row r="457" spans="1:6" x14ac:dyDescent="0.2">
      <c r="A457" t="s">
        <v>319</v>
      </c>
      <c r="B457" t="s">
        <v>52</v>
      </c>
      <c r="C457" t="s">
        <v>36</v>
      </c>
      <c r="D457">
        <v>16</v>
      </c>
      <c r="E457">
        <v>0</v>
      </c>
      <c r="F457" t="s">
        <v>211</v>
      </c>
    </row>
    <row r="458" spans="1:6" x14ac:dyDescent="0.2">
      <c r="A458" t="s">
        <v>320</v>
      </c>
      <c r="B458" t="s">
        <v>62</v>
      </c>
      <c r="C458" t="s">
        <v>45</v>
      </c>
      <c r="D458">
        <v>16</v>
      </c>
      <c r="E458">
        <v>0</v>
      </c>
      <c r="F458" t="s">
        <v>211</v>
      </c>
    </row>
    <row r="459" spans="1:6" x14ac:dyDescent="0.2">
      <c r="A459" t="s">
        <v>320</v>
      </c>
      <c r="B459" t="s">
        <v>45</v>
      </c>
      <c r="C459" t="s">
        <v>62</v>
      </c>
      <c r="D459">
        <v>16</v>
      </c>
      <c r="E459">
        <v>0</v>
      </c>
      <c r="F459" t="s">
        <v>211</v>
      </c>
    </row>
    <row r="460" spans="1:6" x14ac:dyDescent="0.2">
      <c r="A460" t="s">
        <v>321</v>
      </c>
      <c r="B460" t="s">
        <v>58</v>
      </c>
      <c r="C460" t="s">
        <v>34</v>
      </c>
      <c r="D460">
        <v>16</v>
      </c>
      <c r="E460">
        <v>0</v>
      </c>
      <c r="F460" t="s">
        <v>211</v>
      </c>
    </row>
    <row r="461" spans="1:6" x14ac:dyDescent="0.2">
      <c r="A461" t="s">
        <v>321</v>
      </c>
      <c r="B461" t="s">
        <v>34</v>
      </c>
      <c r="C461" t="s">
        <v>58</v>
      </c>
      <c r="D461">
        <v>16</v>
      </c>
      <c r="E461">
        <v>0</v>
      </c>
      <c r="F461" t="s">
        <v>211</v>
      </c>
    </row>
    <row r="462" spans="1:6" x14ac:dyDescent="0.2">
      <c r="A462" t="s">
        <v>322</v>
      </c>
      <c r="B462" t="s">
        <v>54</v>
      </c>
      <c r="C462" t="s">
        <v>33</v>
      </c>
      <c r="D462">
        <v>16</v>
      </c>
      <c r="E462">
        <v>0</v>
      </c>
      <c r="F462" t="s">
        <v>211</v>
      </c>
    </row>
    <row r="463" spans="1:6" x14ac:dyDescent="0.2">
      <c r="A463" t="s">
        <v>322</v>
      </c>
      <c r="B463" t="s">
        <v>33</v>
      </c>
      <c r="C463" t="s">
        <v>54</v>
      </c>
      <c r="D463">
        <v>16</v>
      </c>
      <c r="E463">
        <v>0</v>
      </c>
      <c r="F463" t="s">
        <v>211</v>
      </c>
    </row>
    <row r="464" spans="1:6" x14ac:dyDescent="0.2">
      <c r="A464" t="s">
        <v>323</v>
      </c>
      <c r="B464" t="s">
        <v>42</v>
      </c>
      <c r="C464" t="s">
        <v>59</v>
      </c>
      <c r="D464">
        <v>16</v>
      </c>
      <c r="E464">
        <v>0</v>
      </c>
      <c r="F464" t="s">
        <v>211</v>
      </c>
    </row>
    <row r="465" spans="1:6" x14ac:dyDescent="0.2">
      <c r="A465" t="s">
        <v>323</v>
      </c>
      <c r="B465" t="s">
        <v>59</v>
      </c>
      <c r="C465" t="s">
        <v>42</v>
      </c>
      <c r="D465">
        <v>16</v>
      </c>
      <c r="E465">
        <v>0</v>
      </c>
      <c r="F465" t="s">
        <v>211</v>
      </c>
    </row>
    <row r="466" spans="1:6" x14ac:dyDescent="0.2">
      <c r="A466" t="s">
        <v>324</v>
      </c>
      <c r="B466" t="s">
        <v>40</v>
      </c>
      <c r="C466" t="s">
        <v>41</v>
      </c>
      <c r="D466">
        <v>16</v>
      </c>
      <c r="E466">
        <v>0</v>
      </c>
      <c r="F466" t="s">
        <v>211</v>
      </c>
    </row>
    <row r="467" spans="1:6" x14ac:dyDescent="0.2">
      <c r="A467" t="s">
        <v>324</v>
      </c>
      <c r="B467" t="s">
        <v>41</v>
      </c>
      <c r="C467" t="s">
        <v>40</v>
      </c>
      <c r="D467">
        <v>16</v>
      </c>
      <c r="E467">
        <v>0</v>
      </c>
      <c r="F467" t="s">
        <v>211</v>
      </c>
    </row>
    <row r="468" spans="1:6" x14ac:dyDescent="0.2">
      <c r="A468" t="s">
        <v>325</v>
      </c>
      <c r="B468" t="s">
        <v>32</v>
      </c>
      <c r="C468" t="s">
        <v>43</v>
      </c>
      <c r="D468">
        <v>16</v>
      </c>
      <c r="E468">
        <v>0</v>
      </c>
      <c r="F468" t="s">
        <v>211</v>
      </c>
    </row>
    <row r="469" spans="1:6" x14ac:dyDescent="0.2">
      <c r="A469" t="s">
        <v>325</v>
      </c>
      <c r="B469" t="s">
        <v>43</v>
      </c>
      <c r="C469" t="s">
        <v>32</v>
      </c>
      <c r="D469">
        <v>16</v>
      </c>
      <c r="E469">
        <v>0</v>
      </c>
      <c r="F469" t="s">
        <v>211</v>
      </c>
    </row>
    <row r="470" spans="1:6" x14ac:dyDescent="0.2">
      <c r="A470" t="s">
        <v>326</v>
      </c>
      <c r="B470" t="s">
        <v>39</v>
      </c>
      <c r="C470" t="s">
        <v>37</v>
      </c>
      <c r="D470">
        <v>16</v>
      </c>
      <c r="E470">
        <v>0</v>
      </c>
      <c r="F470" t="s">
        <v>211</v>
      </c>
    </row>
    <row r="471" spans="1:6" x14ac:dyDescent="0.2">
      <c r="A471" t="s">
        <v>326</v>
      </c>
      <c r="B471" t="s">
        <v>37</v>
      </c>
      <c r="C471" t="s">
        <v>39</v>
      </c>
      <c r="D471">
        <v>16</v>
      </c>
      <c r="E471">
        <v>0</v>
      </c>
      <c r="F471" t="s">
        <v>211</v>
      </c>
    </row>
    <row r="472" spans="1:6" x14ac:dyDescent="0.2">
      <c r="A472" t="s">
        <v>327</v>
      </c>
      <c r="B472" t="s">
        <v>60</v>
      </c>
      <c r="C472" t="s">
        <v>61</v>
      </c>
      <c r="D472">
        <v>16</v>
      </c>
      <c r="E472">
        <v>0</v>
      </c>
      <c r="F472" t="s">
        <v>211</v>
      </c>
    </row>
    <row r="473" spans="1:6" x14ac:dyDescent="0.2">
      <c r="A473" t="s">
        <v>327</v>
      </c>
      <c r="B473" t="s">
        <v>61</v>
      </c>
      <c r="C473" t="s">
        <v>60</v>
      </c>
      <c r="D473">
        <v>16</v>
      </c>
      <c r="E473">
        <v>0</v>
      </c>
      <c r="F473" t="s">
        <v>211</v>
      </c>
    </row>
    <row r="474" spans="1:6" x14ac:dyDescent="0.2">
      <c r="A474" t="s">
        <v>328</v>
      </c>
      <c r="B474" t="s">
        <v>46</v>
      </c>
      <c r="C474" t="s">
        <v>47</v>
      </c>
      <c r="D474">
        <v>16</v>
      </c>
      <c r="E474">
        <v>0</v>
      </c>
      <c r="F474" t="s">
        <v>211</v>
      </c>
    </row>
    <row r="475" spans="1:6" x14ac:dyDescent="0.2">
      <c r="A475" t="s">
        <v>328</v>
      </c>
      <c r="B475" t="s">
        <v>47</v>
      </c>
      <c r="C475" t="s">
        <v>46</v>
      </c>
      <c r="D475">
        <v>16</v>
      </c>
      <c r="E475">
        <v>0</v>
      </c>
      <c r="F475" t="s">
        <v>211</v>
      </c>
    </row>
    <row r="476" spans="1:6" x14ac:dyDescent="0.2">
      <c r="A476" t="s">
        <v>329</v>
      </c>
      <c r="B476" t="s">
        <v>35</v>
      </c>
      <c r="C476" t="s">
        <v>57</v>
      </c>
      <c r="D476">
        <v>16</v>
      </c>
      <c r="E476">
        <v>0</v>
      </c>
      <c r="F476" t="s">
        <v>211</v>
      </c>
    </row>
    <row r="477" spans="1:6" x14ac:dyDescent="0.2">
      <c r="A477" t="s">
        <v>329</v>
      </c>
      <c r="B477" t="s">
        <v>57</v>
      </c>
      <c r="C477" t="s">
        <v>35</v>
      </c>
      <c r="D477">
        <v>16</v>
      </c>
      <c r="E477">
        <v>0</v>
      </c>
      <c r="F477" t="s">
        <v>211</v>
      </c>
    </row>
    <row r="478" spans="1:6" x14ac:dyDescent="0.2">
      <c r="A478" t="s">
        <v>330</v>
      </c>
      <c r="B478" t="s">
        <v>55</v>
      </c>
      <c r="C478" t="s">
        <v>48</v>
      </c>
      <c r="D478">
        <v>16</v>
      </c>
      <c r="E478">
        <v>0</v>
      </c>
      <c r="F478" t="s">
        <v>211</v>
      </c>
    </row>
    <row r="479" spans="1:6" x14ac:dyDescent="0.2">
      <c r="A479" t="s">
        <v>330</v>
      </c>
      <c r="B479" t="s">
        <v>48</v>
      </c>
      <c r="C479" t="s">
        <v>55</v>
      </c>
      <c r="D479">
        <v>16</v>
      </c>
      <c r="E479">
        <v>0</v>
      </c>
      <c r="F479" t="s">
        <v>211</v>
      </c>
    </row>
    <row r="480" spans="1:6" x14ac:dyDescent="0.2">
      <c r="A480" t="s">
        <v>331</v>
      </c>
      <c r="B480" t="s">
        <v>31</v>
      </c>
      <c r="C480" t="s">
        <v>51</v>
      </c>
      <c r="D480">
        <v>16</v>
      </c>
      <c r="E480">
        <v>0</v>
      </c>
      <c r="F480" t="s">
        <v>211</v>
      </c>
    </row>
    <row r="481" spans="1:6" x14ac:dyDescent="0.2">
      <c r="A481" t="s">
        <v>331</v>
      </c>
      <c r="B481" t="s">
        <v>51</v>
      </c>
      <c r="C481" t="s">
        <v>31</v>
      </c>
      <c r="D481">
        <v>16</v>
      </c>
      <c r="E481">
        <v>0</v>
      </c>
      <c r="F481" t="s">
        <v>211</v>
      </c>
    </row>
    <row r="482" spans="1:6" x14ac:dyDescent="0.2">
      <c r="A482" t="s">
        <v>332</v>
      </c>
      <c r="B482" t="s">
        <v>55</v>
      </c>
      <c r="C482" t="s">
        <v>51</v>
      </c>
      <c r="D482">
        <v>17</v>
      </c>
      <c r="E482">
        <v>0</v>
      </c>
      <c r="F482" t="s">
        <v>211</v>
      </c>
    </row>
    <row r="483" spans="1:6" x14ac:dyDescent="0.2">
      <c r="A483" t="s">
        <v>332</v>
      </c>
      <c r="B483" t="s">
        <v>51</v>
      </c>
      <c r="C483" t="s">
        <v>55</v>
      </c>
      <c r="D483">
        <v>17</v>
      </c>
      <c r="E483">
        <v>0</v>
      </c>
      <c r="F483" t="s">
        <v>211</v>
      </c>
    </row>
    <row r="484" spans="1:6" x14ac:dyDescent="0.2">
      <c r="A484" t="s">
        <v>333</v>
      </c>
      <c r="B484" t="s">
        <v>52</v>
      </c>
      <c r="C484" t="s">
        <v>61</v>
      </c>
      <c r="D484">
        <v>17</v>
      </c>
      <c r="E484">
        <v>0</v>
      </c>
      <c r="F484" t="s">
        <v>211</v>
      </c>
    </row>
    <row r="485" spans="1:6" x14ac:dyDescent="0.2">
      <c r="A485" t="s">
        <v>333</v>
      </c>
      <c r="B485" t="s">
        <v>61</v>
      </c>
      <c r="C485" t="s">
        <v>52</v>
      </c>
      <c r="D485">
        <v>17</v>
      </c>
      <c r="E485">
        <v>0</v>
      </c>
      <c r="F485" t="s">
        <v>211</v>
      </c>
    </row>
    <row r="486" spans="1:6" x14ac:dyDescent="0.2">
      <c r="A486" t="s">
        <v>334</v>
      </c>
      <c r="B486" t="s">
        <v>33</v>
      </c>
      <c r="C486" t="s">
        <v>40</v>
      </c>
      <c r="D486">
        <v>17</v>
      </c>
      <c r="E486">
        <v>0</v>
      </c>
      <c r="F486" t="s">
        <v>211</v>
      </c>
    </row>
    <row r="487" spans="1:6" x14ac:dyDescent="0.2">
      <c r="A487" t="s">
        <v>334</v>
      </c>
      <c r="B487" t="s">
        <v>40</v>
      </c>
      <c r="C487" t="s">
        <v>33</v>
      </c>
      <c r="D487">
        <v>17</v>
      </c>
      <c r="E487">
        <v>0</v>
      </c>
      <c r="F487" t="s">
        <v>211</v>
      </c>
    </row>
    <row r="488" spans="1:6" x14ac:dyDescent="0.2">
      <c r="A488" t="s">
        <v>335</v>
      </c>
      <c r="B488" t="s">
        <v>39</v>
      </c>
      <c r="C488" t="s">
        <v>47</v>
      </c>
      <c r="D488">
        <v>17</v>
      </c>
      <c r="E488">
        <v>0</v>
      </c>
      <c r="F488" t="s">
        <v>211</v>
      </c>
    </row>
    <row r="489" spans="1:6" x14ac:dyDescent="0.2">
      <c r="A489" t="s">
        <v>335</v>
      </c>
      <c r="B489" t="s">
        <v>47</v>
      </c>
      <c r="C489" t="s">
        <v>39</v>
      </c>
      <c r="D489">
        <v>17</v>
      </c>
      <c r="E489">
        <v>0</v>
      </c>
      <c r="F489" t="s">
        <v>211</v>
      </c>
    </row>
    <row r="490" spans="1:6" x14ac:dyDescent="0.2">
      <c r="A490" t="s">
        <v>336</v>
      </c>
      <c r="B490" t="s">
        <v>43</v>
      </c>
      <c r="C490" t="s">
        <v>42</v>
      </c>
      <c r="D490">
        <v>17</v>
      </c>
      <c r="E490">
        <v>0</v>
      </c>
      <c r="F490" t="s">
        <v>211</v>
      </c>
    </row>
    <row r="491" spans="1:6" x14ac:dyDescent="0.2">
      <c r="A491" t="s">
        <v>336</v>
      </c>
      <c r="B491" t="s">
        <v>42</v>
      </c>
      <c r="C491" t="s">
        <v>43</v>
      </c>
      <c r="D491">
        <v>17</v>
      </c>
      <c r="E491">
        <v>0</v>
      </c>
      <c r="F491" t="s">
        <v>211</v>
      </c>
    </row>
    <row r="492" spans="1:6" x14ac:dyDescent="0.2">
      <c r="A492" t="s">
        <v>337</v>
      </c>
      <c r="B492" t="s">
        <v>50</v>
      </c>
      <c r="C492" t="s">
        <v>41</v>
      </c>
      <c r="D492">
        <v>17</v>
      </c>
      <c r="E492">
        <v>0</v>
      </c>
      <c r="F492" t="s">
        <v>211</v>
      </c>
    </row>
    <row r="493" spans="1:6" x14ac:dyDescent="0.2">
      <c r="A493" t="s">
        <v>337</v>
      </c>
      <c r="B493" t="s">
        <v>41</v>
      </c>
      <c r="C493" t="s">
        <v>50</v>
      </c>
      <c r="D493">
        <v>17</v>
      </c>
      <c r="E493">
        <v>0</v>
      </c>
      <c r="F493" t="s">
        <v>211</v>
      </c>
    </row>
    <row r="494" spans="1:6" x14ac:dyDescent="0.2">
      <c r="A494" t="s">
        <v>338</v>
      </c>
      <c r="B494" t="s">
        <v>58</v>
      </c>
      <c r="C494" t="s">
        <v>32</v>
      </c>
      <c r="D494">
        <v>17</v>
      </c>
      <c r="E494">
        <v>0</v>
      </c>
      <c r="F494" t="s">
        <v>211</v>
      </c>
    </row>
    <row r="495" spans="1:6" x14ac:dyDescent="0.2">
      <c r="A495" t="s">
        <v>338</v>
      </c>
      <c r="B495" t="s">
        <v>32</v>
      </c>
      <c r="C495" t="s">
        <v>58</v>
      </c>
      <c r="D495">
        <v>17</v>
      </c>
      <c r="E495">
        <v>0</v>
      </c>
      <c r="F495" t="s">
        <v>211</v>
      </c>
    </row>
    <row r="496" spans="1:6" x14ac:dyDescent="0.2">
      <c r="A496" t="s">
        <v>339</v>
      </c>
      <c r="B496" t="s">
        <v>62</v>
      </c>
      <c r="C496" t="s">
        <v>56</v>
      </c>
      <c r="D496">
        <v>17</v>
      </c>
      <c r="E496">
        <v>0</v>
      </c>
      <c r="F496" t="s">
        <v>211</v>
      </c>
    </row>
    <row r="497" spans="1:6" x14ac:dyDescent="0.2">
      <c r="A497" t="s">
        <v>339</v>
      </c>
      <c r="B497" t="s">
        <v>56</v>
      </c>
      <c r="C497" t="s">
        <v>62</v>
      </c>
      <c r="D497">
        <v>17</v>
      </c>
      <c r="E497">
        <v>0</v>
      </c>
      <c r="F497" t="s">
        <v>211</v>
      </c>
    </row>
    <row r="498" spans="1:6" x14ac:dyDescent="0.2">
      <c r="A498" t="s">
        <v>340</v>
      </c>
      <c r="B498" t="s">
        <v>37</v>
      </c>
      <c r="C498" t="s">
        <v>38</v>
      </c>
      <c r="D498">
        <v>17</v>
      </c>
      <c r="E498">
        <v>0</v>
      </c>
      <c r="F498" t="s">
        <v>211</v>
      </c>
    </row>
    <row r="499" spans="1:6" x14ac:dyDescent="0.2">
      <c r="A499" t="s">
        <v>340</v>
      </c>
      <c r="B499" t="s">
        <v>38</v>
      </c>
      <c r="C499" t="s">
        <v>37</v>
      </c>
      <c r="D499">
        <v>17</v>
      </c>
      <c r="E499">
        <v>0</v>
      </c>
      <c r="F499" t="s">
        <v>211</v>
      </c>
    </row>
    <row r="500" spans="1:6" x14ac:dyDescent="0.2">
      <c r="A500" t="s">
        <v>341</v>
      </c>
      <c r="B500" t="s">
        <v>48</v>
      </c>
      <c r="C500" t="s">
        <v>45</v>
      </c>
      <c r="D500">
        <v>17</v>
      </c>
      <c r="E500">
        <v>0</v>
      </c>
      <c r="F500" t="s">
        <v>211</v>
      </c>
    </row>
    <row r="501" spans="1:6" x14ac:dyDescent="0.2">
      <c r="A501" t="s">
        <v>341</v>
      </c>
      <c r="B501" t="s">
        <v>45</v>
      </c>
      <c r="C501" t="s">
        <v>48</v>
      </c>
      <c r="D501">
        <v>17</v>
      </c>
      <c r="E501">
        <v>0</v>
      </c>
      <c r="F501" t="s">
        <v>211</v>
      </c>
    </row>
    <row r="502" spans="1:6" x14ac:dyDescent="0.2">
      <c r="A502" t="s">
        <v>342</v>
      </c>
      <c r="B502" t="s">
        <v>44</v>
      </c>
      <c r="C502" t="s">
        <v>36</v>
      </c>
      <c r="D502">
        <v>17</v>
      </c>
      <c r="E502">
        <v>0</v>
      </c>
      <c r="F502" t="s">
        <v>211</v>
      </c>
    </row>
    <row r="503" spans="1:6" x14ac:dyDescent="0.2">
      <c r="A503" t="s">
        <v>342</v>
      </c>
      <c r="B503" t="s">
        <v>36</v>
      </c>
      <c r="C503" t="s">
        <v>44</v>
      </c>
      <c r="D503">
        <v>17</v>
      </c>
      <c r="E503">
        <v>0</v>
      </c>
      <c r="F503" t="s">
        <v>211</v>
      </c>
    </row>
    <row r="504" spans="1:6" x14ac:dyDescent="0.2">
      <c r="A504" t="s">
        <v>343</v>
      </c>
      <c r="B504" t="s">
        <v>59</v>
      </c>
      <c r="C504" t="s">
        <v>54</v>
      </c>
      <c r="D504">
        <v>17</v>
      </c>
      <c r="E504">
        <v>0</v>
      </c>
      <c r="F504" t="s">
        <v>211</v>
      </c>
    </row>
    <row r="505" spans="1:6" x14ac:dyDescent="0.2">
      <c r="A505" t="s">
        <v>343</v>
      </c>
      <c r="B505" t="s">
        <v>54</v>
      </c>
      <c r="C505" t="s">
        <v>59</v>
      </c>
      <c r="D505">
        <v>17</v>
      </c>
      <c r="E505">
        <v>0</v>
      </c>
      <c r="F505" t="s">
        <v>211</v>
      </c>
    </row>
    <row r="506" spans="1:6" x14ac:dyDescent="0.2">
      <c r="A506" t="s">
        <v>344</v>
      </c>
      <c r="B506" t="s">
        <v>53</v>
      </c>
      <c r="C506" t="s">
        <v>34</v>
      </c>
      <c r="D506">
        <v>17</v>
      </c>
      <c r="E506">
        <v>0</v>
      </c>
      <c r="F506" t="s">
        <v>211</v>
      </c>
    </row>
    <row r="507" spans="1:6" x14ac:dyDescent="0.2">
      <c r="A507" t="s">
        <v>344</v>
      </c>
      <c r="B507" t="s">
        <v>34</v>
      </c>
      <c r="C507" t="s">
        <v>53</v>
      </c>
      <c r="D507">
        <v>17</v>
      </c>
      <c r="E507">
        <v>0</v>
      </c>
      <c r="F507" t="s">
        <v>211</v>
      </c>
    </row>
    <row r="508" spans="1:6" x14ac:dyDescent="0.2">
      <c r="A508" t="s">
        <v>345</v>
      </c>
      <c r="B508" t="s">
        <v>31</v>
      </c>
      <c r="C508" t="s">
        <v>49</v>
      </c>
      <c r="D508">
        <v>17</v>
      </c>
      <c r="E508">
        <v>0</v>
      </c>
      <c r="F508" t="s">
        <v>211</v>
      </c>
    </row>
    <row r="509" spans="1:6" x14ac:dyDescent="0.2">
      <c r="A509" t="s">
        <v>345</v>
      </c>
      <c r="B509" t="s">
        <v>49</v>
      </c>
      <c r="C509" t="s">
        <v>31</v>
      </c>
      <c r="D509">
        <v>17</v>
      </c>
      <c r="E509">
        <v>0</v>
      </c>
      <c r="F509" t="s">
        <v>211</v>
      </c>
    </row>
    <row r="510" spans="1:6" x14ac:dyDescent="0.2">
      <c r="A510" t="s">
        <v>346</v>
      </c>
      <c r="B510" t="s">
        <v>57</v>
      </c>
      <c r="C510" t="s">
        <v>46</v>
      </c>
      <c r="D510">
        <v>17</v>
      </c>
      <c r="E510">
        <v>0</v>
      </c>
      <c r="F510" t="s">
        <v>211</v>
      </c>
    </row>
    <row r="511" spans="1:6" x14ac:dyDescent="0.2">
      <c r="A511" t="s">
        <v>346</v>
      </c>
      <c r="B511" t="s">
        <v>46</v>
      </c>
      <c r="C511" t="s">
        <v>57</v>
      </c>
      <c r="D511">
        <v>17</v>
      </c>
      <c r="E511">
        <v>0</v>
      </c>
      <c r="F511" t="s">
        <v>211</v>
      </c>
    </row>
    <row r="512" spans="1:6" x14ac:dyDescent="0.2">
      <c r="A512" t="s">
        <v>347</v>
      </c>
      <c r="B512" t="s">
        <v>60</v>
      </c>
      <c r="C512" t="s">
        <v>35</v>
      </c>
      <c r="D512">
        <v>17</v>
      </c>
      <c r="E512">
        <v>0</v>
      </c>
      <c r="F512" t="s">
        <v>211</v>
      </c>
    </row>
    <row r="513" spans="1:6" x14ac:dyDescent="0.2">
      <c r="A513" t="s">
        <v>347</v>
      </c>
      <c r="B513" t="s">
        <v>35</v>
      </c>
      <c r="C513" t="s">
        <v>60</v>
      </c>
      <c r="D513">
        <v>17</v>
      </c>
      <c r="E513">
        <v>0</v>
      </c>
      <c r="F513" t="s">
        <v>211</v>
      </c>
    </row>
    <row r="515" spans="1:6" x14ac:dyDescent="0.2">
      <c r="D515" t="s">
        <v>1446</v>
      </c>
      <c r="E515" s="2">
        <f>AVERAGE(E2:E239)</f>
        <v>23.298319327731093</v>
      </c>
    </row>
    <row r="516" spans="1:6" x14ac:dyDescent="0.2">
      <c r="D516" t="s">
        <v>1447</v>
      </c>
      <c r="E516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B2" sqref="B2"/>
    </sheetView>
  </sheetViews>
  <sheetFormatPr baseColWidth="10" defaultRowHeight="16" x14ac:dyDescent="0.2"/>
  <cols>
    <col min="2" max="2" width="13.33203125" customWidth="1"/>
    <col min="3" max="3" width="11.33203125" customWidth="1"/>
    <col min="4" max="11" width="10.83203125" customWidth="1"/>
    <col min="12" max="12" width="11.83203125" bestFit="1" customWidth="1"/>
    <col min="13" max="13" width="11.6640625" bestFit="1" customWidth="1"/>
    <col min="14" max="14" width="15.33203125" bestFit="1" customWidth="1"/>
    <col min="19" max="19" width="15.33203125" bestFit="1" customWidth="1"/>
  </cols>
  <sheetData>
    <row r="1" spans="1:20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  <c r="P1" t="s">
        <v>1637</v>
      </c>
      <c r="Q1" t="s">
        <v>365</v>
      </c>
      <c r="R1" t="s">
        <v>1636</v>
      </c>
    </row>
    <row r="2" spans="1:20" x14ac:dyDescent="0.2">
      <c r="A2" t="str">
        <f>'Off Game Stats'!A15</f>
        <v>IND</v>
      </c>
      <c r="B2">
        <f>'Off Game Stats'!B15-'Off Game Stats'!C15-'Off Game Stats'!D15</f>
        <v>322</v>
      </c>
      <c r="C2">
        <f>'Off Game Stats'!E15-'Off Game Stats'!F15-'Off Game Stats'!G15</f>
        <v>202</v>
      </c>
      <c r="D2">
        <f>'Off Game Stats'!H15-'Off Game Stats'!I15-'Off Game Stats'!J15</f>
        <v>10</v>
      </c>
      <c r="E2" s="3">
        <f t="shared" ref="E2:E33" si="0">B2/(B2+C2)</f>
        <v>0.6145038167938931</v>
      </c>
      <c r="F2" s="3">
        <f t="shared" ref="F2:F33" si="1">C2/(B2+C2)</f>
        <v>0.38549618320610685</v>
      </c>
      <c r="G2">
        <f t="shared" ref="G2:G33" si="2">SUM(B2:D2)</f>
        <v>534</v>
      </c>
      <c r="H2">
        <f>'Off Game Stats'!T15-'Off Game Stats'!U15-'Off Game Stats'!V15</f>
        <v>16</v>
      </c>
      <c r="I2">
        <f>'Off Game Stats'!N15-'Off Game Stats'!O15-'Off Game Stats'!P15</f>
        <v>2</v>
      </c>
      <c r="J2">
        <f>'Off Game Stats'!Z15-'Off Game Stats'!AA15-'Off Game Stats'!AB15</f>
        <v>8</v>
      </c>
      <c r="K2">
        <f t="shared" ref="K2:K33" si="3">((H2+I2)*6)+(J2*3)</f>
        <v>132</v>
      </c>
      <c r="L2" s="1">
        <f t="shared" ref="L2:L33" si="4">K2/G2</f>
        <v>0.24719101123595505</v>
      </c>
      <c r="M2" s="1">
        <f t="shared" ref="M2:M33" si="5">1/L2</f>
        <v>4.0454545454545459</v>
      </c>
      <c r="N2" t="str">
        <f t="shared" ref="N2:N33" si="6">IF(M2&gt;=($M$35+(2*$M$36)),"BAD",IF(M2&gt;=($M$35+$M$36),"POOR",IF(M2&gt;$M$35, "BELOW AVERAGE",IF(M2=$M$35,"AVERAGE",IF(M2&lt;($M$35-(2*$M$36)),"GREAT",IF(M2&lt;($M$35-$M$36),"GOOD","ABOVE AVERAGE"))))))</f>
        <v>BELOW AVERAGE</v>
      </c>
      <c r="O2" t="str">
        <f t="shared" ref="O2:O33" si="7">IF(E2&gt;=($E$35+(2*$E$36)),"HEAVY PASS",IF(E2&gt;=($E$35+$E$36),"PASS",IF(F2&gt;=($F$35+(2*$F$36)),"HEAVY RUN",IF(F2&gt;=($F$35+$F$36),"RUN","BALANCED"))))</f>
        <v>BALANCED</v>
      </c>
      <c r="P2">
        <f>SUMIFS(QBRBWRTE!$M:$M,QBRBWRTE!$C:$C,A2)</f>
        <v>14</v>
      </c>
      <c r="Q2">
        <f>SUMIFS(QBRBWRTE!$Z:$Z,QBRBWRTE!$C:$C,A2)</f>
        <v>7</v>
      </c>
      <c r="R2">
        <f t="shared" ref="R2:R33" si="8">SUM(P2:Q2)</f>
        <v>21</v>
      </c>
      <c r="S2" s="4" t="s">
        <v>1440</v>
      </c>
      <c r="T2" s="5">
        <v>6</v>
      </c>
    </row>
    <row r="3" spans="1:20" x14ac:dyDescent="0.2">
      <c r="A3" t="str">
        <f>'Off Game Stats'!A25</f>
        <v>PHI</v>
      </c>
      <c r="B3">
        <f>'Off Game Stats'!B25-'Off Game Stats'!C25-'Off Game Stats'!D25</f>
        <v>319</v>
      </c>
      <c r="C3">
        <f>'Off Game Stats'!E25-'Off Game Stats'!F25-'Off Game Stats'!G25</f>
        <v>235</v>
      </c>
      <c r="D3">
        <f>'Off Game Stats'!H25-'Off Game Stats'!I25-'Off Game Stats'!J25</f>
        <v>15</v>
      </c>
      <c r="E3" s="3">
        <f t="shared" si="0"/>
        <v>0.57581227436823101</v>
      </c>
      <c r="F3" s="3">
        <f t="shared" si="1"/>
        <v>0.42418772563176893</v>
      </c>
      <c r="G3">
        <f t="shared" si="2"/>
        <v>569</v>
      </c>
      <c r="H3">
        <f>'Off Game Stats'!T25-'Off Game Stats'!U25-'Off Game Stats'!V25</f>
        <v>10</v>
      </c>
      <c r="I3">
        <f>'Off Game Stats'!N25-'Off Game Stats'!O25-'Off Game Stats'!P25</f>
        <v>8</v>
      </c>
      <c r="J3">
        <f>'Off Game Stats'!Z25-'Off Game Stats'!AA25-'Off Game Stats'!AB25</f>
        <v>12</v>
      </c>
      <c r="K3">
        <f t="shared" si="3"/>
        <v>144</v>
      </c>
      <c r="L3" s="1">
        <f t="shared" si="4"/>
        <v>0.2530755711775044</v>
      </c>
      <c r="M3" s="1">
        <f t="shared" si="5"/>
        <v>3.9513888888888888</v>
      </c>
      <c r="N3" t="str">
        <f t="shared" si="6"/>
        <v>BELOW AVERAGE</v>
      </c>
      <c r="O3" t="str">
        <f t="shared" si="7"/>
        <v>BALANCED</v>
      </c>
      <c r="P3">
        <f>SUMIFS(QBRBWRTE!$M:$M,QBRBWRTE!$C:$C,A3)</f>
        <v>14</v>
      </c>
      <c r="Q3">
        <f>SUMIFS(QBRBWRTE!$Z:$Z,QBRBWRTE!$C:$C,A3)</f>
        <v>6</v>
      </c>
      <c r="R3">
        <f t="shared" si="8"/>
        <v>20</v>
      </c>
      <c r="S3" s="6" t="s">
        <v>1441</v>
      </c>
      <c r="T3" s="7">
        <v>5</v>
      </c>
    </row>
    <row r="4" spans="1:20" x14ac:dyDescent="0.2">
      <c r="A4" t="str">
        <f>'Off Game Stats'!A12</f>
        <v>DET</v>
      </c>
      <c r="B4">
        <f>'Off Game Stats'!B12-'Off Game Stats'!C12-'Off Game Stats'!D12</f>
        <v>316</v>
      </c>
      <c r="C4">
        <f>'Off Game Stats'!E12-'Off Game Stats'!F12-'Off Game Stats'!G12</f>
        <v>161</v>
      </c>
      <c r="D4">
        <f>'Off Game Stats'!H12-'Off Game Stats'!I12-'Off Game Stats'!J12</f>
        <v>10</v>
      </c>
      <c r="E4" s="3">
        <f t="shared" si="0"/>
        <v>0.66247379454926625</v>
      </c>
      <c r="F4" s="3">
        <f t="shared" si="1"/>
        <v>0.33752620545073375</v>
      </c>
      <c r="G4">
        <f t="shared" si="2"/>
        <v>487</v>
      </c>
      <c r="H4">
        <f>'Off Game Stats'!T12-'Off Game Stats'!U12-'Off Game Stats'!V12</f>
        <v>12</v>
      </c>
      <c r="I4">
        <f>'Off Game Stats'!N12-'Off Game Stats'!O12-'Off Game Stats'!P12</f>
        <v>2</v>
      </c>
      <c r="J4">
        <f>'Off Game Stats'!Z12-'Off Game Stats'!AA12-'Off Game Stats'!AB12</f>
        <v>10</v>
      </c>
      <c r="K4">
        <f t="shared" si="3"/>
        <v>114</v>
      </c>
      <c r="L4" s="1">
        <f t="shared" si="4"/>
        <v>0.23408624229979466</v>
      </c>
      <c r="M4" s="1">
        <f t="shared" si="5"/>
        <v>4.2719298245614032</v>
      </c>
      <c r="N4" t="str">
        <f t="shared" si="6"/>
        <v>POOR</v>
      </c>
      <c r="O4" t="str">
        <f t="shared" si="7"/>
        <v>PASS</v>
      </c>
      <c r="P4">
        <f>SUMIFS(QBRBWRTE!$M:$M,QBRBWRTE!$C:$C,A4)</f>
        <v>13</v>
      </c>
      <c r="Q4">
        <f>SUMIFS(QBRBWRTE!$Z:$Z,QBRBWRTE!$C:$C,A4)</f>
        <v>7</v>
      </c>
      <c r="R4">
        <f t="shared" si="8"/>
        <v>20</v>
      </c>
      <c r="S4" s="6" t="s">
        <v>1442</v>
      </c>
      <c r="T4" s="7">
        <v>4</v>
      </c>
    </row>
    <row r="5" spans="1:20" x14ac:dyDescent="0.2">
      <c r="A5" t="str">
        <f>'Off Game Stats'!A9</f>
        <v>CLE</v>
      </c>
      <c r="B5">
        <f>'Off Game Stats'!B9-'Off Game Stats'!C9-'Off Game Stats'!D9</f>
        <v>316</v>
      </c>
      <c r="C5">
        <f>'Off Game Stats'!E9-'Off Game Stats'!F9-'Off Game Stats'!G9</f>
        <v>179</v>
      </c>
      <c r="D5">
        <f>'Off Game Stats'!H9-'Off Game Stats'!I9-'Off Game Stats'!J9</f>
        <v>12</v>
      </c>
      <c r="E5" s="3">
        <f t="shared" si="0"/>
        <v>0.63838383838383839</v>
      </c>
      <c r="F5" s="3">
        <f t="shared" si="1"/>
        <v>0.36161616161616161</v>
      </c>
      <c r="G5">
        <f t="shared" si="2"/>
        <v>507</v>
      </c>
      <c r="H5">
        <f>'Off Game Stats'!T9-'Off Game Stats'!U9-'Off Game Stats'!V9</f>
        <v>13</v>
      </c>
      <c r="I5">
        <f>'Off Game Stats'!N9-'Off Game Stats'!O9-'Off Game Stats'!P9</f>
        <v>1</v>
      </c>
      <c r="J5">
        <f>'Off Game Stats'!Z9-'Off Game Stats'!AA9-'Off Game Stats'!AB9</f>
        <v>12</v>
      </c>
      <c r="K5">
        <f t="shared" si="3"/>
        <v>120</v>
      </c>
      <c r="L5" s="1">
        <f t="shared" si="4"/>
        <v>0.23668639053254437</v>
      </c>
      <c r="M5" s="1">
        <f t="shared" si="5"/>
        <v>4.2250000000000005</v>
      </c>
      <c r="N5" t="str">
        <f t="shared" si="6"/>
        <v>POOR</v>
      </c>
      <c r="O5" t="str">
        <f t="shared" si="7"/>
        <v>PASS</v>
      </c>
      <c r="P5">
        <f>SUMIFS(QBRBWRTE!$M:$M,QBRBWRTE!$C:$C,A5)</f>
        <v>6</v>
      </c>
      <c r="Q5">
        <f>SUMIFS(QBRBWRTE!$Z:$Z,QBRBWRTE!$C:$C,A5)</f>
        <v>14</v>
      </c>
      <c r="R5">
        <f t="shared" si="8"/>
        <v>20</v>
      </c>
      <c r="S5" s="6" t="s">
        <v>1443</v>
      </c>
      <c r="T5" s="7">
        <v>3</v>
      </c>
    </row>
    <row r="6" spans="1:20" x14ac:dyDescent="0.2">
      <c r="A6" t="str">
        <f>'Off Game Stats'!A2</f>
        <v>ARI</v>
      </c>
      <c r="B6">
        <f>'Off Game Stats'!B2-'Off Game Stats'!C2-'Off Game Stats'!D2</f>
        <v>277</v>
      </c>
      <c r="C6">
        <f>'Off Game Stats'!E2-'Off Game Stats'!F2-'Off Game Stats'!G2</f>
        <v>222</v>
      </c>
      <c r="D6">
        <f>'Off Game Stats'!H2-'Off Game Stats'!I2-'Off Game Stats'!J2</f>
        <v>15</v>
      </c>
      <c r="E6" s="3">
        <f t="shared" si="0"/>
        <v>0.55511022044088176</v>
      </c>
      <c r="F6" s="3">
        <f t="shared" si="1"/>
        <v>0.44488977955911824</v>
      </c>
      <c r="G6">
        <f t="shared" si="2"/>
        <v>514</v>
      </c>
      <c r="H6">
        <f>'Off Game Stats'!T2-'Off Game Stats'!U2-'Off Game Stats'!V2</f>
        <v>22</v>
      </c>
      <c r="I6">
        <f>'Off Game Stats'!N2-'Off Game Stats'!O2-'Off Game Stats'!P2</f>
        <v>6</v>
      </c>
      <c r="J6">
        <f>'Off Game Stats'!Z2-'Off Game Stats'!AA2-'Off Game Stats'!AB2</f>
        <v>13</v>
      </c>
      <c r="K6">
        <f t="shared" si="3"/>
        <v>207</v>
      </c>
      <c r="L6" s="1">
        <f t="shared" si="4"/>
        <v>0.40272373540856032</v>
      </c>
      <c r="M6" s="1">
        <f t="shared" si="5"/>
        <v>2.4830917874396135</v>
      </c>
      <c r="N6" t="str">
        <f t="shared" si="6"/>
        <v>GOOD</v>
      </c>
      <c r="O6" t="str">
        <f t="shared" si="7"/>
        <v>BALANCED</v>
      </c>
      <c r="P6">
        <f>SUMIFS(QBRBWRTE!$M:$M,QBRBWRTE!$C:$C,A6)</f>
        <v>9</v>
      </c>
      <c r="Q6">
        <f>SUMIFS(QBRBWRTE!$Z:$Z,QBRBWRTE!$C:$C,A6)</f>
        <v>10</v>
      </c>
      <c r="R6">
        <f t="shared" si="8"/>
        <v>19</v>
      </c>
      <c r="S6" s="6" t="s">
        <v>1444</v>
      </c>
      <c r="T6" s="7">
        <v>2</v>
      </c>
    </row>
    <row r="7" spans="1:20" ht="17" thickBot="1" x14ac:dyDescent="0.25">
      <c r="A7" t="str">
        <f>'Off Game Stats'!A32</f>
        <v>TEN</v>
      </c>
      <c r="B7">
        <f>'Off Game Stats'!B32-'Off Game Stats'!C32-'Off Game Stats'!D32</f>
        <v>274</v>
      </c>
      <c r="C7">
        <f>'Off Game Stats'!E32-'Off Game Stats'!F32-'Off Game Stats'!G32</f>
        <v>198</v>
      </c>
      <c r="D7">
        <f>'Off Game Stats'!H32-'Off Game Stats'!I32-'Off Game Stats'!J32</f>
        <v>11</v>
      </c>
      <c r="E7" s="3">
        <f t="shared" si="0"/>
        <v>0.58050847457627119</v>
      </c>
      <c r="F7" s="3">
        <f t="shared" si="1"/>
        <v>0.41949152542372881</v>
      </c>
      <c r="G7">
        <f t="shared" si="2"/>
        <v>483</v>
      </c>
      <c r="H7">
        <f>'Off Game Stats'!T32-'Off Game Stats'!U32-'Off Game Stats'!V32</f>
        <v>10</v>
      </c>
      <c r="I7">
        <f>'Off Game Stats'!N32-'Off Game Stats'!O32-'Off Game Stats'!P32</f>
        <v>4</v>
      </c>
      <c r="J7">
        <f>'Off Game Stats'!Z32-'Off Game Stats'!AA32-'Off Game Stats'!AB32</f>
        <v>10</v>
      </c>
      <c r="K7">
        <f t="shared" si="3"/>
        <v>114</v>
      </c>
      <c r="L7" s="1">
        <f t="shared" si="4"/>
        <v>0.2360248447204969</v>
      </c>
      <c r="M7" s="1">
        <f t="shared" si="5"/>
        <v>4.2368421052631575</v>
      </c>
      <c r="N7" t="str">
        <f t="shared" si="6"/>
        <v>POOR</v>
      </c>
      <c r="O7" t="str">
        <f t="shared" si="7"/>
        <v>BALANCED</v>
      </c>
      <c r="P7">
        <f>SUMIFS(QBRBWRTE!$M:$M,QBRBWRTE!$C:$C,A7)</f>
        <v>9</v>
      </c>
      <c r="Q7">
        <f>SUMIFS(QBRBWRTE!$Z:$Z,QBRBWRTE!$C:$C,A7)</f>
        <v>10</v>
      </c>
      <c r="R7">
        <f t="shared" si="8"/>
        <v>19</v>
      </c>
      <c r="S7" s="8" t="s">
        <v>1445</v>
      </c>
      <c r="T7" s="9">
        <v>1</v>
      </c>
    </row>
    <row r="8" spans="1:20" x14ac:dyDescent="0.2">
      <c r="A8" t="str">
        <f>'Off Game Stats'!A33</f>
        <v>WAS</v>
      </c>
      <c r="B8">
        <f>'Off Game Stats'!B33-'Off Game Stats'!C33-'Off Game Stats'!D33</f>
        <v>290</v>
      </c>
      <c r="C8">
        <f>'Off Game Stats'!E33-'Off Game Stats'!F33-'Off Game Stats'!G33</f>
        <v>195</v>
      </c>
      <c r="D8">
        <f>'Off Game Stats'!H33-'Off Game Stats'!I33-'Off Game Stats'!J33</f>
        <v>15</v>
      </c>
      <c r="E8" s="3">
        <f t="shared" si="0"/>
        <v>0.59793814432989689</v>
      </c>
      <c r="F8" s="3">
        <f t="shared" si="1"/>
        <v>0.40206185567010311</v>
      </c>
      <c r="G8">
        <f t="shared" si="2"/>
        <v>500</v>
      </c>
      <c r="H8">
        <f>'Off Game Stats'!T33-'Off Game Stats'!U33-'Off Game Stats'!V33</f>
        <v>10</v>
      </c>
      <c r="I8">
        <f>'Off Game Stats'!N33-'Off Game Stats'!O33-'Off Game Stats'!P33</f>
        <v>3</v>
      </c>
      <c r="J8">
        <f>'Off Game Stats'!Z33-'Off Game Stats'!AA33-'Off Game Stats'!AB33</f>
        <v>13</v>
      </c>
      <c r="K8">
        <f t="shared" si="3"/>
        <v>117</v>
      </c>
      <c r="L8" s="1">
        <f t="shared" si="4"/>
        <v>0.23400000000000001</v>
      </c>
      <c r="M8" s="1">
        <f t="shared" si="5"/>
        <v>4.2735042735042734</v>
      </c>
      <c r="N8" t="str">
        <f t="shared" si="6"/>
        <v>POOR</v>
      </c>
      <c r="O8" t="str">
        <f t="shared" si="7"/>
        <v>BALANCED</v>
      </c>
      <c r="P8">
        <f>SUMIFS(QBRBWRTE!$M:$M,QBRBWRTE!$C:$C,A8)</f>
        <v>10</v>
      </c>
      <c r="Q8">
        <f>SUMIFS(QBRBWRTE!$Z:$Z,QBRBWRTE!$C:$C,A8)</f>
        <v>9</v>
      </c>
      <c r="R8">
        <f t="shared" si="8"/>
        <v>19</v>
      </c>
    </row>
    <row r="9" spans="1:20" x14ac:dyDescent="0.2">
      <c r="A9" t="str">
        <f>'Off Game Stats'!A11</f>
        <v>DEN</v>
      </c>
      <c r="B9">
        <f>'Off Game Stats'!B11-'Off Game Stats'!C11-'Off Game Stats'!D11</f>
        <v>298</v>
      </c>
      <c r="C9">
        <f>'Off Game Stats'!E11-'Off Game Stats'!F11-'Off Game Stats'!G11</f>
        <v>191</v>
      </c>
      <c r="D9">
        <f>'Off Game Stats'!H11-'Off Game Stats'!I11-'Off Game Stats'!J11</f>
        <v>16</v>
      </c>
      <c r="E9" s="3">
        <f t="shared" si="0"/>
        <v>0.60940695296523517</v>
      </c>
      <c r="F9" s="3">
        <f t="shared" si="1"/>
        <v>0.39059304703476483</v>
      </c>
      <c r="G9">
        <f t="shared" si="2"/>
        <v>505</v>
      </c>
      <c r="H9">
        <f>'Off Game Stats'!T11-'Off Game Stats'!U11-'Off Game Stats'!V11</f>
        <v>9</v>
      </c>
      <c r="I9">
        <f>'Off Game Stats'!N11-'Off Game Stats'!O11-'Off Game Stats'!P11</f>
        <v>3</v>
      </c>
      <c r="J9">
        <f>'Off Game Stats'!Z11-'Off Game Stats'!AA11-'Off Game Stats'!AB11</f>
        <v>16</v>
      </c>
      <c r="K9">
        <f t="shared" si="3"/>
        <v>120</v>
      </c>
      <c r="L9" s="1">
        <f t="shared" si="4"/>
        <v>0.23762376237623761</v>
      </c>
      <c r="M9" s="1">
        <f t="shared" si="5"/>
        <v>4.2083333333333339</v>
      </c>
      <c r="N9" t="str">
        <f t="shared" si="6"/>
        <v>POOR</v>
      </c>
      <c r="O9" t="str">
        <f t="shared" si="7"/>
        <v>BALANCED</v>
      </c>
      <c r="P9">
        <f>SUMIFS(QBRBWRTE!$M:$M,QBRBWRTE!$C:$C,A9)</f>
        <v>18</v>
      </c>
      <c r="Q9">
        <f>SUMIFS(QBRBWRTE!$Z:$Z,QBRBWRTE!$C:$C,A9)</f>
        <v>1</v>
      </c>
      <c r="R9">
        <f t="shared" si="8"/>
        <v>19</v>
      </c>
    </row>
    <row r="10" spans="1:20" x14ac:dyDescent="0.2">
      <c r="A10" t="str">
        <f>'Off Game Stats'!A23</f>
        <v>NYJ</v>
      </c>
      <c r="B10">
        <f>'Off Game Stats'!B23-'Off Game Stats'!C23-'Off Game Stats'!D23</f>
        <v>282</v>
      </c>
      <c r="C10">
        <f>'Off Game Stats'!E23-'Off Game Stats'!F23-'Off Game Stats'!G23</f>
        <v>227</v>
      </c>
      <c r="D10">
        <f>'Off Game Stats'!H23-'Off Game Stats'!I23-'Off Game Stats'!J23</f>
        <v>14</v>
      </c>
      <c r="E10" s="3">
        <f t="shared" si="0"/>
        <v>0.55402750491159136</v>
      </c>
      <c r="F10" s="3">
        <f t="shared" si="1"/>
        <v>0.44597249508840864</v>
      </c>
      <c r="G10">
        <f t="shared" si="2"/>
        <v>523</v>
      </c>
      <c r="H10">
        <f>'Off Game Stats'!T23-'Off Game Stats'!U23-'Off Game Stats'!V23</f>
        <v>15</v>
      </c>
      <c r="I10">
        <f>'Off Game Stats'!N23-'Off Game Stats'!O23-'Off Game Stats'!P23</f>
        <v>7</v>
      </c>
      <c r="J10">
        <f>'Off Game Stats'!Z23-'Off Game Stats'!AA23-'Off Game Stats'!AB23</f>
        <v>11</v>
      </c>
      <c r="K10">
        <f t="shared" si="3"/>
        <v>165</v>
      </c>
      <c r="L10" s="1">
        <f t="shared" si="4"/>
        <v>0.31548757170172081</v>
      </c>
      <c r="M10" s="1">
        <f t="shared" si="5"/>
        <v>3.1696969696969699</v>
      </c>
      <c r="N10" t="str">
        <f t="shared" si="6"/>
        <v>ABOVE AVERAGE</v>
      </c>
      <c r="O10" t="str">
        <f t="shared" si="7"/>
        <v>BALANCED</v>
      </c>
      <c r="P10">
        <f>SUMIFS(QBRBWRTE!$M:$M,QBRBWRTE!$C:$C,A10)</f>
        <v>12</v>
      </c>
      <c r="Q10">
        <f>SUMIFS(QBRBWRTE!$Z:$Z,QBRBWRTE!$C:$C,A10)</f>
        <v>6</v>
      </c>
      <c r="R10">
        <f t="shared" si="8"/>
        <v>18</v>
      </c>
    </row>
    <row r="11" spans="1:20" x14ac:dyDescent="0.2">
      <c r="A11" t="str">
        <f>'Off Game Stats'!A31</f>
        <v>TB</v>
      </c>
      <c r="B11">
        <f>'Off Game Stats'!B31-'Off Game Stats'!C31-'Off Game Stats'!D31</f>
        <v>252</v>
      </c>
      <c r="C11">
        <f>'Off Game Stats'!E31-'Off Game Stats'!F31-'Off Game Stats'!G31</f>
        <v>242</v>
      </c>
      <c r="D11">
        <f>'Off Game Stats'!H31-'Off Game Stats'!I31-'Off Game Stats'!J31</f>
        <v>24</v>
      </c>
      <c r="E11" s="3">
        <f t="shared" si="0"/>
        <v>0.51012145748987858</v>
      </c>
      <c r="F11" s="3">
        <f t="shared" si="1"/>
        <v>0.48987854251012147</v>
      </c>
      <c r="G11">
        <f t="shared" si="2"/>
        <v>518</v>
      </c>
      <c r="H11">
        <f>'Off Game Stats'!T31-'Off Game Stats'!U31-'Off Game Stats'!V31</f>
        <v>10</v>
      </c>
      <c r="I11">
        <f>'Off Game Stats'!N31-'Off Game Stats'!O31-'Off Game Stats'!P31</f>
        <v>5</v>
      </c>
      <c r="J11">
        <f>'Off Game Stats'!Z31-'Off Game Stats'!AA31-'Off Game Stats'!AB31</f>
        <v>17</v>
      </c>
      <c r="K11">
        <f t="shared" si="3"/>
        <v>141</v>
      </c>
      <c r="L11" s="1">
        <f t="shared" si="4"/>
        <v>0.27220077220077221</v>
      </c>
      <c r="M11" s="1">
        <f t="shared" si="5"/>
        <v>3.6737588652482267</v>
      </c>
      <c r="N11" t="str">
        <f t="shared" si="6"/>
        <v>BELOW AVERAGE</v>
      </c>
      <c r="O11" t="str">
        <f t="shared" si="7"/>
        <v>RUN</v>
      </c>
      <c r="P11">
        <f>SUMIFS(QBRBWRTE!$M:$M,QBRBWRTE!$C:$C,A11)</f>
        <v>9</v>
      </c>
      <c r="Q11">
        <f>SUMIFS(QBRBWRTE!$Z:$Z,QBRBWRTE!$C:$C,A11)</f>
        <v>9</v>
      </c>
      <c r="R11">
        <f t="shared" si="8"/>
        <v>18</v>
      </c>
    </row>
    <row r="12" spans="1:20" x14ac:dyDescent="0.2">
      <c r="A12" t="str">
        <f>'Off Game Stats'!A3</f>
        <v>ATL</v>
      </c>
      <c r="B12">
        <f>'Off Game Stats'!B3-'Off Game Stats'!C3-'Off Game Stats'!D3</f>
        <v>330</v>
      </c>
      <c r="C12">
        <f>'Off Game Stats'!E3-'Off Game Stats'!F3-'Off Game Stats'!G3</f>
        <v>224</v>
      </c>
      <c r="D12">
        <f>'Off Game Stats'!H3-'Off Game Stats'!I3-'Off Game Stats'!J3</f>
        <v>14</v>
      </c>
      <c r="E12" s="3">
        <f t="shared" si="0"/>
        <v>0.59566787003610111</v>
      </c>
      <c r="F12" s="3">
        <f t="shared" si="1"/>
        <v>0.40433212996389889</v>
      </c>
      <c r="G12">
        <f t="shared" si="2"/>
        <v>568</v>
      </c>
      <c r="H12">
        <f>'Off Game Stats'!T3-'Off Game Stats'!U3-'Off Game Stats'!V3</f>
        <v>12</v>
      </c>
      <c r="I12">
        <f>'Off Game Stats'!N3-'Off Game Stats'!O3-'Off Game Stats'!P3</f>
        <v>7</v>
      </c>
      <c r="J12">
        <f>'Off Game Stats'!Z3-'Off Game Stats'!AA3-'Off Game Stats'!AB3</f>
        <v>10</v>
      </c>
      <c r="K12">
        <f t="shared" si="3"/>
        <v>144</v>
      </c>
      <c r="L12" s="1">
        <f t="shared" si="4"/>
        <v>0.25352112676056338</v>
      </c>
      <c r="M12" s="1">
        <f t="shared" si="5"/>
        <v>3.9444444444444446</v>
      </c>
      <c r="N12" t="str">
        <f t="shared" si="6"/>
        <v>BELOW AVERAGE</v>
      </c>
      <c r="O12" t="str">
        <f t="shared" si="7"/>
        <v>BALANCED</v>
      </c>
      <c r="P12">
        <f>SUMIFS(QBRBWRTE!$M:$M,QBRBWRTE!$C:$C,A12)</f>
        <v>10</v>
      </c>
      <c r="Q12">
        <f>SUMIFS(QBRBWRTE!$Z:$Z,QBRBWRTE!$C:$C,A12)</f>
        <v>8</v>
      </c>
      <c r="R12">
        <f t="shared" si="8"/>
        <v>18</v>
      </c>
    </row>
    <row r="13" spans="1:20" x14ac:dyDescent="0.2">
      <c r="A13" t="str">
        <f>'Off Game Stats'!A21</f>
        <v>NO</v>
      </c>
      <c r="B13">
        <f>'Off Game Stats'!B21-'Off Game Stats'!C21-'Off Game Stats'!D21</f>
        <v>331</v>
      </c>
      <c r="C13">
        <f>'Off Game Stats'!E21-'Off Game Stats'!F21-'Off Game Stats'!G21</f>
        <v>207</v>
      </c>
      <c r="D13">
        <f>'Off Game Stats'!H21-'Off Game Stats'!I21-'Off Game Stats'!J21</f>
        <v>11</v>
      </c>
      <c r="E13" s="3">
        <f t="shared" si="0"/>
        <v>0.61524163568773238</v>
      </c>
      <c r="F13" s="3">
        <f t="shared" si="1"/>
        <v>0.38475836431226768</v>
      </c>
      <c r="G13">
        <f t="shared" si="2"/>
        <v>549</v>
      </c>
      <c r="H13">
        <f>'Off Game Stats'!T21-'Off Game Stats'!U21-'Off Game Stats'!V21</f>
        <v>13</v>
      </c>
      <c r="I13">
        <f>'Off Game Stats'!N21-'Off Game Stats'!O21-'Off Game Stats'!P21</f>
        <v>8</v>
      </c>
      <c r="J13">
        <f>'Off Game Stats'!Z21-'Off Game Stats'!AA21-'Off Game Stats'!AB21</f>
        <v>6</v>
      </c>
      <c r="K13">
        <f t="shared" si="3"/>
        <v>144</v>
      </c>
      <c r="L13" s="1">
        <f t="shared" si="4"/>
        <v>0.26229508196721313</v>
      </c>
      <c r="M13" s="1">
        <f t="shared" si="5"/>
        <v>3.8125</v>
      </c>
      <c r="N13" t="str">
        <f t="shared" si="6"/>
        <v>BELOW AVERAGE</v>
      </c>
      <c r="O13" t="str">
        <f t="shared" si="7"/>
        <v>BALANCED</v>
      </c>
      <c r="P13">
        <f>SUMIFS(QBRBWRTE!$M:$M,QBRBWRTE!$C:$C,A13)</f>
        <v>10</v>
      </c>
      <c r="Q13">
        <f>SUMIFS(QBRBWRTE!$Z:$Z,QBRBWRTE!$C:$C,A13)</f>
        <v>8</v>
      </c>
      <c r="R13">
        <f t="shared" si="8"/>
        <v>18</v>
      </c>
    </row>
    <row r="14" spans="1:20" x14ac:dyDescent="0.2">
      <c r="A14" t="str">
        <f>'Off Game Stats'!A16</f>
        <v>JAC</v>
      </c>
      <c r="B14">
        <f>'Off Game Stats'!B16-'Off Game Stats'!C16-'Off Game Stats'!D16</f>
        <v>305</v>
      </c>
      <c r="C14">
        <f>'Off Game Stats'!E16-'Off Game Stats'!F16-'Off Game Stats'!G16</f>
        <v>186</v>
      </c>
      <c r="D14">
        <f>'Off Game Stats'!H16-'Off Game Stats'!I16-'Off Game Stats'!J16</f>
        <v>18</v>
      </c>
      <c r="E14" s="3">
        <f t="shared" si="0"/>
        <v>0.62118126272912422</v>
      </c>
      <c r="F14" s="3">
        <f t="shared" si="1"/>
        <v>0.37881873727087578</v>
      </c>
      <c r="G14">
        <f t="shared" si="2"/>
        <v>509</v>
      </c>
      <c r="H14">
        <f>'Off Game Stats'!T16-'Off Game Stats'!U16-'Off Game Stats'!V16</f>
        <v>15</v>
      </c>
      <c r="I14">
        <f>'Off Game Stats'!N16-'Off Game Stats'!O16-'Off Game Stats'!P16</f>
        <v>0</v>
      </c>
      <c r="J14">
        <f>'Off Game Stats'!Z16-'Off Game Stats'!AA16-'Off Game Stats'!AB16</f>
        <v>14</v>
      </c>
      <c r="K14">
        <f t="shared" si="3"/>
        <v>132</v>
      </c>
      <c r="L14" s="1">
        <f t="shared" si="4"/>
        <v>0.2593320235756385</v>
      </c>
      <c r="M14" s="1">
        <f t="shared" si="5"/>
        <v>3.856060606060606</v>
      </c>
      <c r="N14" t="str">
        <f t="shared" si="6"/>
        <v>BELOW AVERAGE</v>
      </c>
      <c r="O14" t="str">
        <f t="shared" si="7"/>
        <v>BALANCED</v>
      </c>
      <c r="P14">
        <f>SUMIFS(QBRBWRTE!$M:$M,QBRBWRTE!$C:$C,A14)</f>
        <v>12</v>
      </c>
      <c r="Q14">
        <f>SUMIFS(QBRBWRTE!$Z:$Z,QBRBWRTE!$C:$C,A14)</f>
        <v>5</v>
      </c>
      <c r="R14">
        <f t="shared" si="8"/>
        <v>17</v>
      </c>
    </row>
    <row r="15" spans="1:20" x14ac:dyDescent="0.2">
      <c r="A15" t="str">
        <f>'Off Game Stats'!A27</f>
        <v>SD</v>
      </c>
      <c r="B15">
        <f>'Off Game Stats'!B27-'Off Game Stats'!C27-'Off Game Stats'!D27</f>
        <v>335</v>
      </c>
      <c r="C15">
        <f>'Off Game Stats'!E27-'Off Game Stats'!F27-'Off Game Stats'!G27</f>
        <v>186</v>
      </c>
      <c r="D15">
        <f>'Off Game Stats'!H27-'Off Game Stats'!I27-'Off Game Stats'!J27</f>
        <v>17</v>
      </c>
      <c r="E15" s="3">
        <f t="shared" si="0"/>
        <v>0.64299424184261034</v>
      </c>
      <c r="F15" s="3">
        <f t="shared" si="1"/>
        <v>0.35700575815738961</v>
      </c>
      <c r="G15">
        <f t="shared" si="2"/>
        <v>538</v>
      </c>
      <c r="H15">
        <f>'Off Game Stats'!T27-'Off Game Stats'!U27-'Off Game Stats'!V27</f>
        <v>17</v>
      </c>
      <c r="I15">
        <f>'Off Game Stats'!N27-'Off Game Stats'!O27-'Off Game Stats'!P27</f>
        <v>0</v>
      </c>
      <c r="J15">
        <f>'Off Game Stats'!Z27-'Off Game Stats'!AA27-'Off Game Stats'!AB27</f>
        <v>15</v>
      </c>
      <c r="K15">
        <f t="shared" si="3"/>
        <v>147</v>
      </c>
      <c r="L15" s="1">
        <f t="shared" si="4"/>
        <v>0.27323420074349442</v>
      </c>
      <c r="M15" s="1">
        <f t="shared" si="5"/>
        <v>3.6598639455782314</v>
      </c>
      <c r="N15" t="str">
        <f t="shared" si="6"/>
        <v>BELOW AVERAGE</v>
      </c>
      <c r="O15" t="str">
        <f t="shared" si="7"/>
        <v>PASS</v>
      </c>
      <c r="P15">
        <f>SUMIFS(QBRBWRTE!$M:$M,QBRBWRTE!$C:$C,A15)</f>
        <v>8</v>
      </c>
      <c r="Q15">
        <f>SUMIFS(QBRBWRTE!$Z:$Z,QBRBWRTE!$C:$C,A15)</f>
        <v>8</v>
      </c>
      <c r="R15">
        <f t="shared" si="8"/>
        <v>16</v>
      </c>
    </row>
    <row r="16" spans="1:20" x14ac:dyDescent="0.2">
      <c r="A16" t="str">
        <f>'Off Game Stats'!A4</f>
        <v>BAL</v>
      </c>
      <c r="B16">
        <f>'Off Game Stats'!B4-'Off Game Stats'!C4-'Off Game Stats'!D4</f>
        <v>329</v>
      </c>
      <c r="C16">
        <f>'Off Game Stats'!E4-'Off Game Stats'!F4-'Off Game Stats'!G4</f>
        <v>193</v>
      </c>
      <c r="D16">
        <f>'Off Game Stats'!H4-'Off Game Stats'!I4-'Off Game Stats'!J4</f>
        <v>22</v>
      </c>
      <c r="E16" s="3">
        <f t="shared" si="0"/>
        <v>0.63026819923371646</v>
      </c>
      <c r="F16" s="3">
        <f t="shared" si="1"/>
        <v>0.36973180076628354</v>
      </c>
      <c r="G16">
        <f t="shared" si="2"/>
        <v>544</v>
      </c>
      <c r="H16">
        <f>'Off Game Stats'!T4-'Off Game Stats'!U4-'Off Game Stats'!V4</f>
        <v>11</v>
      </c>
      <c r="I16">
        <f>'Off Game Stats'!N4-'Off Game Stats'!O4-'Off Game Stats'!P4</f>
        <v>3</v>
      </c>
      <c r="J16">
        <f>'Off Game Stats'!Z4-'Off Game Stats'!AA4-'Off Game Stats'!AB4</f>
        <v>17</v>
      </c>
      <c r="K16">
        <f t="shared" si="3"/>
        <v>135</v>
      </c>
      <c r="L16" s="1">
        <f t="shared" si="4"/>
        <v>0.24816176470588236</v>
      </c>
      <c r="M16" s="1">
        <f t="shared" si="5"/>
        <v>4.0296296296296292</v>
      </c>
      <c r="N16" t="str">
        <f t="shared" si="6"/>
        <v>BELOW AVERAGE</v>
      </c>
      <c r="O16" t="str">
        <f t="shared" si="7"/>
        <v>PASS</v>
      </c>
      <c r="P16">
        <f>SUMIFS(QBRBWRTE!$M:$M,QBRBWRTE!$C:$C,A16)</f>
        <v>12</v>
      </c>
      <c r="Q16">
        <f>SUMIFS(QBRBWRTE!$Z:$Z,QBRBWRTE!$C:$C,A16)</f>
        <v>4</v>
      </c>
      <c r="R16">
        <f t="shared" si="8"/>
        <v>16</v>
      </c>
    </row>
    <row r="17" spans="1:18" x14ac:dyDescent="0.2">
      <c r="A17" t="str">
        <f>'Off Game Stats'!A30</f>
        <v>STL</v>
      </c>
      <c r="B17">
        <f>'Off Game Stats'!B30-'Off Game Stats'!C30-'Off Game Stats'!D30</f>
        <v>225</v>
      </c>
      <c r="C17">
        <f>'Off Game Stats'!E30-'Off Game Stats'!F30-'Off Game Stats'!G30</f>
        <v>217</v>
      </c>
      <c r="D17">
        <f>'Off Game Stats'!H30-'Off Game Stats'!I30-'Off Game Stats'!J30</f>
        <v>17</v>
      </c>
      <c r="E17" s="3">
        <f t="shared" si="0"/>
        <v>0.50904977375565608</v>
      </c>
      <c r="F17" s="3">
        <f t="shared" si="1"/>
        <v>0.49095022624434387</v>
      </c>
      <c r="G17">
        <f t="shared" si="2"/>
        <v>459</v>
      </c>
      <c r="H17">
        <f>'Off Game Stats'!T30-'Off Game Stats'!U30-'Off Game Stats'!V30</f>
        <v>5</v>
      </c>
      <c r="I17">
        <f>'Off Game Stats'!N30-'Off Game Stats'!O30-'Off Game Stats'!P30</f>
        <v>7</v>
      </c>
      <c r="J17">
        <f>'Off Game Stats'!Z30-'Off Game Stats'!AA30-'Off Game Stats'!AB30</f>
        <v>11</v>
      </c>
      <c r="K17">
        <f t="shared" si="3"/>
        <v>105</v>
      </c>
      <c r="L17" s="1">
        <f t="shared" si="4"/>
        <v>0.22875816993464052</v>
      </c>
      <c r="M17" s="1">
        <f t="shared" si="5"/>
        <v>4.3714285714285719</v>
      </c>
      <c r="N17" t="str">
        <f t="shared" si="6"/>
        <v>POOR</v>
      </c>
      <c r="O17" t="str">
        <f t="shared" si="7"/>
        <v>RUN</v>
      </c>
      <c r="P17">
        <f>SUMIFS(QBRBWRTE!$M:$M,QBRBWRTE!$C:$C,A17)</f>
        <v>6</v>
      </c>
      <c r="Q17">
        <f>SUMIFS(QBRBWRTE!$Z:$Z,QBRBWRTE!$C:$C,A17)</f>
        <v>10</v>
      </c>
      <c r="R17">
        <f t="shared" si="8"/>
        <v>16</v>
      </c>
    </row>
    <row r="18" spans="1:18" x14ac:dyDescent="0.2">
      <c r="A18" t="str">
        <f>'Off Game Stats'!A10</f>
        <v>DAL</v>
      </c>
      <c r="B18">
        <f>'Off Game Stats'!B10-'Off Game Stats'!C10-'Off Game Stats'!D10</f>
        <v>247</v>
      </c>
      <c r="C18">
        <f>'Off Game Stats'!E10-'Off Game Stats'!F10-'Off Game Stats'!G10</f>
        <v>226</v>
      </c>
      <c r="D18">
        <f>'Off Game Stats'!H10-'Off Game Stats'!I10-'Off Game Stats'!J10</f>
        <v>16</v>
      </c>
      <c r="E18" s="3">
        <f t="shared" si="0"/>
        <v>0.52219873150105711</v>
      </c>
      <c r="F18" s="3">
        <f t="shared" si="1"/>
        <v>0.47780126849894294</v>
      </c>
      <c r="G18">
        <f t="shared" si="2"/>
        <v>489</v>
      </c>
      <c r="H18">
        <f>'Off Game Stats'!T10-'Off Game Stats'!U10-'Off Game Stats'!V10</f>
        <v>8</v>
      </c>
      <c r="I18">
        <f>'Off Game Stats'!N10-'Off Game Stats'!O10-'Off Game Stats'!P10</f>
        <v>2</v>
      </c>
      <c r="J18">
        <f>'Off Game Stats'!Z10-'Off Game Stats'!AA10-'Off Game Stats'!AB10</f>
        <v>15</v>
      </c>
      <c r="K18">
        <f t="shared" si="3"/>
        <v>105</v>
      </c>
      <c r="L18" s="1">
        <f t="shared" si="4"/>
        <v>0.21472392638036811</v>
      </c>
      <c r="M18" s="1">
        <f t="shared" si="5"/>
        <v>4.6571428571428566</v>
      </c>
      <c r="N18" t="str">
        <f t="shared" si="6"/>
        <v>POOR</v>
      </c>
      <c r="O18" t="str">
        <f t="shared" si="7"/>
        <v>RUN</v>
      </c>
      <c r="P18">
        <f>SUMIFS(QBRBWRTE!$M:$M,QBRBWRTE!$C:$C,A18)</f>
        <v>11</v>
      </c>
      <c r="Q18">
        <f>SUMIFS(QBRBWRTE!$Z:$Z,QBRBWRTE!$C:$C,A18)</f>
        <v>5</v>
      </c>
      <c r="R18">
        <f t="shared" si="8"/>
        <v>16</v>
      </c>
    </row>
    <row r="19" spans="1:18" x14ac:dyDescent="0.2">
      <c r="A19" t="str">
        <f>'Off Game Stats'!A24</f>
        <v>OAK</v>
      </c>
      <c r="B19">
        <f>'Off Game Stats'!B24-'Off Game Stats'!C24-'Off Game Stats'!D24</f>
        <v>302</v>
      </c>
      <c r="C19">
        <f>'Off Game Stats'!E24-'Off Game Stats'!F24-'Off Game Stats'!G24</f>
        <v>182</v>
      </c>
      <c r="D19">
        <f>'Off Game Stats'!H24-'Off Game Stats'!I24-'Off Game Stats'!J24</f>
        <v>15</v>
      </c>
      <c r="E19" s="3">
        <f t="shared" si="0"/>
        <v>0.62396694214876036</v>
      </c>
      <c r="F19" s="3">
        <f t="shared" si="1"/>
        <v>0.37603305785123969</v>
      </c>
      <c r="G19">
        <f t="shared" si="2"/>
        <v>499</v>
      </c>
      <c r="H19">
        <f>'Off Game Stats'!T24-'Off Game Stats'!U24-'Off Game Stats'!V24</f>
        <v>19</v>
      </c>
      <c r="I19">
        <f>'Off Game Stats'!N24-'Off Game Stats'!O24-'Off Game Stats'!P24</f>
        <v>4</v>
      </c>
      <c r="J19">
        <f>'Off Game Stats'!Z24-'Off Game Stats'!AA24-'Off Game Stats'!AB24</f>
        <v>12</v>
      </c>
      <c r="K19">
        <f t="shared" si="3"/>
        <v>174</v>
      </c>
      <c r="L19" s="1">
        <f t="shared" si="4"/>
        <v>0.34869739478957917</v>
      </c>
      <c r="M19" s="1">
        <f t="shared" si="5"/>
        <v>2.867816091954023</v>
      </c>
      <c r="N19" t="str">
        <f t="shared" si="6"/>
        <v>GOOD</v>
      </c>
      <c r="O19" t="str">
        <f t="shared" si="7"/>
        <v>BALANCED</v>
      </c>
      <c r="P19">
        <f>SUMIFS(QBRBWRTE!$M:$M,QBRBWRTE!$C:$C,A19)</f>
        <v>7</v>
      </c>
      <c r="Q19">
        <f>SUMIFS(QBRBWRTE!$Z:$Z,QBRBWRTE!$C:$C,A19)</f>
        <v>7</v>
      </c>
      <c r="R19">
        <f t="shared" si="8"/>
        <v>14</v>
      </c>
    </row>
    <row r="20" spans="1:18" x14ac:dyDescent="0.2">
      <c r="A20" t="str">
        <f>'Off Game Stats'!A26</f>
        <v>PIT</v>
      </c>
      <c r="B20">
        <f>'Off Game Stats'!B26-'Off Game Stats'!C26-'Off Game Stats'!D26</f>
        <v>258</v>
      </c>
      <c r="C20">
        <f>'Off Game Stats'!E26-'Off Game Stats'!F26-'Off Game Stats'!G26</f>
        <v>206</v>
      </c>
      <c r="D20">
        <f>'Off Game Stats'!H26-'Off Game Stats'!I26-'Off Game Stats'!J26</f>
        <v>21</v>
      </c>
      <c r="E20" s="3">
        <f t="shared" si="0"/>
        <v>0.55603448275862066</v>
      </c>
      <c r="F20" s="3">
        <f t="shared" si="1"/>
        <v>0.44396551724137934</v>
      </c>
      <c r="G20">
        <f t="shared" si="2"/>
        <v>485</v>
      </c>
      <c r="H20">
        <f>'Off Game Stats'!T26-'Off Game Stats'!U26-'Off Game Stats'!V26</f>
        <v>12</v>
      </c>
      <c r="I20">
        <f>'Off Game Stats'!N26-'Off Game Stats'!O26-'Off Game Stats'!P26</f>
        <v>6</v>
      </c>
      <c r="J20">
        <f>'Off Game Stats'!Z26-'Off Game Stats'!AA26-'Off Game Stats'!AB26</f>
        <v>16</v>
      </c>
      <c r="K20">
        <f t="shared" si="3"/>
        <v>156</v>
      </c>
      <c r="L20" s="1">
        <f t="shared" si="4"/>
        <v>0.3216494845360825</v>
      </c>
      <c r="M20" s="1">
        <f t="shared" si="5"/>
        <v>3.1089743589743586</v>
      </c>
      <c r="N20" t="str">
        <f t="shared" si="6"/>
        <v>ABOVE AVERAGE</v>
      </c>
      <c r="O20" t="str">
        <f t="shared" si="7"/>
        <v>BALANCED</v>
      </c>
      <c r="P20">
        <f>SUMIFS(QBRBWRTE!$M:$M,QBRBWRTE!$C:$C,A20)</f>
        <v>10</v>
      </c>
      <c r="Q20">
        <f>SUMIFS(QBRBWRTE!$Z:$Z,QBRBWRTE!$C:$C,A20)</f>
        <v>3</v>
      </c>
      <c r="R20">
        <f t="shared" si="8"/>
        <v>13</v>
      </c>
    </row>
    <row r="21" spans="1:18" x14ac:dyDescent="0.2">
      <c r="A21" t="str">
        <f>'Off Game Stats'!A7</f>
        <v>CHI</v>
      </c>
      <c r="B21">
        <f>'Off Game Stats'!B7-'Off Game Stats'!C7-'Off Game Stats'!D7</f>
        <v>281</v>
      </c>
      <c r="C21">
        <f>'Off Game Stats'!E7-'Off Game Stats'!F7-'Off Game Stats'!G7</f>
        <v>227</v>
      </c>
      <c r="D21">
        <f>'Off Game Stats'!H7-'Off Game Stats'!I7-'Off Game Stats'!J7</f>
        <v>20</v>
      </c>
      <c r="E21" s="3">
        <f t="shared" si="0"/>
        <v>0.55314960629921262</v>
      </c>
      <c r="F21" s="3">
        <f t="shared" si="1"/>
        <v>0.44685039370078738</v>
      </c>
      <c r="G21">
        <f t="shared" si="2"/>
        <v>528</v>
      </c>
      <c r="H21">
        <f>'Off Game Stats'!T7-'Off Game Stats'!U7-'Off Game Stats'!V7</f>
        <v>10</v>
      </c>
      <c r="I21">
        <f>'Off Game Stats'!N7-'Off Game Stats'!O7-'Off Game Stats'!P7</f>
        <v>6</v>
      </c>
      <c r="J21">
        <f>'Off Game Stats'!Z7-'Off Game Stats'!AA7-'Off Game Stats'!AB7</f>
        <v>19</v>
      </c>
      <c r="K21">
        <f t="shared" si="3"/>
        <v>153</v>
      </c>
      <c r="L21" s="1">
        <f t="shared" si="4"/>
        <v>0.28977272727272729</v>
      </c>
      <c r="M21" s="1">
        <f t="shared" si="5"/>
        <v>3.4509803921568625</v>
      </c>
      <c r="N21" t="str">
        <f t="shared" si="6"/>
        <v>ABOVE AVERAGE</v>
      </c>
      <c r="O21" t="str">
        <f t="shared" si="7"/>
        <v>BALANCED</v>
      </c>
      <c r="P21">
        <f>SUMIFS(QBRBWRTE!$M:$M,QBRBWRTE!$C:$C,A21)</f>
        <v>7</v>
      </c>
      <c r="Q21">
        <f>SUMIFS(QBRBWRTE!$Z:$Z,QBRBWRTE!$C:$C,A21)</f>
        <v>6</v>
      </c>
      <c r="R21">
        <f t="shared" si="8"/>
        <v>13</v>
      </c>
    </row>
    <row r="22" spans="1:18" x14ac:dyDescent="0.2">
      <c r="A22" t="str">
        <f>'Off Game Stats'!A18</f>
        <v>MIA</v>
      </c>
      <c r="B22">
        <f>'Off Game Stats'!B18-'Off Game Stats'!C18-'Off Game Stats'!D18</f>
        <v>292</v>
      </c>
      <c r="C22">
        <f>'Off Game Stats'!E18-'Off Game Stats'!F18-'Off Game Stats'!G18</f>
        <v>157</v>
      </c>
      <c r="D22">
        <f>'Off Game Stats'!H18-'Off Game Stats'!I18-'Off Game Stats'!J18</f>
        <v>7</v>
      </c>
      <c r="E22" s="3">
        <f t="shared" si="0"/>
        <v>0.65033407572383073</v>
      </c>
      <c r="F22" s="3">
        <f t="shared" si="1"/>
        <v>0.34966592427616927</v>
      </c>
      <c r="G22">
        <f t="shared" si="2"/>
        <v>456</v>
      </c>
      <c r="H22">
        <f>'Off Game Stats'!T18-'Off Game Stats'!U18-'Off Game Stats'!V18</f>
        <v>13</v>
      </c>
      <c r="I22">
        <f>'Off Game Stats'!N18-'Off Game Stats'!O18-'Off Game Stats'!P18</f>
        <v>4</v>
      </c>
      <c r="J22">
        <f>'Off Game Stats'!Z18-'Off Game Stats'!AA18-'Off Game Stats'!AB18</f>
        <v>6</v>
      </c>
      <c r="K22">
        <f t="shared" si="3"/>
        <v>120</v>
      </c>
      <c r="L22" s="1">
        <f t="shared" si="4"/>
        <v>0.26315789473684209</v>
      </c>
      <c r="M22" s="1">
        <f t="shared" si="5"/>
        <v>3.8000000000000003</v>
      </c>
      <c r="N22" t="str">
        <f t="shared" si="6"/>
        <v>BELOW AVERAGE</v>
      </c>
      <c r="O22" t="str">
        <f t="shared" si="7"/>
        <v>PASS</v>
      </c>
      <c r="P22">
        <f>SUMIFS(QBRBWRTE!$M:$M,QBRBWRTE!$C:$C,A22)</f>
        <v>10</v>
      </c>
      <c r="Q22">
        <f>SUMIFS(QBRBWRTE!$Z:$Z,QBRBWRTE!$C:$C,A22)</f>
        <v>3</v>
      </c>
      <c r="R22">
        <f t="shared" si="8"/>
        <v>13</v>
      </c>
    </row>
    <row r="23" spans="1:18" x14ac:dyDescent="0.2">
      <c r="A23" t="str">
        <f>'Off Game Stats'!A14</f>
        <v>HOU</v>
      </c>
      <c r="B23">
        <f>'Off Game Stats'!B14-'Off Game Stats'!C14-'Off Game Stats'!D14</f>
        <v>339</v>
      </c>
      <c r="C23">
        <f>'Off Game Stats'!E14-'Off Game Stats'!F14-'Off Game Stats'!G14</f>
        <v>213</v>
      </c>
      <c r="D23">
        <f>'Off Game Stats'!H14-'Off Game Stats'!I14-'Off Game Stats'!J14</f>
        <v>12</v>
      </c>
      <c r="E23" s="3">
        <f t="shared" si="0"/>
        <v>0.61413043478260865</v>
      </c>
      <c r="F23" s="3">
        <f t="shared" si="1"/>
        <v>0.3858695652173913</v>
      </c>
      <c r="G23">
        <f t="shared" si="2"/>
        <v>564</v>
      </c>
      <c r="H23">
        <f>'Off Game Stats'!T14-'Off Game Stats'!U14-'Off Game Stats'!V14</f>
        <v>16</v>
      </c>
      <c r="I23">
        <f>'Off Game Stats'!N14-'Off Game Stats'!O14-'Off Game Stats'!P14</f>
        <v>3</v>
      </c>
      <c r="J23">
        <f>'Off Game Stats'!Z14-'Off Game Stats'!AA14-'Off Game Stats'!AB14</f>
        <v>11</v>
      </c>
      <c r="K23">
        <f t="shared" si="3"/>
        <v>147</v>
      </c>
      <c r="L23" s="1">
        <f t="shared" si="4"/>
        <v>0.26063829787234044</v>
      </c>
      <c r="M23" s="1">
        <f t="shared" si="5"/>
        <v>3.8367346938775508</v>
      </c>
      <c r="N23" t="str">
        <f t="shared" si="6"/>
        <v>BELOW AVERAGE</v>
      </c>
      <c r="O23" t="str">
        <f t="shared" si="7"/>
        <v>BALANCED</v>
      </c>
      <c r="P23">
        <f>SUMIFS(QBRBWRTE!$M:$M,QBRBWRTE!$C:$C,A23)</f>
        <v>8</v>
      </c>
      <c r="Q23">
        <f>SUMIFS(QBRBWRTE!$Z:$Z,QBRBWRTE!$C:$C,A23)</f>
        <v>5</v>
      </c>
      <c r="R23">
        <f t="shared" si="8"/>
        <v>13</v>
      </c>
    </row>
    <row r="24" spans="1:18" x14ac:dyDescent="0.2">
      <c r="A24" t="str">
        <f>'Off Game Stats'!A6</f>
        <v>CAR</v>
      </c>
      <c r="B24">
        <f>'Off Game Stats'!B6-'Off Game Stats'!C6-'Off Game Stats'!D6</f>
        <v>247</v>
      </c>
      <c r="C24">
        <f>'Off Game Stats'!E6-'Off Game Stats'!F6-'Off Game Stats'!G6</f>
        <v>273</v>
      </c>
      <c r="D24">
        <f>'Off Game Stats'!H6-'Off Game Stats'!I6-'Off Game Stats'!J6</f>
        <v>21</v>
      </c>
      <c r="E24" s="3">
        <f t="shared" si="0"/>
        <v>0.47499999999999998</v>
      </c>
      <c r="F24" s="3">
        <f t="shared" si="1"/>
        <v>0.52500000000000002</v>
      </c>
      <c r="G24">
        <f t="shared" si="2"/>
        <v>541</v>
      </c>
      <c r="H24">
        <f>'Off Game Stats'!T6-'Off Game Stats'!U6-'Off Game Stats'!V6</f>
        <v>14</v>
      </c>
      <c r="I24">
        <f>'Off Game Stats'!N6-'Off Game Stats'!O6-'Off Game Stats'!P6</f>
        <v>8</v>
      </c>
      <c r="J24">
        <f>'Off Game Stats'!Z6-'Off Game Stats'!AA6-'Off Game Stats'!AB6</f>
        <v>18</v>
      </c>
      <c r="K24">
        <f t="shared" si="3"/>
        <v>186</v>
      </c>
      <c r="L24" s="1">
        <f t="shared" si="4"/>
        <v>0.34380776340110908</v>
      </c>
      <c r="M24" s="1">
        <f t="shared" si="5"/>
        <v>2.908602150537634</v>
      </c>
      <c r="N24" t="str">
        <f t="shared" si="6"/>
        <v>GOOD</v>
      </c>
      <c r="O24" t="str">
        <f t="shared" si="7"/>
        <v>RUN</v>
      </c>
      <c r="P24">
        <f>SUMIFS(QBRBWRTE!$M:$M,QBRBWRTE!$C:$C,A24)</f>
        <v>9</v>
      </c>
      <c r="Q24">
        <f>SUMIFS(QBRBWRTE!$Z:$Z,QBRBWRTE!$C:$C,A24)</f>
        <v>3</v>
      </c>
      <c r="R24">
        <f t="shared" si="8"/>
        <v>12</v>
      </c>
    </row>
    <row r="25" spans="1:18" x14ac:dyDescent="0.2">
      <c r="A25" t="str">
        <f>'Off Game Stats'!A5</f>
        <v>BUF</v>
      </c>
      <c r="B25">
        <f>'Off Game Stats'!B5-'Off Game Stats'!C5-'Off Game Stats'!D5</f>
        <v>243</v>
      </c>
      <c r="C25">
        <f>'Off Game Stats'!E5-'Off Game Stats'!F5-'Off Game Stats'!G5</f>
        <v>238</v>
      </c>
      <c r="D25">
        <f>'Off Game Stats'!H5-'Off Game Stats'!I5-'Off Game Stats'!J5</f>
        <v>14</v>
      </c>
      <c r="E25" s="3">
        <f t="shared" si="0"/>
        <v>0.50519750519750517</v>
      </c>
      <c r="F25" s="3">
        <f t="shared" si="1"/>
        <v>0.49480249480249483</v>
      </c>
      <c r="G25">
        <f t="shared" si="2"/>
        <v>495</v>
      </c>
      <c r="H25">
        <f>'Off Game Stats'!T5-'Off Game Stats'!U5-'Off Game Stats'!V5</f>
        <v>11</v>
      </c>
      <c r="I25">
        <f>'Off Game Stats'!N5-'Off Game Stats'!O5-'Off Game Stats'!P5</f>
        <v>9</v>
      </c>
      <c r="J25">
        <f>'Off Game Stats'!Z5-'Off Game Stats'!AA5-'Off Game Stats'!AB5</f>
        <v>11</v>
      </c>
      <c r="K25">
        <f t="shared" si="3"/>
        <v>153</v>
      </c>
      <c r="L25" s="1">
        <f t="shared" si="4"/>
        <v>0.30909090909090908</v>
      </c>
      <c r="M25" s="1">
        <f t="shared" si="5"/>
        <v>3.2352941176470589</v>
      </c>
      <c r="N25" t="str">
        <f t="shared" si="6"/>
        <v>ABOVE AVERAGE</v>
      </c>
      <c r="O25" t="str">
        <f t="shared" si="7"/>
        <v>RUN</v>
      </c>
      <c r="P25">
        <f>SUMIFS(QBRBWRTE!$M:$M,QBRBWRTE!$C:$C,A25)</f>
        <v>7</v>
      </c>
      <c r="Q25">
        <f>SUMIFS(QBRBWRTE!$Z:$Z,QBRBWRTE!$C:$C,A25)</f>
        <v>5</v>
      </c>
      <c r="R25">
        <f t="shared" si="8"/>
        <v>12</v>
      </c>
    </row>
    <row r="26" spans="1:18" x14ac:dyDescent="0.2">
      <c r="A26" t="str">
        <f>'Off Game Stats'!A8</f>
        <v>CIN</v>
      </c>
      <c r="B26">
        <f>'Off Game Stats'!B8-'Off Game Stats'!C8-'Off Game Stats'!D8</f>
        <v>268</v>
      </c>
      <c r="C26">
        <f>'Off Game Stats'!E8-'Off Game Stats'!F8-'Off Game Stats'!G8</f>
        <v>235</v>
      </c>
      <c r="D26">
        <f>'Off Game Stats'!H8-'Off Game Stats'!I8-'Off Game Stats'!J8</f>
        <v>13</v>
      </c>
      <c r="E26" s="3">
        <f t="shared" si="0"/>
        <v>0.53280318091451295</v>
      </c>
      <c r="F26" s="3">
        <f t="shared" si="1"/>
        <v>0.4671968190854871</v>
      </c>
      <c r="G26">
        <f t="shared" si="2"/>
        <v>516</v>
      </c>
      <c r="H26">
        <f>'Off Game Stats'!T8-'Off Game Stats'!U8-'Off Game Stats'!V8</f>
        <v>17</v>
      </c>
      <c r="I26">
        <f>'Off Game Stats'!N8-'Off Game Stats'!O8-'Off Game Stats'!P8</f>
        <v>8</v>
      </c>
      <c r="J26">
        <f>'Off Game Stats'!Z8-'Off Game Stats'!AA8-'Off Game Stats'!AB8</f>
        <v>11</v>
      </c>
      <c r="K26">
        <f t="shared" si="3"/>
        <v>183</v>
      </c>
      <c r="L26" s="1">
        <f t="shared" si="4"/>
        <v>0.35465116279069769</v>
      </c>
      <c r="M26" s="1">
        <f t="shared" si="5"/>
        <v>2.819672131147541</v>
      </c>
      <c r="N26" t="str">
        <f t="shared" si="6"/>
        <v>GOOD</v>
      </c>
      <c r="O26" t="str">
        <f t="shared" si="7"/>
        <v>BALANCED</v>
      </c>
      <c r="P26">
        <f>SUMIFS(QBRBWRTE!$M:$M,QBRBWRTE!$C:$C,A26)</f>
        <v>5</v>
      </c>
      <c r="Q26">
        <f>SUMIFS(QBRBWRTE!$Z:$Z,QBRBWRTE!$C:$C,A26)</f>
        <v>6</v>
      </c>
      <c r="R26">
        <f t="shared" si="8"/>
        <v>11</v>
      </c>
    </row>
    <row r="27" spans="1:18" x14ac:dyDescent="0.2">
      <c r="A27" t="str">
        <f>'Off Game Stats'!A28</f>
        <v>SEA</v>
      </c>
      <c r="B27">
        <f>'Off Game Stats'!B28-'Off Game Stats'!C28-'Off Game Stats'!D28</f>
        <v>232</v>
      </c>
      <c r="C27">
        <f>'Off Game Stats'!E28-'Off Game Stats'!F28-'Off Game Stats'!G28</f>
        <v>245</v>
      </c>
      <c r="D27">
        <f>'Off Game Stats'!H28-'Off Game Stats'!I28-'Off Game Stats'!J28</f>
        <v>17</v>
      </c>
      <c r="E27" s="3">
        <f t="shared" si="0"/>
        <v>0.48637316561844862</v>
      </c>
      <c r="F27" s="3">
        <f t="shared" si="1"/>
        <v>0.51362683438155132</v>
      </c>
      <c r="G27">
        <f t="shared" si="2"/>
        <v>494</v>
      </c>
      <c r="H27">
        <f>'Off Game Stats'!T28-'Off Game Stats'!U28-'Off Game Stats'!V28</f>
        <v>9</v>
      </c>
      <c r="I27">
        <f>'Off Game Stats'!N28-'Off Game Stats'!O28-'Off Game Stats'!P28</f>
        <v>4</v>
      </c>
      <c r="J27">
        <f>'Off Game Stats'!Z28-'Off Game Stats'!AA28-'Off Game Stats'!AB28</f>
        <v>16</v>
      </c>
      <c r="K27">
        <f t="shared" si="3"/>
        <v>126</v>
      </c>
      <c r="L27" s="1">
        <f t="shared" si="4"/>
        <v>0.25506072874493929</v>
      </c>
      <c r="M27" s="1">
        <f t="shared" si="5"/>
        <v>3.9206349206349205</v>
      </c>
      <c r="N27" t="str">
        <f t="shared" si="6"/>
        <v>BELOW AVERAGE</v>
      </c>
      <c r="O27" t="str">
        <f t="shared" si="7"/>
        <v>RUN</v>
      </c>
      <c r="P27">
        <f>SUMIFS(QBRBWRTE!$M:$M,QBRBWRTE!$C:$C,A27)</f>
        <v>7</v>
      </c>
      <c r="Q27">
        <f>SUMIFS(QBRBWRTE!$Z:$Z,QBRBWRTE!$C:$C,A27)</f>
        <v>4</v>
      </c>
      <c r="R27">
        <f t="shared" si="8"/>
        <v>11</v>
      </c>
    </row>
    <row r="28" spans="1:18" x14ac:dyDescent="0.2">
      <c r="A28" t="str">
        <f>'Off Game Stats'!A22</f>
        <v>NYG</v>
      </c>
      <c r="B28">
        <f>'Off Game Stats'!B22-'Off Game Stats'!C22-'Off Game Stats'!D22</f>
        <v>306</v>
      </c>
      <c r="C28">
        <f>'Off Game Stats'!E22-'Off Game Stats'!F22-'Off Game Stats'!G22</f>
        <v>198</v>
      </c>
      <c r="D28">
        <f>'Off Game Stats'!H22-'Off Game Stats'!I22-'Off Game Stats'!J22</f>
        <v>19</v>
      </c>
      <c r="E28" s="3">
        <f t="shared" si="0"/>
        <v>0.6071428571428571</v>
      </c>
      <c r="F28" s="3">
        <f t="shared" si="1"/>
        <v>0.39285714285714285</v>
      </c>
      <c r="G28">
        <f t="shared" si="2"/>
        <v>523</v>
      </c>
      <c r="H28">
        <f>'Off Game Stats'!T22-'Off Game Stats'!U22-'Off Game Stats'!V22</f>
        <v>15</v>
      </c>
      <c r="I28">
        <f>'Off Game Stats'!N22-'Off Game Stats'!O22-'Off Game Stats'!P22</f>
        <v>2</v>
      </c>
      <c r="J28">
        <f>'Off Game Stats'!Z22-'Off Game Stats'!AA22-'Off Game Stats'!AB22</f>
        <v>19</v>
      </c>
      <c r="K28">
        <f t="shared" si="3"/>
        <v>159</v>
      </c>
      <c r="L28" s="1">
        <f t="shared" si="4"/>
        <v>0.30401529636711283</v>
      </c>
      <c r="M28" s="1">
        <f t="shared" si="5"/>
        <v>3.2893081761006289</v>
      </c>
      <c r="N28" t="str">
        <f t="shared" si="6"/>
        <v>ABOVE AVERAGE</v>
      </c>
      <c r="O28" t="str">
        <f t="shared" si="7"/>
        <v>BALANCED</v>
      </c>
      <c r="P28">
        <f>SUMIFS(QBRBWRTE!$M:$M,QBRBWRTE!$C:$C,A28)</f>
        <v>6</v>
      </c>
      <c r="Q28">
        <f>SUMIFS(QBRBWRTE!$Z:$Z,QBRBWRTE!$C:$C,A28)</f>
        <v>4</v>
      </c>
      <c r="R28">
        <f t="shared" si="8"/>
        <v>10</v>
      </c>
    </row>
    <row r="29" spans="1:18" x14ac:dyDescent="0.2">
      <c r="A29" t="str">
        <f>'Off Game Stats'!A19</f>
        <v>MIN</v>
      </c>
      <c r="B29">
        <f>'Off Game Stats'!B19-'Off Game Stats'!C19-'Off Game Stats'!D19</f>
        <v>239</v>
      </c>
      <c r="C29">
        <f>'Off Game Stats'!E19-'Off Game Stats'!F19-'Off Game Stats'!G19</f>
        <v>233</v>
      </c>
      <c r="D29">
        <f>'Off Game Stats'!H19-'Off Game Stats'!I19-'Off Game Stats'!J19</f>
        <v>21</v>
      </c>
      <c r="E29" s="3">
        <f t="shared" si="0"/>
        <v>0.50635593220338981</v>
      </c>
      <c r="F29" s="3">
        <f t="shared" si="1"/>
        <v>0.49364406779661019</v>
      </c>
      <c r="G29">
        <f t="shared" si="2"/>
        <v>493</v>
      </c>
      <c r="H29">
        <f>'Off Game Stats'!T19-'Off Game Stats'!U19-'Off Game Stats'!V19</f>
        <v>6</v>
      </c>
      <c r="I29">
        <f>'Off Game Stats'!N19-'Off Game Stats'!O19-'Off Game Stats'!P19</f>
        <v>7</v>
      </c>
      <c r="J29">
        <f>'Off Game Stats'!Z19-'Off Game Stats'!AA19-'Off Game Stats'!AB19</f>
        <v>17</v>
      </c>
      <c r="K29">
        <f t="shared" si="3"/>
        <v>129</v>
      </c>
      <c r="L29" s="1">
        <f t="shared" si="4"/>
        <v>0.26166328600405681</v>
      </c>
      <c r="M29" s="1">
        <f t="shared" si="5"/>
        <v>3.8217054263565888</v>
      </c>
      <c r="N29" t="str">
        <f t="shared" si="6"/>
        <v>BELOW AVERAGE</v>
      </c>
      <c r="O29" t="str">
        <f t="shared" si="7"/>
        <v>RUN</v>
      </c>
      <c r="P29">
        <f>SUMIFS(QBRBWRTE!$M:$M,QBRBWRTE!$C:$C,A29)</f>
        <v>6</v>
      </c>
      <c r="Q29">
        <f>SUMIFS(QBRBWRTE!$Z:$Z,QBRBWRTE!$C:$C,A29)</f>
        <v>4</v>
      </c>
      <c r="R29">
        <f t="shared" si="8"/>
        <v>10</v>
      </c>
    </row>
    <row r="30" spans="1:18" x14ac:dyDescent="0.2">
      <c r="A30" t="str">
        <f>'Off Game Stats'!A17</f>
        <v>KC</v>
      </c>
      <c r="B30">
        <f>'Off Game Stats'!B17-'Off Game Stats'!C17-'Off Game Stats'!D17</f>
        <v>256</v>
      </c>
      <c r="C30">
        <f>'Off Game Stats'!E17-'Off Game Stats'!F17-'Off Game Stats'!G17</f>
        <v>219</v>
      </c>
      <c r="D30">
        <f>'Off Game Stats'!H17-'Off Game Stats'!I17-'Off Game Stats'!J17</f>
        <v>21</v>
      </c>
      <c r="E30" s="3">
        <f t="shared" si="0"/>
        <v>0.53894736842105262</v>
      </c>
      <c r="F30" s="3">
        <f t="shared" si="1"/>
        <v>0.46105263157894738</v>
      </c>
      <c r="G30">
        <f t="shared" si="2"/>
        <v>496</v>
      </c>
      <c r="H30">
        <f>'Off Game Stats'!T17-'Off Game Stats'!U17-'Off Game Stats'!V17</f>
        <v>7</v>
      </c>
      <c r="I30">
        <f>'Off Game Stats'!N17-'Off Game Stats'!O17-'Off Game Stats'!P17</f>
        <v>10</v>
      </c>
      <c r="J30">
        <f>'Off Game Stats'!Z17-'Off Game Stats'!AA17-'Off Game Stats'!AB17</f>
        <v>16</v>
      </c>
      <c r="K30">
        <f t="shared" si="3"/>
        <v>150</v>
      </c>
      <c r="L30" s="1">
        <f t="shared" si="4"/>
        <v>0.30241935483870969</v>
      </c>
      <c r="M30" s="1">
        <f t="shared" si="5"/>
        <v>3.3066666666666666</v>
      </c>
      <c r="N30" t="str">
        <f t="shared" si="6"/>
        <v>ABOVE AVERAGE</v>
      </c>
      <c r="O30" t="str">
        <f t="shared" si="7"/>
        <v>BALANCED</v>
      </c>
      <c r="P30">
        <f>SUMIFS(QBRBWRTE!$M:$M,QBRBWRTE!$C:$C,A30)</f>
        <v>3</v>
      </c>
      <c r="Q30">
        <f>SUMIFS(QBRBWRTE!$Z:$Z,QBRBWRTE!$C:$C,A30)</f>
        <v>6</v>
      </c>
      <c r="R30">
        <f t="shared" si="8"/>
        <v>9</v>
      </c>
    </row>
    <row r="31" spans="1:18" x14ac:dyDescent="0.2">
      <c r="A31" t="str">
        <f>'Off Game Stats'!A29</f>
        <v>SF</v>
      </c>
      <c r="B31">
        <f>'Off Game Stats'!B29-'Off Game Stats'!C29-'Off Game Stats'!D29</f>
        <v>238</v>
      </c>
      <c r="C31">
        <f>'Off Game Stats'!E29-'Off Game Stats'!F29-'Off Game Stats'!G29</f>
        <v>206</v>
      </c>
      <c r="D31">
        <f>'Off Game Stats'!H29-'Off Game Stats'!I29-'Off Game Stats'!J29</f>
        <v>13</v>
      </c>
      <c r="E31" s="3">
        <f t="shared" si="0"/>
        <v>0.536036036036036</v>
      </c>
      <c r="F31" s="3">
        <f t="shared" si="1"/>
        <v>0.46396396396396394</v>
      </c>
      <c r="G31">
        <f t="shared" si="2"/>
        <v>457</v>
      </c>
      <c r="H31">
        <f>'Off Game Stats'!T29-'Off Game Stats'!U29-'Off Game Stats'!V29</f>
        <v>7</v>
      </c>
      <c r="I31">
        <f>'Off Game Stats'!N29-'Off Game Stats'!O29-'Off Game Stats'!P29</f>
        <v>2</v>
      </c>
      <c r="J31">
        <f>'Off Game Stats'!Z29-'Off Game Stats'!AA29-'Off Game Stats'!AB29</f>
        <v>12</v>
      </c>
      <c r="K31">
        <f t="shared" si="3"/>
        <v>90</v>
      </c>
      <c r="L31" s="1">
        <f t="shared" si="4"/>
        <v>0.19693654266958424</v>
      </c>
      <c r="M31" s="1">
        <f t="shared" si="5"/>
        <v>5.0777777777777775</v>
      </c>
      <c r="N31" t="str">
        <f t="shared" si="6"/>
        <v>BAD</v>
      </c>
      <c r="O31" t="str">
        <f t="shared" si="7"/>
        <v>BALANCED</v>
      </c>
      <c r="P31">
        <f>SUMIFS(QBRBWRTE!$M:$M,QBRBWRTE!$C:$C,A31)</f>
        <v>7</v>
      </c>
      <c r="Q31">
        <f>SUMIFS(QBRBWRTE!$Z:$Z,QBRBWRTE!$C:$C,A31)</f>
        <v>2</v>
      </c>
      <c r="R31">
        <f t="shared" si="8"/>
        <v>9</v>
      </c>
    </row>
    <row r="32" spans="1:18" x14ac:dyDescent="0.2">
      <c r="A32" t="str">
        <f>'Off Game Stats'!A20</f>
        <v>NE</v>
      </c>
      <c r="B32">
        <f>'Off Game Stats'!B20-'Off Game Stats'!C20-'Off Game Stats'!D20</f>
        <v>323</v>
      </c>
      <c r="C32">
        <f>'Off Game Stats'!E20-'Off Game Stats'!F20-'Off Game Stats'!G20</f>
        <v>190</v>
      </c>
      <c r="D32">
        <f>'Off Game Stats'!H20-'Off Game Stats'!I20-'Off Game Stats'!J20</f>
        <v>20</v>
      </c>
      <c r="E32" s="3">
        <f t="shared" si="0"/>
        <v>0.62962962962962965</v>
      </c>
      <c r="F32" s="3">
        <f t="shared" si="1"/>
        <v>0.37037037037037035</v>
      </c>
      <c r="G32">
        <f t="shared" si="2"/>
        <v>533</v>
      </c>
      <c r="H32">
        <f>'Off Game Stats'!T20-'Off Game Stats'!U20-'Off Game Stats'!V20</f>
        <v>20</v>
      </c>
      <c r="I32">
        <f>'Off Game Stats'!N20-'Off Game Stats'!O20-'Off Game Stats'!P20</f>
        <v>7</v>
      </c>
      <c r="J32">
        <f>'Off Game Stats'!Z20-'Off Game Stats'!AA20-'Off Game Stats'!AB20</f>
        <v>19</v>
      </c>
      <c r="K32">
        <f t="shared" si="3"/>
        <v>219</v>
      </c>
      <c r="L32" s="1">
        <f t="shared" si="4"/>
        <v>0.41088180112570355</v>
      </c>
      <c r="M32" s="1">
        <f t="shared" si="5"/>
        <v>2.4337899543378998</v>
      </c>
      <c r="N32" t="str">
        <f t="shared" si="6"/>
        <v>GOOD</v>
      </c>
      <c r="O32" t="str">
        <f t="shared" si="7"/>
        <v>PASS</v>
      </c>
      <c r="P32">
        <f>SUMIFS(QBRBWRTE!$M:$M,QBRBWRTE!$C:$C,A32)</f>
        <v>4</v>
      </c>
      <c r="Q32">
        <f>SUMIFS(QBRBWRTE!$Z:$Z,QBRBWRTE!$C:$C,A32)</f>
        <v>4</v>
      </c>
      <c r="R32">
        <f t="shared" si="8"/>
        <v>8</v>
      </c>
    </row>
    <row r="33" spans="1:18" x14ac:dyDescent="0.2">
      <c r="A33" t="str">
        <f>'Off Game Stats'!A13</f>
        <v>GB</v>
      </c>
      <c r="B33">
        <f>'Off Game Stats'!B13-'Off Game Stats'!C13-'Off Game Stats'!D13</f>
        <v>264</v>
      </c>
      <c r="C33">
        <f>'Off Game Stats'!E13-'Off Game Stats'!F13-'Off Game Stats'!G13</f>
        <v>209</v>
      </c>
      <c r="D33">
        <f>'Off Game Stats'!H13-'Off Game Stats'!I13-'Off Game Stats'!J13</f>
        <v>14</v>
      </c>
      <c r="E33" s="3">
        <f t="shared" si="0"/>
        <v>0.55813953488372092</v>
      </c>
      <c r="F33" s="3">
        <f t="shared" si="1"/>
        <v>0.44186046511627908</v>
      </c>
      <c r="G33">
        <f t="shared" si="2"/>
        <v>487</v>
      </c>
      <c r="H33">
        <f>'Off Game Stats'!T13-'Off Game Stats'!U13-'Off Game Stats'!V13</f>
        <v>18</v>
      </c>
      <c r="I33">
        <f>'Off Game Stats'!N13-'Off Game Stats'!O13-'Off Game Stats'!P13</f>
        <v>3</v>
      </c>
      <c r="J33">
        <f>'Off Game Stats'!Z13-'Off Game Stats'!AA13-'Off Game Stats'!AB13</f>
        <v>12</v>
      </c>
      <c r="K33">
        <f t="shared" si="3"/>
        <v>162</v>
      </c>
      <c r="L33" s="1">
        <f t="shared" si="4"/>
        <v>0.3326488706365503</v>
      </c>
      <c r="M33" s="1">
        <f t="shared" si="5"/>
        <v>3.0061728395061729</v>
      </c>
      <c r="N33" t="str">
        <f t="shared" si="6"/>
        <v>ABOVE AVERAGE</v>
      </c>
      <c r="O33" t="str">
        <f t="shared" si="7"/>
        <v>BALANCED</v>
      </c>
      <c r="P33">
        <f>SUMIFS(QBRBWRTE!$M:$M,QBRBWRTE!$C:$C,A33)</f>
        <v>3</v>
      </c>
      <c r="Q33">
        <f>SUMIFS(QBRBWRTE!$Z:$Z,QBRBWRTE!$C:$C,A33)</f>
        <v>3</v>
      </c>
      <c r="R33">
        <f t="shared" si="8"/>
        <v>6</v>
      </c>
    </row>
    <row r="35" spans="1:18" x14ac:dyDescent="0.2">
      <c r="A35" t="s">
        <v>76</v>
      </c>
      <c r="B35" s="2">
        <f>AVERAGE(B2:B33)</f>
        <v>285.5</v>
      </c>
      <c r="C35" s="2">
        <f t="shared" ref="C35:K35" si="9">AVERAGE(C2:C33)</f>
        <v>210.0625</v>
      </c>
      <c r="D35" s="2">
        <f t="shared" si="9"/>
        <v>15.78125</v>
      </c>
      <c r="E35" s="3">
        <f t="shared" si="9"/>
        <v>0.57525402954234917</v>
      </c>
      <c r="F35" s="3">
        <f t="shared" si="9"/>
        <v>0.424745970457651</v>
      </c>
      <c r="G35" s="2">
        <f t="shared" si="9"/>
        <v>511.34375</v>
      </c>
      <c r="H35" s="2">
        <f t="shared" si="9"/>
        <v>12.5625</v>
      </c>
      <c r="I35" s="2">
        <f t="shared" si="9"/>
        <v>4.71875</v>
      </c>
      <c r="J35" s="2">
        <f t="shared" si="9"/>
        <v>13.28125</v>
      </c>
      <c r="K35" s="2">
        <f t="shared" si="9"/>
        <v>143.53125</v>
      </c>
      <c r="L35" s="1">
        <f>K35/G35</f>
        <v>0.28069424922080305</v>
      </c>
      <c r="M35" s="1">
        <f>1/L35</f>
        <v>3.5625952536468537</v>
      </c>
    </row>
    <row r="36" spans="1:18" x14ac:dyDescent="0.2">
      <c r="A36" t="s">
        <v>77</v>
      </c>
      <c r="B36" s="2">
        <f>_xlfn.STDEV.P(B2:B33)</f>
        <v>34.339299643411486</v>
      </c>
      <c r="C36" s="2">
        <f t="shared" ref="C36:M36" si="10">_xlfn.STDEV.P(C2:C33)</f>
        <v>24.918539157623186</v>
      </c>
      <c r="D36" s="2">
        <f t="shared" si="10"/>
        <v>4.0290691775520555</v>
      </c>
      <c r="E36" s="3">
        <f t="shared" si="10"/>
        <v>5.1777347778104575E-2</v>
      </c>
      <c r="F36" s="3">
        <f>_xlfn.STDEV.P(F2:F33)</f>
        <v>5.1777347778104804E-2</v>
      </c>
      <c r="G36" s="2">
        <f t="shared" si="10"/>
        <v>29.795772954187647</v>
      </c>
      <c r="H36" s="2">
        <f t="shared" si="10"/>
        <v>4.1302050493891951</v>
      </c>
      <c r="I36" s="2">
        <f t="shared" si="10"/>
        <v>2.6953011775124502</v>
      </c>
      <c r="J36" s="2">
        <f t="shared" si="10"/>
        <v>3.5287601841865084</v>
      </c>
      <c r="K36" s="2">
        <f t="shared" si="10"/>
        <v>28.648717657820217</v>
      </c>
      <c r="L36" s="1">
        <f>_xlfn.STDEV.P(L2:L33)</f>
        <v>5.1215635092514901E-2</v>
      </c>
      <c r="M36" s="1">
        <f t="shared" si="10"/>
        <v>0.61502285659598677</v>
      </c>
    </row>
    <row r="41" spans="1:18" x14ac:dyDescent="0.2">
      <c r="B41">
        <v>1</v>
      </c>
    </row>
  </sheetData>
  <autoFilter ref="A1:R33">
    <sortState ref="A2:R33">
      <sortCondition descending="1" ref="R1:R33"/>
    </sortState>
  </autoFilter>
  <conditionalFormatting sqref="N2:N33">
    <cfRule type="cellIs" dxfId="116" priority="16" operator="equal">
      <formula>"POOR"</formula>
    </cfRule>
    <cfRule type="cellIs" dxfId="115" priority="17" operator="equal">
      <formula>"BELOW AVERAGE"</formula>
    </cfRule>
    <cfRule type="cellIs" dxfId="114" priority="18" operator="equal">
      <formula>"GOOD"</formula>
    </cfRule>
    <cfRule type="cellIs" dxfId="113" priority="19" operator="equal">
      <formula>"GREAT"</formula>
    </cfRule>
  </conditionalFormatting>
  <conditionalFormatting sqref="O1:O1048576 P1:R1">
    <cfRule type="cellIs" dxfId="112" priority="9" operator="equal">
      <formula>"BALANCED"</formula>
    </cfRule>
    <cfRule type="cellIs" dxfId="111" priority="10" operator="equal">
      <formula>"RUN"</formula>
    </cfRule>
    <cfRule type="cellIs" dxfId="110" priority="11" operator="equal">
      <formula>"PASS"</formula>
    </cfRule>
  </conditionalFormatting>
  <conditionalFormatting sqref="N2:N33">
    <cfRule type="cellIs" dxfId="109" priority="8" operator="equal">
      <formula>"ABOVE AVERAGE"</formula>
    </cfRule>
  </conditionalFormatting>
  <conditionalFormatting sqref="N1:N1048576">
    <cfRule type="cellIs" dxfId="108" priority="7" operator="equal">
      <formula>"BAD"</formula>
    </cfRule>
  </conditionalFormatting>
  <conditionalFormatting sqref="S2:S7">
    <cfRule type="cellIs" dxfId="107" priority="3" operator="equal">
      <formula>"POOR"</formula>
    </cfRule>
    <cfRule type="cellIs" dxfId="106" priority="4" operator="equal">
      <formula>"BELOW AVERAGE"</formula>
    </cfRule>
    <cfRule type="cellIs" dxfId="105" priority="5" operator="equal">
      <formula>"GOOD"</formula>
    </cfRule>
    <cfRule type="cellIs" dxfId="104" priority="6" operator="equal">
      <formula>"GREAT"</formula>
    </cfRule>
  </conditionalFormatting>
  <conditionalFormatting sqref="S2:S7">
    <cfRule type="cellIs" dxfId="103" priority="2" operator="equal">
      <formula>"ABOVE AVERAGE"</formula>
    </cfRule>
  </conditionalFormatting>
  <conditionalFormatting sqref="S2:S7">
    <cfRule type="cellIs" dxfId="102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Y23" sqref="Y23"/>
    </sheetView>
  </sheetViews>
  <sheetFormatPr baseColWidth="10" defaultRowHeight="16" x14ac:dyDescent="0.2"/>
  <cols>
    <col min="2" max="2" width="5.1640625" customWidth="1"/>
    <col min="3" max="3" width="4.1640625" customWidth="1"/>
    <col min="4" max="4" width="3.1640625" customWidth="1"/>
    <col min="5" max="5" width="5.6640625" customWidth="1"/>
    <col min="6" max="6" width="6.5" customWidth="1"/>
    <col min="7" max="7" width="4.5" customWidth="1"/>
    <col min="8" max="9" width="3" customWidth="1"/>
    <col min="10" max="10" width="3.1640625" customWidth="1"/>
    <col min="11" max="11" width="4.6640625" customWidth="1"/>
    <col min="12" max="13" width="4.83203125" customWidth="1"/>
    <col min="14" max="14" width="3" customWidth="1"/>
    <col min="15" max="15" width="11.5" hidden="1" customWidth="1"/>
    <col min="16" max="16" width="11.6640625" hidden="1" customWidth="1"/>
    <col min="17" max="18" width="6.83203125" customWidth="1"/>
    <col min="19" max="20" width="11.6640625" hidden="1" customWidth="1"/>
    <col min="21" max="21" width="7.1640625" customWidth="1"/>
    <col min="22" max="22" width="7" customWidth="1"/>
    <col min="23" max="24" width="11.33203125" hidden="1" customWidth="1"/>
    <col min="25" max="25" width="7.33203125" customWidth="1"/>
    <col min="26" max="26" width="6.6640625" customWidth="1"/>
    <col min="27" max="28" width="10.1640625" hidden="1" customWidth="1"/>
    <col min="29" max="30" width="6.33203125" customWidth="1"/>
    <col min="31" max="31" width="15.33203125" bestFit="1" customWidth="1"/>
    <col min="34" max="34" width="15.33203125" bestFit="1" customWidth="1"/>
  </cols>
  <sheetData>
    <row r="1" spans="1:32" x14ac:dyDescent="0.2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1645</v>
      </c>
      <c r="O1" t="s">
        <v>1644</v>
      </c>
      <c r="P1" t="s">
        <v>1646</v>
      </c>
      <c r="Q1" t="s">
        <v>1661</v>
      </c>
      <c r="R1" t="s">
        <v>1662</v>
      </c>
      <c r="S1" t="s">
        <v>1647</v>
      </c>
      <c r="T1" t="s">
        <v>1648</v>
      </c>
      <c r="U1" t="s">
        <v>1663</v>
      </c>
      <c r="V1" t="s">
        <v>1664</v>
      </c>
      <c r="W1" t="s">
        <v>1649</v>
      </c>
      <c r="X1" t="s">
        <v>1650</v>
      </c>
      <c r="Y1" t="s">
        <v>1667</v>
      </c>
      <c r="Z1" t="s">
        <v>1665</v>
      </c>
      <c r="AA1" t="s">
        <v>1666</v>
      </c>
      <c r="AB1" t="s">
        <v>1651</v>
      </c>
      <c r="AC1" t="s">
        <v>1669</v>
      </c>
      <c r="AD1" t="s">
        <v>1668</v>
      </c>
      <c r="AE1" t="s">
        <v>78</v>
      </c>
      <c r="AF1" t="s">
        <v>79</v>
      </c>
    </row>
    <row r="2" spans="1:32" x14ac:dyDescent="0.2">
      <c r="A2" t="str">
        <f>'Def Game Stats'!A8</f>
        <v>CIN</v>
      </c>
      <c r="B2">
        <f>'Def Game Stats'!B8-'Def Game Stats'!C8-'Def Game Stats'!D8</f>
        <v>299</v>
      </c>
      <c r="C2">
        <f>'Def Game Stats'!E8-'Def Game Stats'!F8-'Def Game Stats'!G8</f>
        <v>175</v>
      </c>
      <c r="D2">
        <f>'Def Game Stats'!H8-'Def Game Stats'!I8-'Def Game Stats'!J8</f>
        <v>11</v>
      </c>
      <c r="E2" s="3">
        <f t="shared" ref="E2:E33" si="0">B2/(B2+C2)</f>
        <v>0.63080168776371304</v>
      </c>
      <c r="F2" s="3">
        <f t="shared" ref="F2:F33" si="1">C2/(B2+C2)</f>
        <v>0.36919831223628691</v>
      </c>
      <c r="G2">
        <f t="shared" ref="G2:G33" si="2">SUM(B2:D2)</f>
        <v>485</v>
      </c>
      <c r="H2">
        <f>'Def Game Stats'!T8-'Def Game Stats'!U8-'Def Game Stats'!V8</f>
        <v>11</v>
      </c>
      <c r="I2">
        <f>'Def Game Stats'!N8-'Def Game Stats'!O8-'Def Game Stats'!P8</f>
        <v>1</v>
      </c>
      <c r="J2">
        <f>'Def Game Stats'!Z8-'Def Game Stats'!AA8-'Def Game Stats'!AB8</f>
        <v>9</v>
      </c>
      <c r="K2">
        <f t="shared" ref="K2:K33" si="3">((H2+I2)*6)+(J2*3)</f>
        <v>99</v>
      </c>
      <c r="L2" s="1">
        <f t="shared" ref="L2:L33" si="4">K2/G2</f>
        <v>0.20412371134020618</v>
      </c>
      <c r="M2" s="1">
        <f t="shared" ref="M2:M33" si="5">1/L2</f>
        <v>4.8989898989898988</v>
      </c>
      <c r="N2" s="2">
        <f>COUNTIFS(GameData!$B:$B,A2,GameData!$E:$E,"&gt;0",GameData!$D:$D,"&gt;8")</f>
        <v>3</v>
      </c>
      <c r="O2" s="10">
        <f>SUMIFS(QBRBWRTE!$AF:$AF,QBRBWRTE!$B:$B,"QB",QBRBWRTE!$D:$D,A2,QBRBWRTE!$AB:$AB,"&gt;0")</f>
        <v>48.82</v>
      </c>
      <c r="P2" s="10">
        <f t="shared" ref="P2:P33" si="6">O2/N2</f>
        <v>16.273333333333333</v>
      </c>
      <c r="Q2" s="2">
        <f>33-VLOOKUP(A2,OnlineRankings!$A$2:I33,2,FALSE)</f>
        <v>4</v>
      </c>
      <c r="R2" s="2">
        <f t="shared" ref="R2:R33" si="7">RANK(P2,$P$2:$P$33,1)</f>
        <v>12</v>
      </c>
      <c r="S2" s="10">
        <f>SUMIFS(QBRBWRTE!$AF:$AF,QBRBWRTE!$B:$B,"RB",QBRBWRTE!$D:$D,A2,QBRBWRTE!$AB:$AB,"&gt;0")</f>
        <v>51.999999999999993</v>
      </c>
      <c r="T2" s="10">
        <f t="shared" ref="T2:T33" si="8">S2/N2</f>
        <v>17.333333333333332</v>
      </c>
      <c r="U2" s="2">
        <f>33-VLOOKUP(A2,OnlineRankings!$A$2:I33,4,FALSE)</f>
        <v>5</v>
      </c>
      <c r="V2" s="2">
        <f t="shared" ref="V2:V33" si="9">RANK(T2,$T$2:$T$33,1)</f>
        <v>14</v>
      </c>
      <c r="W2" s="10">
        <f>SUMIFS(QBRBWRTE!$AF:$AF,QBRBWRTE!$B:$B,"WR",QBRBWRTE!$D:$D,A2,QBRBWRTE!$AB:$AB,"&gt;0")</f>
        <v>97.5</v>
      </c>
      <c r="X2" s="10">
        <f t="shared" ref="X2:X33" si="10">W2/N2</f>
        <v>32.5</v>
      </c>
      <c r="Y2" s="2">
        <f>33-VLOOKUP(A2,OnlineRankings!$A$2:I33,8,FALSE)</f>
        <v>9</v>
      </c>
      <c r="Z2" s="2">
        <f t="shared" ref="Z2:Z33" si="11">RANK(X2,$X$2:$X$33,1)</f>
        <v>16</v>
      </c>
      <c r="AA2" s="10">
        <f>SUMIFS(QBRBWRTE!$AF:$AF,QBRBWRTE!$B:$B,"TE",QBRBWRTE!$D:$D,A2,QBRBWRTE!$AB:$AB,"&gt;0")</f>
        <v>28.2</v>
      </c>
      <c r="AB2" s="10">
        <f t="shared" ref="AB2:AB33" si="12">AA2/N2</f>
        <v>9.4</v>
      </c>
      <c r="AC2" s="2">
        <f>33-VLOOKUP(A2,OnlineRankings!$A$2:I33,6,FALSE)</f>
        <v>2</v>
      </c>
      <c r="AD2" s="2">
        <f t="shared" ref="AD2:AD33" si="13">RANK(AB2,$AB$2:$AB$33,1)</f>
        <v>8</v>
      </c>
      <c r="AE2" t="str">
        <f t="shared" ref="AE2:AE33" si="14">IF(M2&gt;=($M$35+($M$36*2)),"GREAT",IF(M2&gt;=($M$35+$M$36),"GOOD",IF(M2&gt;$M$35,"ABOVE AVERAGE",IF(M2=$M$35,"AVERAGE",IF(M2&lt;($M$35-(2*$M$36)),"BAD",IF(M2&lt;$M$35-$M$36,"POOR","BELOW AVERAGE"))))))</f>
        <v>GREAT</v>
      </c>
      <c r="AF2" t="str">
        <f t="shared" ref="AF2:AF33" si="15">IF(E2&gt;=($E$35+(2*$E$36)),"HEAVY PASS",IF(E2&gt;=($E$35+$E$36),"PASS",IF(F2&gt;=($F$35+(2*$F$36)),"HEAVY RUN",IF(F2&gt;=($F$35+$F$36),"RUN","BALANCED"))))</f>
        <v>PASS</v>
      </c>
    </row>
    <row r="3" spans="1:32" x14ac:dyDescent="0.2">
      <c r="A3" t="str">
        <f>'Def Game Stats'!A6</f>
        <v>CAR</v>
      </c>
      <c r="B3">
        <f>'Def Game Stats'!B6-'Def Game Stats'!C6-'Def Game Stats'!D6</f>
        <v>323</v>
      </c>
      <c r="C3">
        <f>'Def Game Stats'!E6-'Def Game Stats'!F6-'Def Game Stats'!G6</f>
        <v>194</v>
      </c>
      <c r="D3">
        <f>'Def Game Stats'!H6-'Def Game Stats'!I6-'Def Game Stats'!J6</f>
        <v>15</v>
      </c>
      <c r="E3" s="3">
        <f t="shared" si="0"/>
        <v>0.62475822050290131</v>
      </c>
      <c r="F3" s="3">
        <f t="shared" si="1"/>
        <v>0.37524177949709864</v>
      </c>
      <c r="G3">
        <f t="shared" si="2"/>
        <v>532</v>
      </c>
      <c r="H3">
        <f>'Def Game Stats'!T6-'Def Game Stats'!U6-'Def Game Stats'!V6</f>
        <v>8</v>
      </c>
      <c r="I3">
        <f>'Def Game Stats'!N6-'Def Game Stats'!O6-'Def Game Stats'!P6</f>
        <v>5</v>
      </c>
      <c r="J3">
        <f>'Def Game Stats'!Z6-'Def Game Stats'!AA6-'Def Game Stats'!AB6</f>
        <v>11</v>
      </c>
      <c r="K3">
        <f t="shared" si="3"/>
        <v>111</v>
      </c>
      <c r="L3" s="1">
        <f t="shared" si="4"/>
        <v>0.20864661654135339</v>
      </c>
      <c r="M3" s="1">
        <f t="shared" si="5"/>
        <v>4.7927927927927927</v>
      </c>
      <c r="N3" s="2">
        <f>COUNTIFS(GameData!$B:$B,A3,GameData!$E:$E,"&gt;0",GameData!$D:$D,"&gt;8")</f>
        <v>3</v>
      </c>
      <c r="O3" s="10">
        <f>SUMIFS(QBRBWRTE!$AF:$AF,QBRBWRTE!$B:$B,"QB",QBRBWRTE!$D:$D,A3,QBRBWRTE!$AB:$AB,"&gt;0")</f>
        <v>57.44</v>
      </c>
      <c r="P3" s="10">
        <f t="shared" si="6"/>
        <v>19.146666666666665</v>
      </c>
      <c r="Q3" s="2">
        <f>33-VLOOKUP(A3,OnlineRankings!$A$2:I34,2,FALSE)</f>
        <v>26</v>
      </c>
      <c r="R3" s="2">
        <f t="shared" si="7"/>
        <v>19</v>
      </c>
      <c r="S3" s="10">
        <f>SUMIFS(QBRBWRTE!$AF:$AF,QBRBWRTE!$B:$B,"RB",QBRBWRTE!$D:$D,A3,QBRBWRTE!$AB:$AB,"&gt;0")</f>
        <v>34.6</v>
      </c>
      <c r="T3" s="10">
        <f t="shared" si="8"/>
        <v>11.533333333333333</v>
      </c>
      <c r="U3" s="2">
        <f>33-VLOOKUP(A3,OnlineRankings!$A$2:I34,4,FALSE)</f>
        <v>27</v>
      </c>
      <c r="V3" s="2">
        <f t="shared" si="9"/>
        <v>3</v>
      </c>
      <c r="W3" s="10">
        <f>SUMIFS(QBRBWRTE!$AF:$AF,QBRBWRTE!$B:$B,"WR",QBRBWRTE!$D:$D,A3,QBRBWRTE!$AB:$AB,"&gt;0")</f>
        <v>103.9</v>
      </c>
      <c r="X3" s="10">
        <f t="shared" si="10"/>
        <v>34.633333333333333</v>
      </c>
      <c r="Y3" s="2">
        <f>33-VLOOKUP(A3,OnlineRankings!$A$2:I34,8,FALSE)</f>
        <v>4</v>
      </c>
      <c r="Z3" s="2">
        <f t="shared" si="11"/>
        <v>19</v>
      </c>
      <c r="AA3" s="10">
        <f>SUMIFS(QBRBWRTE!$AF:$AF,QBRBWRTE!$B:$B,"TE",QBRBWRTE!$D:$D,A3,QBRBWRTE!$AB:$AB,"&gt;0")</f>
        <v>43.3</v>
      </c>
      <c r="AB3" s="10">
        <f t="shared" si="12"/>
        <v>14.433333333333332</v>
      </c>
      <c r="AC3" s="2">
        <f>33-VLOOKUP(A3,OnlineRankings!$A$2:I34,6,FALSE)</f>
        <v>12</v>
      </c>
      <c r="AD3" s="2">
        <f t="shared" si="13"/>
        <v>20</v>
      </c>
      <c r="AE3" t="str">
        <f t="shared" si="14"/>
        <v>GOOD</v>
      </c>
      <c r="AF3" t="str">
        <f t="shared" si="15"/>
        <v>PASS</v>
      </c>
    </row>
    <row r="4" spans="1:32" x14ac:dyDescent="0.2">
      <c r="A4" t="str">
        <f>'Def Game Stats'!A17</f>
        <v>KC</v>
      </c>
      <c r="B4">
        <f>'Def Game Stats'!B17-'Def Game Stats'!C17-'Def Game Stats'!D17</f>
        <v>297</v>
      </c>
      <c r="C4">
        <f>'Def Game Stats'!E17-'Def Game Stats'!F17-'Def Game Stats'!G17</f>
        <v>190</v>
      </c>
      <c r="D4">
        <f>'Def Game Stats'!H17-'Def Game Stats'!I17-'Def Game Stats'!J17</f>
        <v>11</v>
      </c>
      <c r="E4" s="3">
        <f t="shared" si="0"/>
        <v>0.60985626283367556</v>
      </c>
      <c r="F4" s="3">
        <f t="shared" si="1"/>
        <v>0.39014373716632444</v>
      </c>
      <c r="G4">
        <f t="shared" si="2"/>
        <v>498</v>
      </c>
      <c r="H4">
        <f>'Def Game Stats'!T17-'Def Game Stats'!U17-'Def Game Stats'!V17</f>
        <v>12</v>
      </c>
      <c r="I4">
        <f>'Def Game Stats'!N17-'Def Game Stats'!O17-'Def Game Stats'!P17</f>
        <v>1</v>
      </c>
      <c r="J4">
        <f>'Def Game Stats'!Z17-'Def Game Stats'!AA17-'Def Game Stats'!AB17</f>
        <v>10</v>
      </c>
      <c r="K4">
        <f t="shared" si="3"/>
        <v>108</v>
      </c>
      <c r="L4" s="1">
        <f t="shared" si="4"/>
        <v>0.21686746987951808</v>
      </c>
      <c r="M4" s="1">
        <f t="shared" si="5"/>
        <v>4.6111111111111107</v>
      </c>
      <c r="N4" s="2">
        <f>COUNTIFS(GameData!$B:$B,A4,GameData!$E:$E,"&gt;0",GameData!$D:$D,"&gt;8")</f>
        <v>2</v>
      </c>
      <c r="O4" s="10">
        <f>SUMIFS(QBRBWRTE!$AF:$AF,QBRBWRTE!$B:$B,"QB",QBRBWRTE!$D:$D,A4,QBRBWRTE!$AB:$AB,"&gt;0")</f>
        <v>14.960000000000003</v>
      </c>
      <c r="P4" s="10">
        <f t="shared" si="6"/>
        <v>7.4800000000000013</v>
      </c>
      <c r="Q4" s="2">
        <f>33-VLOOKUP(A4,OnlineRankings!$A$2:I37,2,FALSE)</f>
        <v>14</v>
      </c>
      <c r="R4" s="2">
        <f t="shared" si="7"/>
        <v>1</v>
      </c>
      <c r="S4" s="10">
        <f>SUMIFS(QBRBWRTE!$AF:$AF,QBRBWRTE!$B:$B,"RB",QBRBWRTE!$D:$D,A4,QBRBWRTE!$AB:$AB,"&gt;0")</f>
        <v>22.5</v>
      </c>
      <c r="T4" s="10">
        <f t="shared" si="8"/>
        <v>11.25</v>
      </c>
      <c r="U4" s="2">
        <f>33-VLOOKUP(A4,OnlineRankings!$A$2:I37,4,FALSE)</f>
        <v>14</v>
      </c>
      <c r="V4" s="2">
        <f t="shared" si="9"/>
        <v>2</v>
      </c>
      <c r="W4" s="10">
        <f>SUMIFS(QBRBWRTE!$AF:$AF,QBRBWRTE!$B:$B,"WR",QBRBWRTE!$D:$D,A4,QBRBWRTE!$AB:$AB,"&gt;0")</f>
        <v>61.300000000000011</v>
      </c>
      <c r="X4" s="10">
        <f t="shared" si="10"/>
        <v>30.650000000000006</v>
      </c>
      <c r="Y4" s="2">
        <f>33-VLOOKUP(A4,OnlineRankings!$A$2:I37,8,FALSE)</f>
        <v>31</v>
      </c>
      <c r="Z4" s="2">
        <f t="shared" si="11"/>
        <v>12</v>
      </c>
      <c r="AA4" s="10">
        <f>SUMIFS(QBRBWRTE!$AF:$AF,QBRBWRTE!$B:$B,"TE",QBRBWRTE!$D:$D,A4,QBRBWRTE!$AB:$AB,"&gt;0")</f>
        <v>7.7</v>
      </c>
      <c r="AB4" s="10">
        <f t="shared" si="12"/>
        <v>3.85</v>
      </c>
      <c r="AC4" s="2">
        <f>33-VLOOKUP(A4,OnlineRankings!$A$2:I37,6,FALSE)</f>
        <v>1</v>
      </c>
      <c r="AD4" s="2">
        <f t="shared" si="13"/>
        <v>3</v>
      </c>
      <c r="AE4" t="str">
        <f t="shared" si="14"/>
        <v>GOOD</v>
      </c>
      <c r="AF4" t="str">
        <f t="shared" si="15"/>
        <v>PASS</v>
      </c>
    </row>
    <row r="5" spans="1:32" x14ac:dyDescent="0.2">
      <c r="A5" t="str">
        <f>'Def Game Stats'!A30</f>
        <v>STL</v>
      </c>
      <c r="B5">
        <f>'Def Game Stats'!B30-'Def Game Stats'!C30-'Def Game Stats'!D30</f>
        <v>277</v>
      </c>
      <c r="C5">
        <f>'Def Game Stats'!E30-'Def Game Stats'!F30-'Def Game Stats'!G30</f>
        <v>226</v>
      </c>
      <c r="D5">
        <f>'Def Game Stats'!H30-'Def Game Stats'!I30-'Def Game Stats'!J30</f>
        <v>20</v>
      </c>
      <c r="E5" s="3">
        <f t="shared" si="0"/>
        <v>0.55069582504970183</v>
      </c>
      <c r="F5" s="3">
        <f t="shared" si="1"/>
        <v>0.44930417495029823</v>
      </c>
      <c r="G5">
        <f t="shared" si="2"/>
        <v>523</v>
      </c>
      <c r="H5">
        <f>'Def Game Stats'!T30-'Def Game Stats'!U30-'Def Game Stats'!V30</f>
        <v>6</v>
      </c>
      <c r="I5">
        <f>'Def Game Stats'!N30-'Def Game Stats'!O30-'Def Game Stats'!P30</f>
        <v>4</v>
      </c>
      <c r="J5">
        <f>'Def Game Stats'!Z30-'Def Game Stats'!AA30-'Def Game Stats'!AB30</f>
        <v>18</v>
      </c>
      <c r="K5">
        <f t="shared" si="3"/>
        <v>114</v>
      </c>
      <c r="L5" s="1">
        <f t="shared" si="4"/>
        <v>0.21797323135755259</v>
      </c>
      <c r="M5" s="1">
        <f t="shared" si="5"/>
        <v>4.5877192982456139</v>
      </c>
      <c r="N5" s="2">
        <f>COUNTIFS(GameData!$B:$B,A5,GameData!$E:$E,"&gt;0",GameData!$D:$D,"&gt;8")</f>
        <v>3</v>
      </c>
      <c r="O5" s="10">
        <f>SUMIFS(QBRBWRTE!$AF:$AF,QBRBWRTE!$B:$B,"QB",QBRBWRTE!$D:$D,A5,QBRBWRTE!$AB:$AB,"&gt;0")</f>
        <v>53.64</v>
      </c>
      <c r="P5" s="10">
        <f t="shared" si="6"/>
        <v>17.88</v>
      </c>
      <c r="Q5" s="2">
        <f>33-VLOOKUP(A5,OnlineRankings!$A$2:I36,2,FALSE)</f>
        <v>2</v>
      </c>
      <c r="R5" s="2">
        <f t="shared" si="7"/>
        <v>16</v>
      </c>
      <c r="S5" s="10">
        <f>SUMIFS(QBRBWRTE!$AF:$AF,QBRBWRTE!$B:$B,"RB",QBRBWRTE!$D:$D,A5,QBRBWRTE!$AB:$AB,"&gt;0")</f>
        <v>90.600000000000009</v>
      </c>
      <c r="T5" s="10">
        <f t="shared" si="8"/>
        <v>30.200000000000003</v>
      </c>
      <c r="U5" s="2">
        <f>33-VLOOKUP(A5,OnlineRankings!$A$2:I36,4,FALSE)</f>
        <v>10</v>
      </c>
      <c r="V5" s="2">
        <f t="shared" si="9"/>
        <v>28</v>
      </c>
      <c r="W5" s="10">
        <f>SUMIFS(QBRBWRTE!$AF:$AF,QBRBWRTE!$B:$B,"WR",QBRBWRTE!$D:$D,A5,QBRBWRTE!$AB:$AB,"&gt;0")</f>
        <v>41.2</v>
      </c>
      <c r="X5" s="10">
        <f t="shared" si="10"/>
        <v>13.733333333333334</v>
      </c>
      <c r="Y5" s="2">
        <f>33-VLOOKUP(A5,OnlineRankings!$A$2:I36,8,FALSE)</f>
        <v>2</v>
      </c>
      <c r="Z5" s="2">
        <f t="shared" si="11"/>
        <v>1</v>
      </c>
      <c r="AA5" s="10">
        <f>SUMIFS(QBRBWRTE!$AF:$AF,QBRBWRTE!$B:$B,"TE",QBRBWRTE!$D:$D,A5,QBRBWRTE!$AB:$AB,"&gt;0")</f>
        <v>68.299999999999983</v>
      </c>
      <c r="AB5" s="10">
        <f t="shared" si="12"/>
        <v>22.766666666666662</v>
      </c>
      <c r="AC5" s="2">
        <f>33-VLOOKUP(A5,OnlineRankings!$A$2:I36,6,FALSE)</f>
        <v>13</v>
      </c>
      <c r="AD5" s="2">
        <f t="shared" si="13"/>
        <v>29</v>
      </c>
      <c r="AE5" t="str">
        <f t="shared" si="14"/>
        <v>GOOD</v>
      </c>
      <c r="AF5" t="str">
        <f t="shared" si="15"/>
        <v>BALANCED</v>
      </c>
    </row>
    <row r="6" spans="1:32" x14ac:dyDescent="0.2">
      <c r="A6" t="str">
        <f>'Def Game Stats'!A11</f>
        <v>DEN</v>
      </c>
      <c r="B6">
        <f>'Def Game Stats'!B11-'Def Game Stats'!C11-'Def Game Stats'!D11</f>
        <v>275</v>
      </c>
      <c r="C6">
        <f>'Def Game Stats'!E11-'Def Game Stats'!F11-'Def Game Stats'!G11</f>
        <v>209</v>
      </c>
      <c r="D6">
        <f>'Def Game Stats'!H11-'Def Game Stats'!I11-'Def Game Stats'!J11</f>
        <v>16</v>
      </c>
      <c r="E6" s="3">
        <f t="shared" si="0"/>
        <v>0.56818181818181823</v>
      </c>
      <c r="F6" s="3">
        <f t="shared" si="1"/>
        <v>0.43181818181818182</v>
      </c>
      <c r="G6">
        <f t="shared" si="2"/>
        <v>500</v>
      </c>
      <c r="H6">
        <f>'Def Game Stats'!T11-'Def Game Stats'!U11-'Def Game Stats'!V11</f>
        <v>6</v>
      </c>
      <c r="I6">
        <f>'Def Game Stats'!N11-'Def Game Stats'!O11-'Def Game Stats'!P11</f>
        <v>6</v>
      </c>
      <c r="J6">
        <f>'Def Game Stats'!Z11-'Def Game Stats'!AA11-'Def Game Stats'!AB11</f>
        <v>13</v>
      </c>
      <c r="K6">
        <f t="shared" si="3"/>
        <v>111</v>
      </c>
      <c r="L6" s="1">
        <f t="shared" si="4"/>
        <v>0.222</v>
      </c>
      <c r="M6" s="1">
        <f t="shared" si="5"/>
        <v>4.5045045045045047</v>
      </c>
      <c r="N6" s="2">
        <f>COUNTIFS(GameData!$B:$B,A6,GameData!$E:$E,"&gt;0",GameData!$D:$D,"&gt;8")</f>
        <v>3</v>
      </c>
      <c r="O6" s="10">
        <f>SUMIFS(QBRBWRTE!$AF:$AF,QBRBWRTE!$B:$B,"QB",QBRBWRTE!$D:$D,A6,QBRBWRTE!$AB:$AB,"&gt;0")</f>
        <v>49.44</v>
      </c>
      <c r="P6" s="10">
        <f t="shared" si="6"/>
        <v>16.48</v>
      </c>
      <c r="Q6" s="2">
        <f>33-VLOOKUP(A6,OnlineRankings!$A$2:I35,2,FALSE)</f>
        <v>1</v>
      </c>
      <c r="R6" s="2">
        <f t="shared" si="7"/>
        <v>14</v>
      </c>
      <c r="S6" s="10">
        <f>SUMIFS(QBRBWRTE!$AF:$AF,QBRBWRTE!$B:$B,"RB",QBRBWRTE!$D:$D,A6,QBRBWRTE!$AB:$AB,"&gt;0")</f>
        <v>72.8</v>
      </c>
      <c r="T6" s="10">
        <f t="shared" si="8"/>
        <v>24.266666666666666</v>
      </c>
      <c r="U6" s="2">
        <f>33-VLOOKUP(A6,OnlineRankings!$A$2:I35,4,FALSE)</f>
        <v>15</v>
      </c>
      <c r="V6" s="2">
        <f t="shared" si="9"/>
        <v>20</v>
      </c>
      <c r="W6" s="10">
        <f>SUMIFS(QBRBWRTE!$AF:$AF,QBRBWRTE!$B:$B,"WR",QBRBWRTE!$D:$D,A6,QBRBWRTE!$AB:$AB,"&gt;0")</f>
        <v>77</v>
      </c>
      <c r="X6" s="10">
        <f t="shared" si="10"/>
        <v>25.666666666666668</v>
      </c>
      <c r="Y6" s="2">
        <f>33-VLOOKUP(A6,OnlineRankings!$A$2:I35,8,FALSE)</f>
        <v>1</v>
      </c>
      <c r="Z6" s="2">
        <f t="shared" si="11"/>
        <v>5</v>
      </c>
      <c r="AA6" s="10">
        <f>SUMIFS(QBRBWRTE!$AF:$AF,QBRBWRTE!$B:$B,"TE",QBRBWRTE!$D:$D,A6,QBRBWRTE!$AB:$AB,"&gt;0")</f>
        <v>38.5</v>
      </c>
      <c r="AB6" s="10">
        <f t="shared" si="12"/>
        <v>12.833333333333334</v>
      </c>
      <c r="AC6" s="2">
        <f>33-VLOOKUP(A6,OnlineRankings!$A$2:I35,6,FALSE)</f>
        <v>5</v>
      </c>
      <c r="AD6" s="2">
        <f t="shared" si="13"/>
        <v>18</v>
      </c>
      <c r="AE6" t="str">
        <f t="shared" si="14"/>
        <v>GOOD</v>
      </c>
      <c r="AF6" t="str">
        <f t="shared" si="15"/>
        <v>BALANCED</v>
      </c>
    </row>
    <row r="7" spans="1:32" x14ac:dyDescent="0.2">
      <c r="A7" t="str">
        <f>'Def Game Stats'!A20</f>
        <v>NE</v>
      </c>
      <c r="B7">
        <f>'Def Game Stats'!B20-'Def Game Stats'!C20-'Def Game Stats'!D20</f>
        <v>313</v>
      </c>
      <c r="C7">
        <f>'Def Game Stats'!E20-'Def Game Stats'!F20-'Def Game Stats'!G20</f>
        <v>185</v>
      </c>
      <c r="D7">
        <f>'Def Game Stats'!H20-'Def Game Stats'!I20-'Def Game Stats'!J20</f>
        <v>15</v>
      </c>
      <c r="E7" s="3">
        <f t="shared" si="0"/>
        <v>0.62851405622489964</v>
      </c>
      <c r="F7" s="3">
        <f t="shared" si="1"/>
        <v>0.37148594377510041</v>
      </c>
      <c r="G7">
        <f t="shared" si="2"/>
        <v>513</v>
      </c>
      <c r="H7">
        <f>'Def Game Stats'!T20-'Def Game Stats'!U20-'Def Game Stats'!V20</f>
        <v>11</v>
      </c>
      <c r="I7">
        <f>'Def Game Stats'!N20-'Def Game Stats'!O20-'Def Game Stats'!P20</f>
        <v>3</v>
      </c>
      <c r="J7">
        <f>'Def Game Stats'!Z20-'Def Game Stats'!AA20-'Def Game Stats'!AB20</f>
        <v>11</v>
      </c>
      <c r="K7">
        <f t="shared" si="3"/>
        <v>117</v>
      </c>
      <c r="L7" s="1">
        <f t="shared" si="4"/>
        <v>0.22807017543859648</v>
      </c>
      <c r="M7" s="1">
        <f t="shared" si="5"/>
        <v>4.384615384615385</v>
      </c>
      <c r="N7" s="2">
        <f>COUNTIFS(GameData!$B:$B,A7,GameData!$E:$E,"&gt;0",GameData!$D:$D,"&gt;8")</f>
        <v>3</v>
      </c>
      <c r="O7" s="10">
        <f>SUMIFS(QBRBWRTE!$AF:$AF,QBRBWRTE!$B:$B,"QB",QBRBWRTE!$D:$D,A7,QBRBWRTE!$AB:$AB,"&gt;0")</f>
        <v>47.54</v>
      </c>
      <c r="P7" s="10">
        <f t="shared" si="6"/>
        <v>15.846666666666666</v>
      </c>
      <c r="Q7" s="2">
        <f>33-VLOOKUP(A7,OnlineRankings!$A$2:I40,2,FALSE)</f>
        <v>21</v>
      </c>
      <c r="R7" s="2">
        <f t="shared" si="7"/>
        <v>8</v>
      </c>
      <c r="S7" s="10">
        <f>SUMIFS(QBRBWRTE!$AF:$AF,QBRBWRTE!$B:$B,"RB",QBRBWRTE!$D:$D,A7,QBRBWRTE!$AB:$AB,"&gt;0")</f>
        <v>46.2</v>
      </c>
      <c r="T7" s="10">
        <f t="shared" si="8"/>
        <v>15.4</v>
      </c>
      <c r="U7" s="2">
        <f>33-VLOOKUP(A7,OnlineRankings!$A$2:I40,4,FALSE)</f>
        <v>4</v>
      </c>
      <c r="V7" s="2">
        <f t="shared" si="9"/>
        <v>11</v>
      </c>
      <c r="W7" s="10">
        <f>SUMIFS(QBRBWRTE!$AF:$AF,QBRBWRTE!$B:$B,"WR",QBRBWRTE!$D:$D,A7,QBRBWRTE!$AB:$AB,"&gt;0")</f>
        <v>113.59999999999998</v>
      </c>
      <c r="X7" s="10">
        <f t="shared" si="10"/>
        <v>37.86666666666666</v>
      </c>
      <c r="Y7" s="2">
        <f>33-VLOOKUP(A7,OnlineRankings!$A$2:I40,8,FALSE)</f>
        <v>11</v>
      </c>
      <c r="Z7" s="2">
        <f t="shared" si="11"/>
        <v>25</v>
      </c>
      <c r="AA7" s="10">
        <f>SUMIFS(QBRBWRTE!$AF:$AF,QBRBWRTE!$B:$B,"TE",QBRBWRTE!$D:$D,A7,QBRBWRTE!$AB:$AB,"&gt;0")</f>
        <v>15.8</v>
      </c>
      <c r="AB7" s="10">
        <f t="shared" si="12"/>
        <v>5.2666666666666666</v>
      </c>
      <c r="AC7" s="2">
        <f>33-VLOOKUP(A7,OnlineRankings!$A$2:I40,6,FALSE)</f>
        <v>8</v>
      </c>
      <c r="AD7" s="2">
        <f t="shared" si="13"/>
        <v>4</v>
      </c>
      <c r="AE7" t="str">
        <f t="shared" si="14"/>
        <v>GOOD</v>
      </c>
      <c r="AF7" t="str">
        <f t="shared" si="15"/>
        <v>PASS</v>
      </c>
    </row>
    <row r="8" spans="1:32" x14ac:dyDescent="0.2">
      <c r="A8" t="str">
        <f>'Def Game Stats'!A28</f>
        <v>SEA</v>
      </c>
      <c r="B8">
        <f>'Def Game Stats'!B28-'Def Game Stats'!C28-'Def Game Stats'!D28</f>
        <v>259</v>
      </c>
      <c r="C8">
        <f>'Def Game Stats'!E28-'Def Game Stats'!F28-'Def Game Stats'!G28</f>
        <v>210</v>
      </c>
      <c r="D8">
        <f>'Def Game Stats'!H28-'Def Game Stats'!I28-'Def Game Stats'!J28</f>
        <v>15</v>
      </c>
      <c r="E8" s="3">
        <f t="shared" si="0"/>
        <v>0.55223880597014929</v>
      </c>
      <c r="F8" s="3">
        <f t="shared" si="1"/>
        <v>0.44776119402985076</v>
      </c>
      <c r="G8">
        <f t="shared" si="2"/>
        <v>484</v>
      </c>
      <c r="H8">
        <f>'Def Game Stats'!T28-'Def Game Stats'!U28-'Def Game Stats'!V28</f>
        <v>7</v>
      </c>
      <c r="I8">
        <f>'Def Game Stats'!N28-'Def Game Stats'!O28-'Def Game Stats'!P28</f>
        <v>4</v>
      </c>
      <c r="J8">
        <f>'Def Game Stats'!Z28-'Def Game Stats'!AA28-'Def Game Stats'!AB28</f>
        <v>15</v>
      </c>
      <c r="K8">
        <f t="shared" si="3"/>
        <v>111</v>
      </c>
      <c r="L8" s="1">
        <f t="shared" si="4"/>
        <v>0.22933884297520662</v>
      </c>
      <c r="M8" s="1">
        <f t="shared" si="5"/>
        <v>4.3603603603603602</v>
      </c>
      <c r="N8" s="2">
        <f>COUNTIFS(GameData!$B:$B,A8,GameData!$E:$E,"&gt;0",GameData!$D:$D,"&gt;8")</f>
        <v>2</v>
      </c>
      <c r="O8" s="10">
        <f>SUMIFS(QBRBWRTE!$AF:$AF,QBRBWRTE!$B:$B,"QB",QBRBWRTE!$D:$D,A8,QBRBWRTE!$AB:$AB,"&gt;0")</f>
        <v>45.08</v>
      </c>
      <c r="P8" s="10">
        <f t="shared" si="6"/>
        <v>22.54</v>
      </c>
      <c r="Q8" s="2">
        <f>33-VLOOKUP(A8,OnlineRankings!$A$2:I38,2,FALSE)</f>
        <v>13</v>
      </c>
      <c r="R8" s="2">
        <f t="shared" si="7"/>
        <v>26</v>
      </c>
      <c r="S8" s="10">
        <f>SUMIFS(QBRBWRTE!$AF:$AF,QBRBWRTE!$B:$B,"RB",QBRBWRTE!$D:$D,A8,QBRBWRTE!$AB:$AB,"&gt;0")</f>
        <v>23.6</v>
      </c>
      <c r="T8" s="10">
        <f t="shared" si="8"/>
        <v>11.8</v>
      </c>
      <c r="U8" s="2">
        <f>33-VLOOKUP(A8,OnlineRankings!$A$2:I38,4,FALSE)</f>
        <v>7</v>
      </c>
      <c r="V8" s="2">
        <f t="shared" si="9"/>
        <v>4</v>
      </c>
      <c r="W8" s="10">
        <f>SUMIFS(QBRBWRTE!$AF:$AF,QBRBWRTE!$B:$B,"WR",QBRBWRTE!$D:$D,A8,QBRBWRTE!$AB:$AB,"&gt;0")</f>
        <v>86.5</v>
      </c>
      <c r="X8" s="10">
        <f t="shared" si="10"/>
        <v>43.25</v>
      </c>
      <c r="Y8" s="2">
        <f>33-VLOOKUP(A8,OnlineRankings!$A$2:I38,8,FALSE)</f>
        <v>6</v>
      </c>
      <c r="Z8" s="2">
        <f t="shared" si="11"/>
        <v>29</v>
      </c>
      <c r="AA8" s="10">
        <f>SUMIFS(QBRBWRTE!$AF:$AF,QBRBWRTE!$B:$B,"TE",QBRBWRTE!$D:$D,A8,QBRBWRTE!$AB:$AB,"&gt;0")</f>
        <v>37.700000000000003</v>
      </c>
      <c r="AB8" s="10">
        <f t="shared" si="12"/>
        <v>18.850000000000001</v>
      </c>
      <c r="AC8" s="2">
        <f>33-VLOOKUP(A8,OnlineRankings!$A$2:I38,6,FALSE)</f>
        <v>29</v>
      </c>
      <c r="AD8" s="2">
        <f t="shared" si="13"/>
        <v>26</v>
      </c>
      <c r="AE8" t="str">
        <f t="shared" si="14"/>
        <v>GOOD</v>
      </c>
      <c r="AF8" t="str">
        <f t="shared" si="15"/>
        <v>BALANCED</v>
      </c>
    </row>
    <row r="9" spans="1:32" x14ac:dyDescent="0.2">
      <c r="A9" t="str">
        <f>'Def Game Stats'!A26</f>
        <v>PIT</v>
      </c>
      <c r="B9">
        <f>'Def Game Stats'!B26-'Def Game Stats'!C26-'Def Game Stats'!D26</f>
        <v>316</v>
      </c>
      <c r="C9">
        <f>'Def Game Stats'!E26-'Def Game Stats'!F26-'Def Game Stats'!G26</f>
        <v>189</v>
      </c>
      <c r="D9">
        <f>'Def Game Stats'!H26-'Def Game Stats'!I26-'Def Game Stats'!J26</f>
        <v>17</v>
      </c>
      <c r="E9" s="3">
        <f t="shared" si="0"/>
        <v>0.62574257425742574</v>
      </c>
      <c r="F9" s="3">
        <f t="shared" si="1"/>
        <v>0.37425742574257426</v>
      </c>
      <c r="G9">
        <f t="shared" si="2"/>
        <v>522</v>
      </c>
      <c r="H9">
        <f>'Def Game Stats'!T26-'Def Game Stats'!U26-'Def Game Stats'!V26</f>
        <v>13</v>
      </c>
      <c r="I9">
        <f>'Def Game Stats'!N26-'Def Game Stats'!O26-'Def Game Stats'!P26</f>
        <v>1</v>
      </c>
      <c r="J9">
        <f>'Def Game Stats'!Z26-'Def Game Stats'!AA26-'Def Game Stats'!AB26</f>
        <v>14</v>
      </c>
      <c r="K9">
        <f t="shared" si="3"/>
        <v>126</v>
      </c>
      <c r="L9" s="1">
        <f t="shared" si="4"/>
        <v>0.2413793103448276</v>
      </c>
      <c r="M9" s="1">
        <f t="shared" si="5"/>
        <v>4.1428571428571423</v>
      </c>
      <c r="N9" s="2">
        <f>COUNTIFS(GameData!$B:$B,A9,GameData!$E:$E,"&gt;0",GameData!$D:$D,"&gt;8")</f>
        <v>2</v>
      </c>
      <c r="O9" s="10">
        <f>SUMIFS(QBRBWRTE!$AF:$AF,QBRBWRTE!$B:$B,"QB",QBRBWRTE!$D:$D,A9,QBRBWRTE!$AB:$AB,"&gt;0")</f>
        <v>52.92</v>
      </c>
      <c r="P9" s="10">
        <f t="shared" si="6"/>
        <v>26.46</v>
      </c>
      <c r="Q9" s="2">
        <f>33-VLOOKUP(A9,OnlineRankings!$A$2:I42,2,FALSE)</f>
        <v>16</v>
      </c>
      <c r="R9" s="2">
        <f t="shared" si="7"/>
        <v>30</v>
      </c>
      <c r="S9" s="10">
        <f>SUMIFS(QBRBWRTE!$AF:$AF,QBRBWRTE!$B:$B,"RB",QBRBWRTE!$D:$D,A9,QBRBWRTE!$AB:$AB,"&gt;0")</f>
        <v>28.700000000000003</v>
      </c>
      <c r="T9" s="10">
        <f t="shared" si="8"/>
        <v>14.350000000000001</v>
      </c>
      <c r="U9" s="2">
        <f>33-VLOOKUP(A9,OnlineRankings!$A$2:I42,4,FALSE)</f>
        <v>1</v>
      </c>
      <c r="V9" s="2">
        <f t="shared" si="9"/>
        <v>9</v>
      </c>
      <c r="W9" s="10">
        <f>SUMIFS(QBRBWRTE!$AF:$AF,QBRBWRTE!$B:$B,"WR",QBRBWRTE!$D:$D,A9,QBRBWRTE!$AB:$AB,"&gt;0")</f>
        <v>117.69999999999999</v>
      </c>
      <c r="X9" s="10">
        <f t="shared" si="10"/>
        <v>58.849999999999994</v>
      </c>
      <c r="Y9" s="2">
        <f>33-VLOOKUP(A9,OnlineRankings!$A$2:I42,8,FALSE)</f>
        <v>22</v>
      </c>
      <c r="Z9" s="2">
        <f t="shared" si="11"/>
        <v>32</v>
      </c>
      <c r="AA9" s="10">
        <f>SUMIFS(QBRBWRTE!$AF:$AF,QBRBWRTE!$B:$B,"TE",QBRBWRTE!$D:$D,A9,QBRBWRTE!$AB:$AB,"&gt;0")</f>
        <v>31.200000000000003</v>
      </c>
      <c r="AB9" s="10">
        <f t="shared" si="12"/>
        <v>15.600000000000001</v>
      </c>
      <c r="AC9" s="2">
        <f>33-VLOOKUP(A9,OnlineRankings!$A$2:I42,6,FALSE)</f>
        <v>27</v>
      </c>
      <c r="AD9" s="2">
        <f t="shared" si="13"/>
        <v>23</v>
      </c>
      <c r="AE9" t="str">
        <f t="shared" si="14"/>
        <v>ABOVE AVERAGE</v>
      </c>
      <c r="AF9" t="str">
        <f t="shared" si="15"/>
        <v>PASS</v>
      </c>
    </row>
    <row r="10" spans="1:32" x14ac:dyDescent="0.2">
      <c r="A10" t="str">
        <f>'Def Game Stats'!A25</f>
        <v>PHI</v>
      </c>
      <c r="B10">
        <f>'Def Game Stats'!B25-'Def Game Stats'!C25-'Def Game Stats'!D25</f>
        <v>298</v>
      </c>
      <c r="C10">
        <f>'Def Game Stats'!E25-'Def Game Stats'!F25-'Def Game Stats'!G25</f>
        <v>232</v>
      </c>
      <c r="D10">
        <f>'Def Game Stats'!H25-'Def Game Stats'!I25-'Def Game Stats'!J25</f>
        <v>14</v>
      </c>
      <c r="E10" s="3">
        <f t="shared" si="0"/>
        <v>0.56226415094339621</v>
      </c>
      <c r="F10" s="3">
        <f t="shared" si="1"/>
        <v>0.43773584905660379</v>
      </c>
      <c r="G10">
        <f t="shared" si="2"/>
        <v>544</v>
      </c>
      <c r="H10">
        <f>'Def Game Stats'!T25-'Def Game Stats'!U25-'Def Game Stats'!V25</f>
        <v>14</v>
      </c>
      <c r="I10">
        <f>'Def Game Stats'!N25-'Def Game Stats'!O25-'Def Game Stats'!P25</f>
        <v>1</v>
      </c>
      <c r="J10">
        <f>'Def Game Stats'!Z25-'Def Game Stats'!AA25-'Def Game Stats'!AB25</f>
        <v>14</v>
      </c>
      <c r="K10">
        <f t="shared" si="3"/>
        <v>132</v>
      </c>
      <c r="L10" s="1">
        <f t="shared" si="4"/>
        <v>0.24264705882352941</v>
      </c>
      <c r="M10" s="1">
        <f t="shared" si="5"/>
        <v>4.1212121212121211</v>
      </c>
      <c r="N10" s="2">
        <f>COUNTIFS(GameData!$B:$B,A10,GameData!$E:$E,"&gt;0",GameData!$D:$D,"&gt;8")</f>
        <v>3</v>
      </c>
      <c r="O10" s="10">
        <f>SUMIFS(QBRBWRTE!$AF:$AF,QBRBWRTE!$B:$B,"QB",QBRBWRTE!$D:$D,A10,QBRBWRTE!$AB:$AB,"&gt;0")</f>
        <v>70.98</v>
      </c>
      <c r="P10" s="10">
        <f t="shared" si="6"/>
        <v>23.66</v>
      </c>
      <c r="Q10" s="2">
        <f>33-VLOOKUP(A10,OnlineRankings!$A$2:I39,2,FALSE)</f>
        <v>3</v>
      </c>
      <c r="R10" s="2">
        <f t="shared" si="7"/>
        <v>28</v>
      </c>
      <c r="S10" s="10">
        <f>SUMIFS(QBRBWRTE!$AF:$AF,QBRBWRTE!$B:$B,"RB",QBRBWRTE!$D:$D,A10,QBRBWRTE!$AB:$AB,"&gt;0")</f>
        <v>85.2</v>
      </c>
      <c r="T10" s="10">
        <f t="shared" si="8"/>
        <v>28.400000000000002</v>
      </c>
      <c r="U10" s="2">
        <f>33-VLOOKUP(A10,OnlineRankings!$A$2:I39,4,FALSE)</f>
        <v>3</v>
      </c>
      <c r="V10" s="2">
        <f t="shared" si="9"/>
        <v>26</v>
      </c>
      <c r="W10" s="10">
        <f>SUMIFS(QBRBWRTE!$AF:$AF,QBRBWRTE!$B:$B,"WR",QBRBWRTE!$D:$D,A10,QBRBWRTE!$AB:$AB,"&gt;0")</f>
        <v>150.80000000000001</v>
      </c>
      <c r="X10" s="10">
        <f t="shared" si="10"/>
        <v>50.266666666666673</v>
      </c>
      <c r="Y10" s="2">
        <f>33-VLOOKUP(A10,OnlineRankings!$A$2:I39,8,FALSE)</f>
        <v>32</v>
      </c>
      <c r="Z10" s="2">
        <f t="shared" si="11"/>
        <v>30</v>
      </c>
      <c r="AA10" s="10">
        <f>SUMIFS(QBRBWRTE!$AF:$AF,QBRBWRTE!$B:$B,"TE",QBRBWRTE!$D:$D,A10,QBRBWRTE!$AB:$AB,"&gt;0")</f>
        <v>27.3</v>
      </c>
      <c r="AB10" s="10">
        <f t="shared" si="12"/>
        <v>9.1</v>
      </c>
      <c r="AC10" s="2">
        <f>33-VLOOKUP(A10,OnlineRankings!$A$2:I39,6,FALSE)</f>
        <v>6</v>
      </c>
      <c r="AD10" s="2">
        <f t="shared" si="13"/>
        <v>6</v>
      </c>
      <c r="AE10" t="str">
        <f t="shared" si="14"/>
        <v>ABOVE AVERAGE</v>
      </c>
      <c r="AF10" t="str">
        <f t="shared" si="15"/>
        <v>BALANCED</v>
      </c>
    </row>
    <row r="11" spans="1:32" x14ac:dyDescent="0.2">
      <c r="A11" t="str">
        <f>'Def Game Stats'!A23</f>
        <v>NYJ</v>
      </c>
      <c r="B11">
        <f>'Def Game Stats'!B23-'Def Game Stats'!C23-'Def Game Stats'!D23</f>
        <v>296</v>
      </c>
      <c r="C11">
        <f>'Def Game Stats'!E23-'Def Game Stats'!F23-'Def Game Stats'!G23</f>
        <v>194</v>
      </c>
      <c r="D11">
        <f>'Def Game Stats'!H23-'Def Game Stats'!I23-'Def Game Stats'!J23</f>
        <v>16</v>
      </c>
      <c r="E11" s="3">
        <f t="shared" si="0"/>
        <v>0.60408163265306125</v>
      </c>
      <c r="F11" s="3">
        <f t="shared" si="1"/>
        <v>0.39591836734693875</v>
      </c>
      <c r="G11">
        <f t="shared" si="2"/>
        <v>506</v>
      </c>
      <c r="H11">
        <f>'Def Game Stats'!T23-'Def Game Stats'!U23-'Def Game Stats'!V23</f>
        <v>13</v>
      </c>
      <c r="I11">
        <f>'Def Game Stats'!N23-'Def Game Stats'!O23-'Def Game Stats'!P23</f>
        <v>1</v>
      </c>
      <c r="J11">
        <f>'Def Game Stats'!Z23-'Def Game Stats'!AA23-'Def Game Stats'!AB23</f>
        <v>14</v>
      </c>
      <c r="K11">
        <f t="shared" si="3"/>
        <v>126</v>
      </c>
      <c r="L11" s="1">
        <f t="shared" si="4"/>
        <v>0.24901185770750989</v>
      </c>
      <c r="M11" s="1">
        <f t="shared" si="5"/>
        <v>4.0158730158730158</v>
      </c>
      <c r="N11" s="2">
        <f>COUNTIFS(GameData!$B:$B,A11,GameData!$E:$E,"&gt;0",GameData!$D:$D,"&gt;8")</f>
        <v>3</v>
      </c>
      <c r="O11" s="10">
        <f>SUMIFS(QBRBWRTE!$AF:$AF,QBRBWRTE!$B:$B,"QB",QBRBWRTE!$D:$D,A11,QBRBWRTE!$AB:$AB,"&gt;0")</f>
        <v>38.96</v>
      </c>
      <c r="P11" s="10">
        <f t="shared" si="6"/>
        <v>12.986666666666666</v>
      </c>
      <c r="Q11" s="2">
        <f>33-VLOOKUP(A11,OnlineRankings!$A$2:I41,2,FALSE)</f>
        <v>7</v>
      </c>
      <c r="R11" s="2">
        <f t="shared" si="7"/>
        <v>3</v>
      </c>
      <c r="S11" s="10">
        <f>SUMIFS(QBRBWRTE!$AF:$AF,QBRBWRTE!$B:$B,"RB",QBRBWRTE!$D:$D,A11,QBRBWRTE!$AB:$AB,"&gt;0")</f>
        <v>76.899999999999991</v>
      </c>
      <c r="T11" s="10">
        <f t="shared" si="8"/>
        <v>25.633333333333329</v>
      </c>
      <c r="U11" s="2">
        <f>33-VLOOKUP(A11,OnlineRankings!$A$2:I41,4,FALSE)</f>
        <v>2</v>
      </c>
      <c r="V11" s="2">
        <f t="shared" si="9"/>
        <v>22</v>
      </c>
      <c r="W11" s="10">
        <f>SUMIFS(QBRBWRTE!$AF:$AF,QBRBWRTE!$B:$B,"WR",QBRBWRTE!$D:$D,A11,QBRBWRTE!$AB:$AB,"&gt;0")</f>
        <v>122.64000000000001</v>
      </c>
      <c r="X11" s="10">
        <f t="shared" si="10"/>
        <v>40.880000000000003</v>
      </c>
      <c r="Y11" s="2">
        <f>33-VLOOKUP(A11,OnlineRankings!$A$2:I41,8,FALSE)</f>
        <v>19</v>
      </c>
      <c r="Z11" s="2">
        <f t="shared" si="11"/>
        <v>27</v>
      </c>
      <c r="AA11" s="10">
        <f>SUMIFS(QBRBWRTE!$AF:$AF,QBRBWRTE!$B:$B,"TE",QBRBWRTE!$D:$D,A11,QBRBWRTE!$AB:$AB,"&gt;0")</f>
        <v>22.5</v>
      </c>
      <c r="AB11" s="10">
        <f t="shared" si="12"/>
        <v>7.5</v>
      </c>
      <c r="AC11" s="2">
        <f>33-VLOOKUP(A11,OnlineRankings!$A$2:I41,6,FALSE)</f>
        <v>4</v>
      </c>
      <c r="AD11" s="2">
        <f t="shared" si="13"/>
        <v>5</v>
      </c>
      <c r="AE11" t="str">
        <f t="shared" si="14"/>
        <v>ABOVE AVERAGE</v>
      </c>
      <c r="AF11" t="str">
        <f t="shared" si="15"/>
        <v>BALANCED</v>
      </c>
    </row>
    <row r="12" spans="1:32" x14ac:dyDescent="0.2">
      <c r="A12" t="str">
        <f>'Def Game Stats'!A19</f>
        <v>MIN</v>
      </c>
      <c r="B12">
        <f>'Def Game Stats'!B19-'Def Game Stats'!C19-'Def Game Stats'!D19</f>
        <v>273</v>
      </c>
      <c r="C12">
        <f>'Def Game Stats'!E19-'Def Game Stats'!F19-'Def Game Stats'!G19</f>
        <v>201</v>
      </c>
      <c r="D12">
        <f>'Def Game Stats'!H19-'Def Game Stats'!I19-'Def Game Stats'!J19</f>
        <v>17</v>
      </c>
      <c r="E12" s="3">
        <f t="shared" si="0"/>
        <v>0.57594936708860756</v>
      </c>
      <c r="F12" s="3">
        <f t="shared" si="1"/>
        <v>0.42405063291139239</v>
      </c>
      <c r="G12">
        <f t="shared" si="2"/>
        <v>491</v>
      </c>
      <c r="H12">
        <f>'Def Game Stats'!T19-'Def Game Stats'!U19-'Def Game Stats'!V19</f>
        <v>11</v>
      </c>
      <c r="I12">
        <f>'Def Game Stats'!N19-'Def Game Stats'!O19-'Def Game Stats'!P19</f>
        <v>3</v>
      </c>
      <c r="J12">
        <f>'Def Game Stats'!Z19-'Def Game Stats'!AA19-'Def Game Stats'!AB19</f>
        <v>14</v>
      </c>
      <c r="K12">
        <f t="shared" si="3"/>
        <v>126</v>
      </c>
      <c r="L12" s="1">
        <f t="shared" si="4"/>
        <v>0.25661914460285135</v>
      </c>
      <c r="M12" s="1">
        <f t="shared" si="5"/>
        <v>3.8968253968253963</v>
      </c>
      <c r="N12" s="2">
        <f>COUNTIFS(GameData!$B:$B,A12,GameData!$E:$E,"&gt;0",GameData!$D:$D,"&gt;8")</f>
        <v>3</v>
      </c>
      <c r="O12" s="10">
        <f>SUMIFS(QBRBWRTE!$AF:$AF,QBRBWRTE!$B:$B,"QB",QBRBWRTE!$D:$D,A12,QBRBWRTE!$AB:$AB,"&gt;0")</f>
        <v>48.28</v>
      </c>
      <c r="P12" s="10">
        <f t="shared" si="6"/>
        <v>16.093333333333334</v>
      </c>
      <c r="Q12" s="2">
        <f>33-VLOOKUP(A12,OnlineRankings!$A$2:I43,2,FALSE)</f>
        <v>11</v>
      </c>
      <c r="R12" s="2">
        <f t="shared" si="7"/>
        <v>10</v>
      </c>
      <c r="S12" s="10">
        <f>SUMIFS(QBRBWRTE!$AF:$AF,QBRBWRTE!$B:$B,"RB",QBRBWRTE!$D:$D,A12,QBRBWRTE!$AB:$AB,"&gt;0")</f>
        <v>62.4</v>
      </c>
      <c r="T12" s="10">
        <f t="shared" si="8"/>
        <v>20.8</v>
      </c>
      <c r="U12" s="2">
        <f>33-VLOOKUP(A12,OnlineRankings!$A$2:I43,4,FALSE)</f>
        <v>25</v>
      </c>
      <c r="V12" s="2">
        <f t="shared" si="9"/>
        <v>18</v>
      </c>
      <c r="W12" s="10">
        <f>SUMIFS(QBRBWRTE!$AF:$AF,QBRBWRTE!$B:$B,"WR",QBRBWRTE!$D:$D,A12,QBRBWRTE!$AB:$AB,"&gt;0")</f>
        <v>107.2</v>
      </c>
      <c r="X12" s="10">
        <f t="shared" si="10"/>
        <v>35.733333333333334</v>
      </c>
      <c r="Y12" s="2">
        <f>33-VLOOKUP(A12,OnlineRankings!$A$2:I43,8,FALSE)</f>
        <v>18</v>
      </c>
      <c r="Z12" s="2">
        <f t="shared" si="11"/>
        <v>20</v>
      </c>
      <c r="AA12" s="10">
        <f>SUMIFS(QBRBWRTE!$AF:$AF,QBRBWRTE!$B:$B,"TE",QBRBWRTE!$D:$D,A12,QBRBWRTE!$AB:$AB,"&gt;0")</f>
        <v>31.700000000000003</v>
      </c>
      <c r="AB12" s="10">
        <f t="shared" si="12"/>
        <v>10.566666666666668</v>
      </c>
      <c r="AC12" s="2">
        <f>33-VLOOKUP(A12,OnlineRankings!$A$2:I43,6,FALSE)</f>
        <v>10</v>
      </c>
      <c r="AD12" s="2">
        <f t="shared" si="13"/>
        <v>12</v>
      </c>
      <c r="AE12" t="str">
        <f t="shared" si="14"/>
        <v>ABOVE AVERAGE</v>
      </c>
      <c r="AF12" t="str">
        <f t="shared" si="15"/>
        <v>BALANCED</v>
      </c>
    </row>
    <row r="13" spans="1:32" x14ac:dyDescent="0.2">
      <c r="A13" t="str">
        <f>'Def Game Stats'!A22</f>
        <v>NYG</v>
      </c>
      <c r="B13">
        <f>'Def Game Stats'!B22-'Def Game Stats'!C22-'Def Game Stats'!D22</f>
        <v>333</v>
      </c>
      <c r="C13">
        <f>'Def Game Stats'!E22-'Def Game Stats'!F22-'Def Game Stats'!G22</f>
        <v>205</v>
      </c>
      <c r="D13">
        <f>'Def Game Stats'!H22-'Def Game Stats'!I22-'Def Game Stats'!J22</f>
        <v>15</v>
      </c>
      <c r="E13" s="3">
        <f t="shared" si="0"/>
        <v>0.6189591078066915</v>
      </c>
      <c r="F13" s="3">
        <f t="shared" si="1"/>
        <v>0.38104089219330856</v>
      </c>
      <c r="G13">
        <f t="shared" si="2"/>
        <v>553</v>
      </c>
      <c r="H13">
        <f>'Def Game Stats'!T22-'Def Game Stats'!U22-'Def Game Stats'!V22</f>
        <v>12</v>
      </c>
      <c r="I13">
        <f>'Def Game Stats'!N22-'Def Game Stats'!O22-'Def Game Stats'!P22</f>
        <v>5</v>
      </c>
      <c r="J13">
        <f>'Def Game Stats'!Z22-'Def Game Stats'!AA22-'Def Game Stats'!AB22</f>
        <v>14</v>
      </c>
      <c r="K13">
        <f t="shared" si="3"/>
        <v>144</v>
      </c>
      <c r="L13" s="1">
        <f t="shared" si="4"/>
        <v>0.2603978300180832</v>
      </c>
      <c r="M13" s="1">
        <f t="shared" si="5"/>
        <v>3.8402777777777777</v>
      </c>
      <c r="N13" s="2">
        <f>COUNTIFS(GameData!$B:$B,A13,GameData!$E:$E,"&gt;0",GameData!$D:$D,"&gt;8")</f>
        <v>2</v>
      </c>
      <c r="O13" s="10">
        <f>SUMIFS(QBRBWRTE!$AF:$AF,QBRBWRTE!$B:$B,"QB",QBRBWRTE!$D:$D,A13,QBRBWRTE!$AB:$AB,"&gt;0")</f>
        <v>42.620000000000005</v>
      </c>
      <c r="P13" s="10">
        <f t="shared" si="6"/>
        <v>21.310000000000002</v>
      </c>
      <c r="Q13" s="2">
        <f>33-VLOOKUP(A13,OnlineRankings!$A$2:I44,2,FALSE)</f>
        <v>30</v>
      </c>
      <c r="R13" s="2">
        <f t="shared" si="7"/>
        <v>21</v>
      </c>
      <c r="S13" s="10">
        <f>SUMIFS(QBRBWRTE!$AF:$AF,QBRBWRTE!$B:$B,"RB",QBRBWRTE!$D:$D,A13,QBRBWRTE!$AB:$AB,"&gt;0")</f>
        <v>33.299999999999997</v>
      </c>
      <c r="T13" s="10">
        <f t="shared" si="8"/>
        <v>16.649999999999999</v>
      </c>
      <c r="U13" s="2">
        <f>33-VLOOKUP(A13,OnlineRankings!$A$2:I44,4,FALSE)</f>
        <v>6</v>
      </c>
      <c r="V13" s="2">
        <f t="shared" si="9"/>
        <v>13</v>
      </c>
      <c r="W13" s="10">
        <f>SUMIFS(QBRBWRTE!$AF:$AF,QBRBWRTE!$B:$B,"WR",QBRBWRTE!$D:$D,A13,QBRBWRTE!$AB:$AB,"&gt;0")</f>
        <v>75.400000000000006</v>
      </c>
      <c r="X13" s="10">
        <f t="shared" si="10"/>
        <v>37.700000000000003</v>
      </c>
      <c r="Y13" s="2">
        <f>33-VLOOKUP(A13,OnlineRankings!$A$2:I44,8,FALSE)</f>
        <v>21</v>
      </c>
      <c r="Z13" s="2">
        <f t="shared" si="11"/>
        <v>23</v>
      </c>
      <c r="AA13" s="10">
        <f>SUMIFS(QBRBWRTE!$AF:$AF,QBRBWRTE!$B:$B,"TE",QBRBWRTE!$D:$D,A13,QBRBWRTE!$AB:$AB,"&gt;0")</f>
        <v>35.1</v>
      </c>
      <c r="AB13" s="10">
        <f t="shared" si="12"/>
        <v>17.55</v>
      </c>
      <c r="AC13" s="2">
        <f>33-VLOOKUP(A13,OnlineRankings!$A$2:I44,6,FALSE)</f>
        <v>31</v>
      </c>
      <c r="AD13" s="2">
        <f t="shared" si="13"/>
        <v>24</v>
      </c>
      <c r="AE13" t="str">
        <f t="shared" si="14"/>
        <v>ABOVE AVERAGE</v>
      </c>
      <c r="AF13" t="str">
        <f t="shared" si="15"/>
        <v>PASS</v>
      </c>
    </row>
    <row r="14" spans="1:32" x14ac:dyDescent="0.2">
      <c r="A14" t="str">
        <f>'Def Game Stats'!A14</f>
        <v>HOU</v>
      </c>
      <c r="B14">
        <f>'Def Game Stats'!B14-'Def Game Stats'!C14-'Def Game Stats'!D14</f>
        <v>270</v>
      </c>
      <c r="C14">
        <f>'Def Game Stats'!E14-'Def Game Stats'!F14-'Def Game Stats'!G14</f>
        <v>213</v>
      </c>
      <c r="D14">
        <f>'Def Game Stats'!H14-'Def Game Stats'!I14-'Def Game Stats'!J14</f>
        <v>12</v>
      </c>
      <c r="E14" s="3">
        <f t="shared" si="0"/>
        <v>0.55900621118012417</v>
      </c>
      <c r="F14" s="3">
        <f t="shared" si="1"/>
        <v>0.44099378881987578</v>
      </c>
      <c r="G14">
        <f t="shared" si="2"/>
        <v>495</v>
      </c>
      <c r="H14">
        <f>'Def Game Stats'!T14-'Def Game Stats'!U14-'Def Game Stats'!V14</f>
        <v>13</v>
      </c>
      <c r="I14">
        <f>'Def Game Stats'!N14-'Def Game Stats'!O14-'Def Game Stats'!P14</f>
        <v>4</v>
      </c>
      <c r="J14">
        <f>'Def Game Stats'!Z14-'Def Game Stats'!AA14-'Def Game Stats'!AB14</f>
        <v>9</v>
      </c>
      <c r="K14">
        <f t="shared" si="3"/>
        <v>129</v>
      </c>
      <c r="L14" s="1">
        <f t="shared" si="4"/>
        <v>0.26060606060606062</v>
      </c>
      <c r="M14" s="1">
        <f t="shared" si="5"/>
        <v>3.8372093023255811</v>
      </c>
      <c r="N14" s="2">
        <f>COUNTIFS(GameData!$B:$B,A14,GameData!$E:$E,"&gt;0",GameData!$D:$D,"&gt;8")</f>
        <v>2</v>
      </c>
      <c r="O14" s="10">
        <f>SUMIFS(QBRBWRTE!$AF:$AF,QBRBWRTE!$B:$B,"QB",QBRBWRTE!$D:$D,A14,QBRBWRTE!$AB:$AB,"&gt;0")</f>
        <v>27.72</v>
      </c>
      <c r="P14" s="10">
        <f t="shared" si="6"/>
        <v>13.86</v>
      </c>
      <c r="Q14" s="2">
        <f>33-VLOOKUP(A14,OnlineRankings!$A$2:I45,2,FALSE)</f>
        <v>23</v>
      </c>
      <c r="R14" s="2">
        <f t="shared" si="7"/>
        <v>6</v>
      </c>
      <c r="S14" s="10">
        <f>SUMIFS(QBRBWRTE!$AF:$AF,QBRBWRTE!$B:$B,"RB",QBRBWRTE!$D:$D,A14,QBRBWRTE!$AB:$AB,"&gt;0")</f>
        <v>37.799999999999997</v>
      </c>
      <c r="T14" s="10">
        <f t="shared" si="8"/>
        <v>18.899999999999999</v>
      </c>
      <c r="U14" s="2">
        <f>33-VLOOKUP(A14,OnlineRankings!$A$2:I45,4,FALSE)</f>
        <v>30</v>
      </c>
      <c r="V14" s="2">
        <f t="shared" si="9"/>
        <v>17</v>
      </c>
      <c r="W14" s="10">
        <f>SUMIFS(QBRBWRTE!$AF:$AF,QBRBWRTE!$B:$B,"WR",QBRBWRTE!$D:$D,A14,QBRBWRTE!$AB:$AB,"&gt;0")</f>
        <v>52.8</v>
      </c>
      <c r="X14" s="10">
        <f t="shared" si="10"/>
        <v>26.4</v>
      </c>
      <c r="Y14" s="2">
        <f>33-VLOOKUP(A14,OnlineRankings!$A$2:I45,8,FALSE)</f>
        <v>7</v>
      </c>
      <c r="Z14" s="2">
        <f t="shared" si="11"/>
        <v>7</v>
      </c>
      <c r="AA14" s="10">
        <f>SUMIFS(QBRBWRTE!$AF:$AF,QBRBWRTE!$B:$B,"TE",QBRBWRTE!$D:$D,A14,QBRBWRTE!$AB:$AB,"&gt;0")</f>
        <v>7.3</v>
      </c>
      <c r="AB14" s="10">
        <f t="shared" si="12"/>
        <v>3.65</v>
      </c>
      <c r="AC14" s="2">
        <f>33-VLOOKUP(A14,OnlineRankings!$A$2:I45,6,FALSE)</f>
        <v>20</v>
      </c>
      <c r="AD14" s="2">
        <f t="shared" si="13"/>
        <v>2</v>
      </c>
      <c r="AE14" t="str">
        <f t="shared" si="14"/>
        <v>ABOVE AVERAGE</v>
      </c>
      <c r="AF14" t="str">
        <f t="shared" si="15"/>
        <v>BALANCED</v>
      </c>
    </row>
    <row r="15" spans="1:32" x14ac:dyDescent="0.2">
      <c r="A15" t="str">
        <f>'Def Game Stats'!A18</f>
        <v>MIA</v>
      </c>
      <c r="B15">
        <f>'Def Game Stats'!B18-'Def Game Stats'!C18-'Def Game Stats'!D18</f>
        <v>277</v>
      </c>
      <c r="C15">
        <f>'Def Game Stats'!E18-'Def Game Stats'!F18-'Def Game Stats'!G18</f>
        <v>265</v>
      </c>
      <c r="D15">
        <f>'Def Game Stats'!H18-'Def Game Stats'!I18-'Def Game Stats'!J18</f>
        <v>15</v>
      </c>
      <c r="E15" s="3">
        <f t="shared" si="0"/>
        <v>0.51107011070110697</v>
      </c>
      <c r="F15" s="3">
        <f t="shared" si="1"/>
        <v>0.48892988929889297</v>
      </c>
      <c r="G15">
        <f t="shared" si="2"/>
        <v>557</v>
      </c>
      <c r="H15">
        <f>'Def Game Stats'!T18-'Def Game Stats'!U18-'Def Game Stats'!V18</f>
        <v>14</v>
      </c>
      <c r="I15">
        <f>'Def Game Stats'!N18-'Def Game Stats'!O18-'Def Game Stats'!P18</f>
        <v>5</v>
      </c>
      <c r="J15">
        <f>'Def Game Stats'!Z18-'Def Game Stats'!AA18-'Def Game Stats'!AB18</f>
        <v>11</v>
      </c>
      <c r="K15">
        <f t="shared" si="3"/>
        <v>147</v>
      </c>
      <c r="L15" s="1">
        <f t="shared" si="4"/>
        <v>0.26391382405745062</v>
      </c>
      <c r="M15" s="1">
        <f t="shared" si="5"/>
        <v>3.7891156462585034</v>
      </c>
      <c r="N15" s="2">
        <f>COUNTIFS(GameData!$B:$B,A15,GameData!$E:$E,"&gt;0",GameData!$D:$D,"&gt;8")</f>
        <v>3</v>
      </c>
      <c r="O15" s="10">
        <f>SUMIFS(QBRBWRTE!$AF:$AF,QBRBWRTE!$B:$B,"QB",QBRBWRTE!$D:$D,A15,QBRBWRTE!$AB:$AB,"&gt;0")</f>
        <v>50</v>
      </c>
      <c r="P15" s="10">
        <f t="shared" si="6"/>
        <v>16.666666666666668</v>
      </c>
      <c r="Q15" s="2">
        <f>33-VLOOKUP(A15,OnlineRankings!$A$2:I46,2,FALSE)</f>
        <v>29</v>
      </c>
      <c r="R15" s="2">
        <f t="shared" si="7"/>
        <v>15</v>
      </c>
      <c r="S15" s="10">
        <f>SUMIFS(QBRBWRTE!$AF:$AF,QBRBWRTE!$B:$B,"RB",QBRBWRTE!$D:$D,A15,QBRBWRTE!$AB:$AB,"&gt;0")</f>
        <v>112.9</v>
      </c>
      <c r="T15" s="10">
        <f t="shared" si="8"/>
        <v>37.633333333333333</v>
      </c>
      <c r="U15" s="2">
        <f>33-VLOOKUP(A15,OnlineRankings!$A$2:I46,4,FALSE)</f>
        <v>21</v>
      </c>
      <c r="V15" s="2">
        <f t="shared" si="9"/>
        <v>32</v>
      </c>
      <c r="W15" s="10">
        <f>SUMIFS(QBRBWRTE!$AF:$AF,QBRBWRTE!$B:$B,"WR",QBRBWRTE!$D:$D,A15,QBRBWRTE!$AB:$AB,"&gt;0")</f>
        <v>94.1</v>
      </c>
      <c r="X15" s="10">
        <f t="shared" si="10"/>
        <v>31.366666666666664</v>
      </c>
      <c r="Y15" s="2">
        <f>33-VLOOKUP(A15,OnlineRankings!$A$2:I46,8,FALSE)</f>
        <v>30</v>
      </c>
      <c r="Z15" s="2">
        <f t="shared" si="11"/>
        <v>13</v>
      </c>
      <c r="AA15" s="10">
        <f>SUMIFS(QBRBWRTE!$AF:$AF,QBRBWRTE!$B:$B,"TE",QBRBWRTE!$D:$D,A15,QBRBWRTE!$AB:$AB,"&gt;0")</f>
        <v>44.5</v>
      </c>
      <c r="AB15" s="10">
        <f t="shared" si="12"/>
        <v>14.833333333333334</v>
      </c>
      <c r="AC15" s="2">
        <f>33-VLOOKUP(A15,OnlineRankings!$A$2:I46,6,FALSE)</f>
        <v>28</v>
      </c>
      <c r="AD15" s="2">
        <f t="shared" si="13"/>
        <v>21</v>
      </c>
      <c r="AE15" t="str">
        <f t="shared" si="14"/>
        <v>ABOVE AVERAGE</v>
      </c>
      <c r="AF15" t="str">
        <f t="shared" si="15"/>
        <v>RUN</v>
      </c>
    </row>
    <row r="16" spans="1:32" x14ac:dyDescent="0.2">
      <c r="A16" t="str">
        <f>'Def Game Stats'!A13</f>
        <v>GB</v>
      </c>
      <c r="B16">
        <f>'Def Game Stats'!B13-'Def Game Stats'!C13-'Def Game Stats'!D13</f>
        <v>272</v>
      </c>
      <c r="C16">
        <f>'Def Game Stats'!E13-'Def Game Stats'!F13-'Def Game Stats'!G13</f>
        <v>212</v>
      </c>
      <c r="D16">
        <f>'Def Game Stats'!H13-'Def Game Stats'!I13-'Def Game Stats'!J13</f>
        <v>15</v>
      </c>
      <c r="E16" s="3">
        <f t="shared" si="0"/>
        <v>0.56198347107438018</v>
      </c>
      <c r="F16" s="3">
        <f t="shared" si="1"/>
        <v>0.43801652892561982</v>
      </c>
      <c r="G16">
        <f t="shared" si="2"/>
        <v>499</v>
      </c>
      <c r="H16">
        <f>'Def Game Stats'!T13-'Def Game Stats'!U13-'Def Game Stats'!V13</f>
        <v>10</v>
      </c>
      <c r="I16">
        <f>'Def Game Stats'!N13-'Def Game Stats'!O13-'Def Game Stats'!P13</f>
        <v>6</v>
      </c>
      <c r="J16">
        <f>'Def Game Stats'!Z13-'Def Game Stats'!AA13-'Def Game Stats'!AB13</f>
        <v>12</v>
      </c>
      <c r="K16">
        <f t="shared" si="3"/>
        <v>132</v>
      </c>
      <c r="L16" s="1">
        <f t="shared" si="4"/>
        <v>0.26452905811623245</v>
      </c>
      <c r="M16" s="1">
        <f t="shared" si="5"/>
        <v>3.7803030303030303</v>
      </c>
      <c r="N16" s="2">
        <f>COUNTIFS(GameData!$B:$B,A16,GameData!$E:$E,"&gt;0",GameData!$D:$D,"&gt;8")</f>
        <v>3</v>
      </c>
      <c r="O16" s="10">
        <f>SUMIFS(QBRBWRTE!$AF:$AF,QBRBWRTE!$B:$B,"QB",QBRBWRTE!$D:$D,A16,QBRBWRTE!$AB:$AB,"&gt;0")</f>
        <v>71.400000000000006</v>
      </c>
      <c r="P16" s="10">
        <f t="shared" si="6"/>
        <v>23.8</v>
      </c>
      <c r="Q16" s="2">
        <f>33-VLOOKUP(A16,OnlineRankings!$A$2:I47,2,FALSE)</f>
        <v>22</v>
      </c>
      <c r="R16" s="2">
        <f t="shared" si="7"/>
        <v>29</v>
      </c>
      <c r="S16" s="10">
        <f>SUMIFS(QBRBWRTE!$AF:$AF,QBRBWRTE!$B:$B,"RB",QBRBWRTE!$D:$D,A16,QBRBWRTE!$AB:$AB,"&gt;0")</f>
        <v>37.499999999999993</v>
      </c>
      <c r="T16" s="10">
        <f t="shared" si="8"/>
        <v>12.499999999999998</v>
      </c>
      <c r="U16" s="2">
        <f>33-VLOOKUP(A16,OnlineRankings!$A$2:I47,4,FALSE)</f>
        <v>22</v>
      </c>
      <c r="V16" s="2">
        <f t="shared" si="9"/>
        <v>6</v>
      </c>
      <c r="W16" s="10">
        <f>SUMIFS(QBRBWRTE!$AF:$AF,QBRBWRTE!$B:$B,"WR",QBRBWRTE!$D:$D,A16,QBRBWRTE!$AB:$AB,"&gt;0")</f>
        <v>100.6</v>
      </c>
      <c r="X16" s="10">
        <f t="shared" si="10"/>
        <v>33.533333333333331</v>
      </c>
      <c r="Y16" s="2">
        <f>33-VLOOKUP(A16,OnlineRankings!$A$2:I47,8,FALSE)</f>
        <v>16</v>
      </c>
      <c r="Z16" s="2">
        <f t="shared" si="11"/>
        <v>17</v>
      </c>
      <c r="AA16" s="10">
        <f>SUMIFS(QBRBWRTE!$AF:$AF,QBRBWRTE!$B:$B,"TE",QBRBWRTE!$D:$D,A16,QBRBWRTE!$AB:$AB,"&gt;0")</f>
        <v>63.5</v>
      </c>
      <c r="AB16" s="10">
        <f t="shared" si="12"/>
        <v>21.166666666666668</v>
      </c>
      <c r="AC16" s="2">
        <f>33-VLOOKUP(A16,OnlineRankings!$A$2:I47,6,FALSE)</f>
        <v>25</v>
      </c>
      <c r="AD16" s="2">
        <f t="shared" si="13"/>
        <v>27</v>
      </c>
      <c r="AE16" t="str">
        <f t="shared" si="14"/>
        <v>ABOVE AVERAGE</v>
      </c>
      <c r="AF16" t="str">
        <f t="shared" si="15"/>
        <v>BALANCED</v>
      </c>
    </row>
    <row r="17" spans="1:32" x14ac:dyDescent="0.2">
      <c r="A17" t="str">
        <f>'Def Game Stats'!A3</f>
        <v>ATL</v>
      </c>
      <c r="B17">
        <f>'Def Game Stats'!B3-'Def Game Stats'!C3-'Def Game Stats'!D3</f>
        <v>285</v>
      </c>
      <c r="C17">
        <f>'Def Game Stats'!E3-'Def Game Stats'!F3-'Def Game Stats'!G3</f>
        <v>192</v>
      </c>
      <c r="D17">
        <f>'Def Game Stats'!H3-'Def Game Stats'!I3-'Def Game Stats'!J3</f>
        <v>13</v>
      </c>
      <c r="E17" s="3">
        <f t="shared" si="0"/>
        <v>0.59748427672955973</v>
      </c>
      <c r="F17" s="3">
        <f t="shared" si="1"/>
        <v>0.40251572327044027</v>
      </c>
      <c r="G17">
        <f t="shared" si="2"/>
        <v>490</v>
      </c>
      <c r="H17">
        <f>'Def Game Stats'!T3-'Def Game Stats'!U3-'Def Game Stats'!V3</f>
        <v>11</v>
      </c>
      <c r="I17">
        <f>'Def Game Stats'!N3-'Def Game Stats'!O3-'Def Game Stats'!P3</f>
        <v>7</v>
      </c>
      <c r="J17">
        <f>'Def Game Stats'!Z3-'Def Game Stats'!AA3-'Def Game Stats'!AB3</f>
        <v>8</v>
      </c>
      <c r="K17">
        <f t="shared" si="3"/>
        <v>132</v>
      </c>
      <c r="L17" s="1">
        <f t="shared" si="4"/>
        <v>0.26938775510204083</v>
      </c>
      <c r="M17" s="1">
        <f t="shared" si="5"/>
        <v>3.7121212121212119</v>
      </c>
      <c r="N17" s="2">
        <f>COUNTIFS(GameData!$B:$B,A17,GameData!$E:$E,"&gt;0",GameData!$D:$D,"&gt;8")</f>
        <v>2</v>
      </c>
      <c r="O17" s="10">
        <f>SUMIFS(QBRBWRTE!$AF:$AF,QBRBWRTE!$B:$B,"QB",QBRBWRTE!$D:$D,A17,QBRBWRTE!$AB:$AB,"&gt;0")</f>
        <v>31.92</v>
      </c>
      <c r="P17" s="10">
        <f t="shared" si="6"/>
        <v>15.96</v>
      </c>
      <c r="Q17" s="2">
        <f>33-VLOOKUP(A17,OnlineRankings!$A$2:I48,2,FALSE)</f>
        <v>9</v>
      </c>
      <c r="R17" s="2">
        <f t="shared" si="7"/>
        <v>9</v>
      </c>
      <c r="S17" s="10">
        <f>SUMIFS(QBRBWRTE!$AF:$AF,QBRBWRTE!$B:$B,"RB",QBRBWRTE!$D:$D,A17,QBRBWRTE!$AB:$AB,"&gt;0")</f>
        <v>37.400000000000006</v>
      </c>
      <c r="T17" s="10">
        <f t="shared" si="8"/>
        <v>18.700000000000003</v>
      </c>
      <c r="U17" s="2">
        <f>33-VLOOKUP(A17,OnlineRankings!$A$2:I48,4,FALSE)</f>
        <v>23</v>
      </c>
      <c r="V17" s="2">
        <f t="shared" si="9"/>
        <v>15</v>
      </c>
      <c r="W17" s="10">
        <f>SUMIFS(QBRBWRTE!$AF:$AF,QBRBWRTE!$B:$B,"WR",QBRBWRTE!$D:$D,A17,QBRBWRTE!$AB:$AB,"&gt;0")</f>
        <v>38.799999999999997</v>
      </c>
      <c r="X17" s="10">
        <f t="shared" si="10"/>
        <v>19.399999999999999</v>
      </c>
      <c r="Y17" s="2">
        <f>33-VLOOKUP(A17,OnlineRankings!$A$2:I48,8,FALSE)</f>
        <v>5</v>
      </c>
      <c r="Z17" s="2">
        <f t="shared" si="11"/>
        <v>2</v>
      </c>
      <c r="AA17" s="10">
        <f>SUMIFS(QBRBWRTE!$AF:$AF,QBRBWRTE!$B:$B,"TE",QBRBWRTE!$D:$D,A17,QBRBWRTE!$AB:$AB,"&gt;0")</f>
        <v>28.299999999999997</v>
      </c>
      <c r="AB17" s="10">
        <f t="shared" si="12"/>
        <v>14.149999999999999</v>
      </c>
      <c r="AC17" s="2">
        <f>33-VLOOKUP(A17,OnlineRankings!$A$2:I48,6,FALSE)</f>
        <v>19</v>
      </c>
      <c r="AD17" s="2">
        <f t="shared" si="13"/>
        <v>19</v>
      </c>
      <c r="AE17" t="str">
        <f t="shared" si="14"/>
        <v>ABOVE AVERAGE</v>
      </c>
      <c r="AF17" t="str">
        <f t="shared" si="15"/>
        <v>BALANCED</v>
      </c>
    </row>
    <row r="18" spans="1:32" x14ac:dyDescent="0.2">
      <c r="A18" t="str">
        <f>'Def Game Stats'!A10</f>
        <v>DAL</v>
      </c>
      <c r="B18">
        <f>'Def Game Stats'!B10-'Def Game Stats'!C10-'Def Game Stats'!D10</f>
        <v>265</v>
      </c>
      <c r="C18">
        <f>'Def Game Stats'!E10-'Def Game Stats'!F10-'Def Game Stats'!G10</f>
        <v>203</v>
      </c>
      <c r="D18">
        <f>'Def Game Stats'!H10-'Def Game Stats'!I10-'Def Game Stats'!J10</f>
        <v>17</v>
      </c>
      <c r="E18" s="3">
        <f t="shared" si="0"/>
        <v>0.56623931623931623</v>
      </c>
      <c r="F18" s="3">
        <f t="shared" si="1"/>
        <v>0.43376068376068377</v>
      </c>
      <c r="G18">
        <f t="shared" si="2"/>
        <v>485</v>
      </c>
      <c r="H18">
        <f>'Def Game Stats'!T10-'Def Game Stats'!U10-'Def Game Stats'!V10</f>
        <v>9</v>
      </c>
      <c r="I18">
        <f>'Def Game Stats'!N10-'Def Game Stats'!O10-'Def Game Stats'!P10</f>
        <v>7</v>
      </c>
      <c r="J18">
        <f>'Def Game Stats'!Z10-'Def Game Stats'!AA10-'Def Game Stats'!AB10</f>
        <v>14</v>
      </c>
      <c r="K18">
        <f t="shared" si="3"/>
        <v>138</v>
      </c>
      <c r="L18" s="1">
        <f t="shared" si="4"/>
        <v>0.28453608247422679</v>
      </c>
      <c r="M18" s="1">
        <f t="shared" si="5"/>
        <v>3.5144927536231885</v>
      </c>
      <c r="N18" s="2">
        <f>COUNTIFS(GameData!$B:$B,A18,GameData!$E:$E,"&gt;0",GameData!$D:$D,"&gt;8")</f>
        <v>3</v>
      </c>
      <c r="O18" s="10">
        <f>SUMIFS(QBRBWRTE!$AF:$AF,QBRBWRTE!$B:$B,"QB",QBRBWRTE!$D:$D,A18,QBRBWRTE!$AB:$AB,"&gt;0")</f>
        <v>46.379999999999995</v>
      </c>
      <c r="P18" s="10">
        <f t="shared" si="6"/>
        <v>15.459999999999999</v>
      </c>
      <c r="Q18" s="2">
        <f>33-VLOOKUP(A18,OnlineRankings!$A$2:I49,2,FALSE)</f>
        <v>12</v>
      </c>
      <c r="R18" s="2">
        <f t="shared" si="7"/>
        <v>7</v>
      </c>
      <c r="S18" s="10">
        <f>SUMIFS(QBRBWRTE!$AF:$AF,QBRBWRTE!$B:$B,"RB",QBRBWRTE!$D:$D,A18,QBRBWRTE!$AB:$AB,"&gt;0")</f>
        <v>77.899999999999991</v>
      </c>
      <c r="T18" s="10">
        <f t="shared" si="8"/>
        <v>25.966666666666665</v>
      </c>
      <c r="U18" s="2">
        <f>33-VLOOKUP(A18,OnlineRankings!$A$2:I49,4,FALSE)</f>
        <v>20</v>
      </c>
      <c r="V18" s="2">
        <f t="shared" si="9"/>
        <v>23</v>
      </c>
      <c r="W18" s="10">
        <f>SUMIFS(QBRBWRTE!$AF:$AF,QBRBWRTE!$B:$B,"WR",QBRBWRTE!$D:$D,A18,QBRBWRTE!$AB:$AB,"&gt;0")</f>
        <v>94.5</v>
      </c>
      <c r="X18" s="10">
        <f t="shared" si="10"/>
        <v>31.5</v>
      </c>
      <c r="Y18" s="2">
        <f>33-VLOOKUP(A18,OnlineRankings!$A$2:I49,8,FALSE)</f>
        <v>10</v>
      </c>
      <c r="Z18" s="2">
        <f t="shared" si="11"/>
        <v>14</v>
      </c>
      <c r="AA18" s="10">
        <f>SUMIFS(QBRBWRTE!$AF:$AF,QBRBWRTE!$B:$B,"TE",QBRBWRTE!$D:$D,A18,QBRBWRTE!$AB:$AB,"&gt;0")</f>
        <v>27.6</v>
      </c>
      <c r="AB18" s="10">
        <f t="shared" si="12"/>
        <v>9.2000000000000011</v>
      </c>
      <c r="AC18" s="2">
        <f>33-VLOOKUP(A18,OnlineRankings!$A$2:I49,6,FALSE)</f>
        <v>9</v>
      </c>
      <c r="AD18" s="2">
        <f t="shared" si="13"/>
        <v>7</v>
      </c>
      <c r="AE18" t="str">
        <f t="shared" si="14"/>
        <v>BELOW AVERAGE</v>
      </c>
      <c r="AF18" t="str">
        <f t="shared" si="15"/>
        <v>BALANCED</v>
      </c>
    </row>
    <row r="19" spans="1:32" x14ac:dyDescent="0.2">
      <c r="A19" t="str">
        <f>'Def Game Stats'!A5</f>
        <v>BUF</v>
      </c>
      <c r="B19">
        <f>'Def Game Stats'!B5-'Def Game Stats'!C5-'Def Game Stats'!D5</f>
        <v>308</v>
      </c>
      <c r="C19">
        <f>'Def Game Stats'!E5-'Def Game Stats'!F5-'Def Game Stats'!G5</f>
        <v>185</v>
      </c>
      <c r="D19">
        <f>'Def Game Stats'!H5-'Def Game Stats'!I5-'Def Game Stats'!J5</f>
        <v>11</v>
      </c>
      <c r="E19" s="3">
        <f t="shared" si="0"/>
        <v>0.62474645030425968</v>
      </c>
      <c r="F19" s="3">
        <f t="shared" si="1"/>
        <v>0.37525354969574037</v>
      </c>
      <c r="G19">
        <f t="shared" si="2"/>
        <v>504</v>
      </c>
      <c r="H19">
        <f>'Def Game Stats'!T5-'Def Game Stats'!U5-'Def Game Stats'!V5</f>
        <v>15</v>
      </c>
      <c r="I19">
        <f>'Def Game Stats'!N5-'Def Game Stats'!O5-'Def Game Stats'!P5</f>
        <v>5</v>
      </c>
      <c r="J19">
        <f>'Def Game Stats'!Z5-'Def Game Stats'!AA5-'Def Game Stats'!AB5</f>
        <v>9</v>
      </c>
      <c r="K19">
        <f t="shared" si="3"/>
        <v>147</v>
      </c>
      <c r="L19" s="1">
        <f t="shared" si="4"/>
        <v>0.29166666666666669</v>
      </c>
      <c r="M19" s="1">
        <f t="shared" si="5"/>
        <v>3.4285714285714284</v>
      </c>
      <c r="N19" s="2">
        <f>COUNTIFS(GameData!$B:$B,A19,GameData!$E:$E,"&gt;0",GameData!$D:$D,"&gt;8")</f>
        <v>3</v>
      </c>
      <c r="O19" s="10">
        <f>SUMIFS(QBRBWRTE!$AF:$AF,QBRBWRTE!$B:$B,"QB",QBRBWRTE!$D:$D,A19,QBRBWRTE!$AB:$AB,"&gt;0")</f>
        <v>48.36</v>
      </c>
      <c r="P19" s="10">
        <f t="shared" si="6"/>
        <v>16.12</v>
      </c>
      <c r="Q19" s="2">
        <f>33-VLOOKUP(A19,OnlineRankings!$A$2:I51,2,FALSE)</f>
        <v>8</v>
      </c>
      <c r="R19" s="2">
        <f t="shared" si="7"/>
        <v>11</v>
      </c>
      <c r="S19" s="10">
        <f>SUMIFS(QBRBWRTE!$AF:$AF,QBRBWRTE!$B:$B,"RB",QBRBWRTE!$D:$D,A19,QBRBWRTE!$AB:$AB,"&gt;0")</f>
        <v>75.7</v>
      </c>
      <c r="T19" s="10">
        <f t="shared" si="8"/>
        <v>25.233333333333334</v>
      </c>
      <c r="U19" s="2">
        <f>33-VLOOKUP(A19,OnlineRankings!$A$2:I51,4,FALSE)</f>
        <v>24</v>
      </c>
      <c r="V19" s="2">
        <f t="shared" si="9"/>
        <v>21</v>
      </c>
      <c r="W19" s="10">
        <f>SUMIFS(QBRBWRTE!$AF:$AF,QBRBWRTE!$B:$B,"WR",QBRBWRTE!$D:$D,A19,QBRBWRTE!$AB:$AB,"&gt;0")</f>
        <v>113.56000000000002</v>
      </c>
      <c r="X19" s="10">
        <f t="shared" si="10"/>
        <v>37.853333333333339</v>
      </c>
      <c r="Y19" s="2">
        <f>33-VLOOKUP(A19,OnlineRankings!$A$2:I51,8,FALSE)</f>
        <v>15</v>
      </c>
      <c r="Z19" s="2">
        <f t="shared" si="11"/>
        <v>24</v>
      </c>
      <c r="AA19" s="10">
        <f>SUMIFS(QBRBWRTE!$AF:$AF,QBRBWRTE!$B:$B,"TE",QBRBWRTE!$D:$D,A19,QBRBWRTE!$AB:$AB,"&gt;0")</f>
        <v>10.5</v>
      </c>
      <c r="AB19" s="10">
        <f t="shared" si="12"/>
        <v>3.5</v>
      </c>
      <c r="AC19" s="2">
        <f>33-VLOOKUP(A19,OnlineRankings!$A$2:I51,6,FALSE)</f>
        <v>3</v>
      </c>
      <c r="AD19" s="2">
        <f t="shared" si="13"/>
        <v>1</v>
      </c>
      <c r="AE19" t="str">
        <f t="shared" si="14"/>
        <v>BELOW AVERAGE</v>
      </c>
      <c r="AF19" t="str">
        <f t="shared" si="15"/>
        <v>PASS</v>
      </c>
    </row>
    <row r="20" spans="1:32" x14ac:dyDescent="0.2">
      <c r="A20" t="str">
        <f>'Def Game Stats'!A15</f>
        <v>IND</v>
      </c>
      <c r="B20">
        <f>'Def Game Stats'!B15-'Def Game Stats'!C15-'Def Game Stats'!D15</f>
        <v>318</v>
      </c>
      <c r="C20">
        <f>'Def Game Stats'!E15-'Def Game Stats'!F15-'Def Game Stats'!G15</f>
        <v>231</v>
      </c>
      <c r="D20">
        <f>'Def Game Stats'!H15-'Def Game Stats'!I15-'Def Game Stats'!J15</f>
        <v>16</v>
      </c>
      <c r="E20" s="3">
        <f t="shared" si="0"/>
        <v>0.57923497267759561</v>
      </c>
      <c r="F20" s="3">
        <f t="shared" si="1"/>
        <v>0.42076502732240439</v>
      </c>
      <c r="G20">
        <f t="shared" si="2"/>
        <v>565</v>
      </c>
      <c r="H20">
        <f>'Def Game Stats'!T15-'Def Game Stats'!U15-'Def Game Stats'!V15</f>
        <v>15</v>
      </c>
      <c r="I20">
        <f>'Def Game Stats'!N15-'Def Game Stats'!O15-'Def Game Stats'!P15</f>
        <v>6</v>
      </c>
      <c r="J20">
        <f>'Def Game Stats'!Z15-'Def Game Stats'!AA15-'Def Game Stats'!AB15</f>
        <v>13</v>
      </c>
      <c r="K20">
        <f t="shared" si="3"/>
        <v>165</v>
      </c>
      <c r="L20" s="1">
        <f t="shared" si="4"/>
        <v>0.29203539823008851</v>
      </c>
      <c r="M20" s="1">
        <f t="shared" si="5"/>
        <v>3.4242424242424243</v>
      </c>
      <c r="N20" s="2">
        <f>COUNTIFS(GameData!$B:$B,A20,GameData!$E:$E,"&gt;0",GameData!$D:$D,"&gt;8")</f>
        <v>2</v>
      </c>
      <c r="O20" s="10">
        <f>SUMIFS(QBRBWRTE!$AF:$AF,QBRBWRTE!$B:$B,"QB",QBRBWRTE!$D:$D,A20,QBRBWRTE!$AB:$AB,"&gt;0")</f>
        <v>38.14</v>
      </c>
      <c r="P20" s="10">
        <f t="shared" si="6"/>
        <v>19.07</v>
      </c>
      <c r="Q20" s="2">
        <f>33-VLOOKUP(A20,OnlineRankings!$A$2:I55,2,FALSE)</f>
        <v>10</v>
      </c>
      <c r="R20" s="2">
        <f t="shared" si="7"/>
        <v>18</v>
      </c>
      <c r="S20" s="10">
        <f>SUMIFS(QBRBWRTE!$AF:$AF,QBRBWRTE!$B:$B,"RB",QBRBWRTE!$D:$D,A20,QBRBWRTE!$AB:$AB,"&gt;0")</f>
        <v>18.8</v>
      </c>
      <c r="T20" s="10">
        <f t="shared" si="8"/>
        <v>9.4</v>
      </c>
      <c r="U20" s="2">
        <f>33-VLOOKUP(A20,OnlineRankings!$A$2:I55,4,FALSE)</f>
        <v>12</v>
      </c>
      <c r="V20" s="2">
        <f t="shared" si="9"/>
        <v>1</v>
      </c>
      <c r="W20" s="10">
        <f>SUMIFS(QBRBWRTE!$AF:$AF,QBRBWRTE!$B:$B,"WR",QBRBWRTE!$D:$D,A20,QBRBWRTE!$AB:$AB,"&gt;0")</f>
        <v>84.9</v>
      </c>
      <c r="X20" s="10">
        <f t="shared" si="10"/>
        <v>42.45</v>
      </c>
      <c r="Y20" s="2">
        <f>33-VLOOKUP(A20,OnlineRankings!$A$2:I55,8,FALSE)</f>
        <v>20</v>
      </c>
      <c r="Z20" s="2">
        <f t="shared" si="11"/>
        <v>28</v>
      </c>
      <c r="AA20" s="10">
        <f>SUMIFS(QBRBWRTE!$AF:$AF,QBRBWRTE!$B:$B,"TE",QBRBWRTE!$D:$D,A20,QBRBWRTE!$AB:$AB,"&gt;0")</f>
        <v>30.1</v>
      </c>
      <c r="AB20" s="10">
        <f t="shared" si="12"/>
        <v>15.05</v>
      </c>
      <c r="AC20" s="2">
        <f>33-VLOOKUP(A20,OnlineRankings!$A$2:I55,6,FALSE)</f>
        <v>26</v>
      </c>
      <c r="AD20" s="2">
        <f t="shared" si="13"/>
        <v>22</v>
      </c>
      <c r="AE20" t="str">
        <f t="shared" si="14"/>
        <v>BELOW AVERAGE</v>
      </c>
      <c r="AF20" t="str">
        <f t="shared" si="15"/>
        <v>BALANCED</v>
      </c>
    </row>
    <row r="21" spans="1:32" x14ac:dyDescent="0.2">
      <c r="A21" t="str">
        <f>'Def Game Stats'!A16</f>
        <v>JAC</v>
      </c>
      <c r="B21">
        <f>'Def Game Stats'!B16-'Def Game Stats'!C16-'Def Game Stats'!D16</f>
        <v>309</v>
      </c>
      <c r="C21">
        <f>'Def Game Stats'!E16-'Def Game Stats'!F16-'Def Game Stats'!G16</f>
        <v>225</v>
      </c>
      <c r="D21">
        <f>'Def Game Stats'!H16-'Def Game Stats'!I16-'Def Game Stats'!J16</f>
        <v>20</v>
      </c>
      <c r="E21" s="3">
        <f t="shared" si="0"/>
        <v>0.5786516853932584</v>
      </c>
      <c r="F21" s="3">
        <f t="shared" si="1"/>
        <v>0.42134831460674155</v>
      </c>
      <c r="G21">
        <f t="shared" si="2"/>
        <v>554</v>
      </c>
      <c r="H21">
        <f>'Def Game Stats'!T16-'Def Game Stats'!U16-'Def Game Stats'!V16</f>
        <v>14</v>
      </c>
      <c r="I21">
        <f>'Def Game Stats'!N16-'Def Game Stats'!O16-'Def Game Stats'!P16</f>
        <v>5</v>
      </c>
      <c r="J21">
        <f>'Def Game Stats'!Z16-'Def Game Stats'!AA16-'Def Game Stats'!AB16</f>
        <v>16</v>
      </c>
      <c r="K21">
        <f t="shared" si="3"/>
        <v>162</v>
      </c>
      <c r="L21" s="1">
        <f t="shared" si="4"/>
        <v>0.29241877256317689</v>
      </c>
      <c r="M21" s="1">
        <f t="shared" si="5"/>
        <v>3.4197530864197532</v>
      </c>
      <c r="N21" s="2">
        <f>COUNTIFS(GameData!$B:$B,A21,GameData!$E:$E,"&gt;0",GameData!$D:$D,"&gt;8")</f>
        <v>3</v>
      </c>
      <c r="O21" s="10">
        <f>SUMIFS(QBRBWRTE!$AF:$AF,QBRBWRTE!$B:$B,"QB",QBRBWRTE!$D:$D,A21,QBRBWRTE!$AB:$AB,"&gt;0")</f>
        <v>64.36</v>
      </c>
      <c r="P21" s="10">
        <f t="shared" si="6"/>
        <v>21.453333333333333</v>
      </c>
      <c r="Q21" s="2">
        <f>33-VLOOKUP(A21,OnlineRankings!$A$2:I52,2,FALSE)</f>
        <v>17</v>
      </c>
      <c r="R21" s="2">
        <f t="shared" si="7"/>
        <v>22</v>
      </c>
      <c r="S21" s="10">
        <f>SUMIFS(QBRBWRTE!$AF:$AF,QBRBWRTE!$B:$B,"RB",QBRBWRTE!$D:$D,A21,QBRBWRTE!$AB:$AB,"&gt;0")</f>
        <v>47.5</v>
      </c>
      <c r="T21" s="10">
        <f t="shared" si="8"/>
        <v>15.833333333333334</v>
      </c>
      <c r="U21" s="2">
        <f>33-VLOOKUP(A21,OnlineRankings!$A$2:I52,4,FALSE)</f>
        <v>31</v>
      </c>
      <c r="V21" s="2">
        <f t="shared" si="9"/>
        <v>12</v>
      </c>
      <c r="W21" s="10">
        <f>SUMIFS(QBRBWRTE!$AF:$AF,QBRBWRTE!$B:$B,"WR",QBRBWRTE!$D:$D,A21,QBRBWRTE!$AB:$AB,"&gt;0")</f>
        <v>82.500000000000014</v>
      </c>
      <c r="X21" s="10">
        <f t="shared" si="10"/>
        <v>27.500000000000004</v>
      </c>
      <c r="Y21" s="2">
        <f>33-VLOOKUP(A21,OnlineRankings!$A$2:I52,8,FALSE)</f>
        <v>17</v>
      </c>
      <c r="Z21" s="2">
        <f t="shared" si="11"/>
        <v>8</v>
      </c>
      <c r="AA21" s="10">
        <f>SUMIFS(QBRBWRTE!$AF:$AF,QBRBWRTE!$B:$B,"TE",QBRBWRTE!$D:$D,A21,QBRBWRTE!$AB:$AB,"&gt;0")</f>
        <v>69</v>
      </c>
      <c r="AB21" s="10">
        <f t="shared" si="12"/>
        <v>23</v>
      </c>
      <c r="AC21" s="2">
        <f>33-VLOOKUP(A21,OnlineRankings!$A$2:I52,6,FALSE)</f>
        <v>18</v>
      </c>
      <c r="AD21" s="2">
        <f t="shared" si="13"/>
        <v>30</v>
      </c>
      <c r="AE21" t="str">
        <f t="shared" si="14"/>
        <v>BELOW AVERAGE</v>
      </c>
      <c r="AF21" t="str">
        <f t="shared" si="15"/>
        <v>BALANCED</v>
      </c>
    </row>
    <row r="22" spans="1:32" x14ac:dyDescent="0.2">
      <c r="A22" t="str">
        <f>'Def Game Stats'!A32</f>
        <v>TEN</v>
      </c>
      <c r="B22">
        <f>'Def Game Stats'!B32-'Def Game Stats'!C32-'Def Game Stats'!D32</f>
        <v>240</v>
      </c>
      <c r="C22">
        <f>'Def Game Stats'!E32-'Def Game Stats'!F32-'Def Game Stats'!G32</f>
        <v>218</v>
      </c>
      <c r="D22">
        <f>'Def Game Stats'!H32-'Def Game Stats'!I32-'Def Game Stats'!J32</f>
        <v>8</v>
      </c>
      <c r="E22" s="3">
        <f t="shared" si="0"/>
        <v>0.5240174672489083</v>
      </c>
      <c r="F22" s="3">
        <f t="shared" si="1"/>
        <v>0.4759825327510917</v>
      </c>
      <c r="G22">
        <f t="shared" si="2"/>
        <v>466</v>
      </c>
      <c r="H22">
        <f>'Def Game Stats'!T32-'Def Game Stats'!U32-'Def Game Stats'!V32</f>
        <v>13</v>
      </c>
      <c r="I22">
        <f>'Def Game Stats'!N32-'Def Game Stats'!O32-'Def Game Stats'!P32</f>
        <v>7</v>
      </c>
      <c r="J22">
        <f>'Def Game Stats'!Z32-'Def Game Stats'!AA32-'Def Game Stats'!AB32</f>
        <v>6</v>
      </c>
      <c r="K22">
        <f t="shared" si="3"/>
        <v>138</v>
      </c>
      <c r="L22" s="1">
        <f t="shared" si="4"/>
        <v>0.29613733905579398</v>
      </c>
      <c r="M22" s="1">
        <f t="shared" si="5"/>
        <v>3.3768115942028989</v>
      </c>
      <c r="N22" s="2">
        <f>COUNTIFS(GameData!$B:$B,A22,GameData!$E:$E,"&gt;0",GameData!$D:$D,"&gt;8")</f>
        <v>3</v>
      </c>
      <c r="O22" s="10">
        <f>SUMIFS(QBRBWRTE!$AF:$AF,QBRBWRTE!$B:$B,"QB",QBRBWRTE!$D:$D,A22,QBRBWRTE!$AB:$AB,"&gt;0")</f>
        <v>69.94</v>
      </c>
      <c r="P22" s="10">
        <f t="shared" si="6"/>
        <v>23.313333333333333</v>
      </c>
      <c r="Q22" s="2">
        <f>33-VLOOKUP(A22,OnlineRankings!$A$2:I56,2,FALSE)</f>
        <v>25</v>
      </c>
      <c r="R22" s="2">
        <f t="shared" si="7"/>
        <v>27</v>
      </c>
      <c r="S22" s="10">
        <f>SUMIFS(QBRBWRTE!$AF:$AF,QBRBWRTE!$B:$B,"RB",QBRBWRTE!$D:$D,A22,QBRBWRTE!$AB:$AB,"&gt;0")</f>
        <v>44.6</v>
      </c>
      <c r="T22" s="10">
        <f t="shared" si="8"/>
        <v>14.866666666666667</v>
      </c>
      <c r="U22" s="2">
        <f>33-VLOOKUP(A22,OnlineRankings!$A$2:I56,4,FALSE)</f>
        <v>9</v>
      </c>
      <c r="V22" s="2">
        <f t="shared" si="9"/>
        <v>10</v>
      </c>
      <c r="W22" s="10">
        <f>SUMIFS(QBRBWRTE!$AF:$AF,QBRBWRTE!$B:$B,"WR",QBRBWRTE!$D:$D,A22,QBRBWRTE!$AB:$AB,"&gt;0")</f>
        <v>97</v>
      </c>
      <c r="X22" s="10">
        <f t="shared" si="10"/>
        <v>32.333333333333336</v>
      </c>
      <c r="Y22" s="2">
        <f>33-VLOOKUP(A22,OnlineRankings!$A$2:I56,8,FALSE)</f>
        <v>8</v>
      </c>
      <c r="Z22" s="2">
        <f t="shared" si="11"/>
        <v>15</v>
      </c>
      <c r="AA22" s="10">
        <f>SUMIFS(QBRBWRTE!$AF:$AF,QBRBWRTE!$B:$B,"TE",QBRBWRTE!$D:$D,A22,QBRBWRTE!$AB:$AB,"&gt;0")</f>
        <v>72.8</v>
      </c>
      <c r="AB22" s="10">
        <f t="shared" si="12"/>
        <v>24.266666666666666</v>
      </c>
      <c r="AC22" s="2">
        <f>33-VLOOKUP(A22,OnlineRankings!$A$2:I56,6,FALSE)</f>
        <v>14</v>
      </c>
      <c r="AD22" s="2">
        <f t="shared" si="13"/>
        <v>31</v>
      </c>
      <c r="AE22" t="str">
        <f t="shared" si="14"/>
        <v>BELOW AVERAGE</v>
      </c>
      <c r="AF22" t="str">
        <f t="shared" si="15"/>
        <v>RUN</v>
      </c>
    </row>
    <row r="23" spans="1:32" x14ac:dyDescent="0.2">
      <c r="A23" t="str">
        <f>'Def Game Stats'!A33</f>
        <v>WAS</v>
      </c>
      <c r="B23">
        <f>'Def Game Stats'!B33-'Def Game Stats'!C33-'Def Game Stats'!D33</f>
        <v>256</v>
      </c>
      <c r="C23">
        <f>'Def Game Stats'!E33-'Def Game Stats'!F33-'Def Game Stats'!G33</f>
        <v>230</v>
      </c>
      <c r="D23">
        <f>'Def Game Stats'!H33-'Def Game Stats'!I33-'Def Game Stats'!J33</f>
        <v>17</v>
      </c>
      <c r="E23" s="3">
        <f t="shared" si="0"/>
        <v>0.52674897119341568</v>
      </c>
      <c r="F23" s="3">
        <f t="shared" si="1"/>
        <v>0.47325102880658437</v>
      </c>
      <c r="G23">
        <f t="shared" si="2"/>
        <v>503</v>
      </c>
      <c r="H23">
        <f>'Def Game Stats'!T33-'Def Game Stats'!U33-'Def Game Stats'!V33</f>
        <v>15</v>
      </c>
      <c r="I23">
        <f>'Def Game Stats'!N33-'Def Game Stats'!O33-'Def Game Stats'!P33</f>
        <v>3</v>
      </c>
      <c r="J23">
        <f>'Def Game Stats'!Z33-'Def Game Stats'!AA33-'Def Game Stats'!AB33</f>
        <v>14</v>
      </c>
      <c r="K23">
        <f t="shared" si="3"/>
        <v>150</v>
      </c>
      <c r="L23" s="1">
        <f t="shared" si="4"/>
        <v>0.29821073558648109</v>
      </c>
      <c r="M23" s="1">
        <f t="shared" si="5"/>
        <v>3.3533333333333335</v>
      </c>
      <c r="N23" s="2">
        <f>COUNTIFS(GameData!$B:$B,A23,GameData!$E:$E,"&gt;0",GameData!$D:$D,"&gt;8")</f>
        <v>3</v>
      </c>
      <c r="O23" s="10">
        <f>SUMIFS(QBRBWRTE!$AF:$AF,QBRBWRTE!$B:$B,"QB",QBRBWRTE!$D:$D,A23,QBRBWRTE!$AB:$AB,"&gt;0")</f>
        <v>64.760000000000005</v>
      </c>
      <c r="P23" s="10">
        <f t="shared" si="6"/>
        <v>21.58666666666667</v>
      </c>
      <c r="Q23" s="2">
        <f>33-VLOOKUP(A23,OnlineRankings!$A$2:I50,2,FALSE)</f>
        <v>15</v>
      </c>
      <c r="R23" s="2">
        <f t="shared" si="7"/>
        <v>23</v>
      </c>
      <c r="S23" s="10">
        <f>SUMIFS(QBRBWRTE!$AF:$AF,QBRBWRTE!$B:$B,"RB",QBRBWRTE!$D:$D,A23,QBRBWRTE!$AB:$AB,"&gt;0")</f>
        <v>90.100000000000009</v>
      </c>
      <c r="T23" s="10">
        <f t="shared" si="8"/>
        <v>30.033333333333335</v>
      </c>
      <c r="U23" s="2">
        <f>33-VLOOKUP(A23,OnlineRankings!$A$2:I50,4,FALSE)</f>
        <v>16</v>
      </c>
      <c r="V23" s="2">
        <f t="shared" si="9"/>
        <v>27</v>
      </c>
      <c r="W23" s="10">
        <f>SUMIFS(QBRBWRTE!$AF:$AF,QBRBWRTE!$B:$B,"WR",QBRBWRTE!$D:$D,A23,QBRBWRTE!$AB:$AB,"&gt;0")</f>
        <v>119.40000000000002</v>
      </c>
      <c r="X23" s="10">
        <f t="shared" si="10"/>
        <v>39.800000000000004</v>
      </c>
      <c r="Y23" s="2">
        <f>33-VLOOKUP(A23,OnlineRankings!$A$2:I50,8,FALSE)</f>
        <v>26</v>
      </c>
      <c r="Z23" s="2">
        <f t="shared" si="11"/>
        <v>26</v>
      </c>
      <c r="AA23" s="10">
        <f>SUMIFS(QBRBWRTE!$AF:$AF,QBRBWRTE!$B:$B,"TE",QBRBWRTE!$D:$D,A23,QBRBWRTE!$AB:$AB,"&gt;0")</f>
        <v>29.5</v>
      </c>
      <c r="AB23" s="10">
        <f t="shared" si="12"/>
        <v>9.8333333333333339</v>
      </c>
      <c r="AC23" s="2">
        <f>33-VLOOKUP(A23,OnlineRankings!$A$2:I50,6,FALSE)</f>
        <v>11</v>
      </c>
      <c r="AD23" s="2">
        <f t="shared" si="13"/>
        <v>9</v>
      </c>
      <c r="AE23" t="str">
        <f t="shared" si="14"/>
        <v>BELOW AVERAGE</v>
      </c>
      <c r="AF23" t="str">
        <f t="shared" si="15"/>
        <v>RUN</v>
      </c>
    </row>
    <row r="24" spans="1:32" x14ac:dyDescent="0.2">
      <c r="A24" t="str">
        <f>'Def Game Stats'!A24</f>
        <v>OAK</v>
      </c>
      <c r="B24">
        <f>'Def Game Stats'!B24-'Def Game Stats'!C24-'Def Game Stats'!D24</f>
        <v>339</v>
      </c>
      <c r="C24">
        <f>'Def Game Stats'!E24-'Def Game Stats'!F24-'Def Game Stats'!G24</f>
        <v>206</v>
      </c>
      <c r="D24">
        <f>'Def Game Stats'!H24-'Def Game Stats'!I24-'Def Game Stats'!J24</f>
        <v>23</v>
      </c>
      <c r="E24" s="3">
        <f t="shared" si="0"/>
        <v>0.62201834862385319</v>
      </c>
      <c r="F24" s="3">
        <f t="shared" si="1"/>
        <v>0.37798165137614681</v>
      </c>
      <c r="G24">
        <f t="shared" si="2"/>
        <v>568</v>
      </c>
      <c r="H24">
        <f>'Def Game Stats'!T24-'Def Game Stats'!U24-'Def Game Stats'!V24</f>
        <v>13</v>
      </c>
      <c r="I24">
        <f>'Def Game Stats'!N24-'Def Game Stats'!O24-'Def Game Stats'!P24</f>
        <v>5</v>
      </c>
      <c r="J24">
        <f>'Def Game Stats'!Z24-'Def Game Stats'!AA24-'Def Game Stats'!AB24</f>
        <v>21</v>
      </c>
      <c r="K24">
        <f t="shared" si="3"/>
        <v>171</v>
      </c>
      <c r="L24" s="1">
        <f t="shared" si="4"/>
        <v>0.301056338028169</v>
      </c>
      <c r="M24" s="1">
        <f t="shared" si="5"/>
        <v>3.3216374269005851</v>
      </c>
      <c r="N24" s="2">
        <f>COUNTIFS(GameData!$B:$B,A24,GameData!$E:$E,"&gt;0",GameData!$D:$D,"&gt;8")</f>
        <v>3</v>
      </c>
      <c r="O24" s="10">
        <f>SUMIFS(QBRBWRTE!$AF:$AF,QBRBWRTE!$B:$B,"QB",QBRBWRTE!$D:$D,A24,QBRBWRTE!$AB:$AB,"&gt;0")</f>
        <v>60.8</v>
      </c>
      <c r="P24" s="10">
        <f t="shared" si="6"/>
        <v>20.266666666666666</v>
      </c>
      <c r="Q24" s="2">
        <f>33-VLOOKUP(A24,OnlineRankings!$A$2:I58,2,FALSE)</f>
        <v>18</v>
      </c>
      <c r="R24" s="2">
        <f t="shared" si="7"/>
        <v>20</v>
      </c>
      <c r="S24" s="10">
        <f>SUMIFS(QBRBWRTE!$AF:$AF,QBRBWRTE!$B:$B,"RB",QBRBWRTE!$D:$D,A24,QBRBWRTE!$AB:$AB,"&gt;0")</f>
        <v>103.1</v>
      </c>
      <c r="T24" s="10">
        <f t="shared" si="8"/>
        <v>34.366666666666667</v>
      </c>
      <c r="U24" s="2">
        <f>33-VLOOKUP(A24,OnlineRankings!$A$2:I58,4,FALSE)</f>
        <v>29</v>
      </c>
      <c r="V24" s="2">
        <f t="shared" si="9"/>
        <v>30</v>
      </c>
      <c r="W24" s="10">
        <f>SUMIFS(QBRBWRTE!$AF:$AF,QBRBWRTE!$B:$B,"WR",QBRBWRTE!$D:$D,A24,QBRBWRTE!$AB:$AB,"&gt;0")</f>
        <v>107.5</v>
      </c>
      <c r="X24" s="10">
        <f t="shared" si="10"/>
        <v>35.833333333333336</v>
      </c>
      <c r="Y24" s="2">
        <f>33-VLOOKUP(A24,OnlineRankings!$A$2:I58,8,FALSE)</f>
        <v>12</v>
      </c>
      <c r="Z24" s="2">
        <f t="shared" si="11"/>
        <v>21</v>
      </c>
      <c r="AA24" s="10">
        <f>SUMIFS(QBRBWRTE!$AF:$AF,QBRBWRTE!$B:$B,"TE",QBRBWRTE!$D:$D,A24,QBRBWRTE!$AB:$AB,"&gt;0")</f>
        <v>31.5</v>
      </c>
      <c r="AB24" s="10">
        <f t="shared" si="12"/>
        <v>10.5</v>
      </c>
      <c r="AC24" s="2">
        <f>33-VLOOKUP(A24,OnlineRankings!$A$2:I58,6,FALSE)</f>
        <v>30</v>
      </c>
      <c r="AD24" s="2">
        <f t="shared" si="13"/>
        <v>11</v>
      </c>
      <c r="AE24" t="str">
        <f t="shared" si="14"/>
        <v>BELOW AVERAGE</v>
      </c>
      <c r="AF24" t="str">
        <f t="shared" si="15"/>
        <v>PASS</v>
      </c>
    </row>
    <row r="25" spans="1:32" x14ac:dyDescent="0.2">
      <c r="A25" t="str">
        <f>'Def Game Stats'!A31</f>
        <v>TB</v>
      </c>
      <c r="B25">
        <f>'Def Game Stats'!B31-'Def Game Stats'!C31-'Def Game Stats'!D31</f>
        <v>282</v>
      </c>
      <c r="C25">
        <f>'Def Game Stats'!E31-'Def Game Stats'!F31-'Def Game Stats'!G31</f>
        <v>220</v>
      </c>
      <c r="D25">
        <f>'Def Game Stats'!H31-'Def Game Stats'!I31-'Def Game Stats'!J31</f>
        <v>15</v>
      </c>
      <c r="E25" s="3">
        <f t="shared" si="0"/>
        <v>0.56175298804780871</v>
      </c>
      <c r="F25" s="3">
        <f t="shared" si="1"/>
        <v>0.43824701195219123</v>
      </c>
      <c r="G25">
        <f t="shared" si="2"/>
        <v>517</v>
      </c>
      <c r="H25">
        <f>'Def Game Stats'!T31-'Def Game Stats'!U31-'Def Game Stats'!V31</f>
        <v>17</v>
      </c>
      <c r="I25">
        <f>'Def Game Stats'!N31-'Def Game Stats'!O31-'Def Game Stats'!P31</f>
        <v>3</v>
      </c>
      <c r="J25">
        <f>'Def Game Stats'!Z31-'Def Game Stats'!AA31-'Def Game Stats'!AB31</f>
        <v>12</v>
      </c>
      <c r="K25">
        <f t="shared" si="3"/>
        <v>156</v>
      </c>
      <c r="L25" s="1">
        <f t="shared" si="4"/>
        <v>0.30174081237911027</v>
      </c>
      <c r="M25" s="1">
        <f t="shared" si="5"/>
        <v>3.3141025641025639</v>
      </c>
      <c r="N25" s="2">
        <f>COUNTIFS(GameData!$B:$B,A25,GameData!$E:$E,"&gt;0",GameData!$D:$D,"&gt;8")</f>
        <v>3</v>
      </c>
      <c r="O25" s="10">
        <f>SUMIFS(QBRBWRTE!$AF:$AF,QBRBWRTE!$B:$B,"QB",QBRBWRTE!$D:$D,A25,QBRBWRTE!$AB:$AB,"&gt;0")</f>
        <v>37.9</v>
      </c>
      <c r="P25" s="10">
        <f t="shared" si="6"/>
        <v>12.633333333333333</v>
      </c>
      <c r="Q25" s="2">
        <f>33-VLOOKUP(A25,OnlineRankings!$A$2:I59,2,FALSE)</f>
        <v>5</v>
      </c>
      <c r="R25" s="2">
        <f t="shared" si="7"/>
        <v>2</v>
      </c>
      <c r="S25" s="10">
        <f>SUMIFS(QBRBWRTE!$AF:$AF,QBRBWRTE!$B:$B,"RB",QBRBWRTE!$D:$D,A25,QBRBWRTE!$AB:$AB,"&gt;0")</f>
        <v>68.3</v>
      </c>
      <c r="T25" s="10">
        <f t="shared" si="8"/>
        <v>22.766666666666666</v>
      </c>
      <c r="U25" s="2">
        <f>33-VLOOKUP(A25,OnlineRankings!$A$2:I59,4,FALSE)</f>
        <v>11</v>
      </c>
      <c r="V25" s="2">
        <f t="shared" si="9"/>
        <v>19</v>
      </c>
      <c r="W25" s="10">
        <f>SUMIFS(QBRBWRTE!$AF:$AF,QBRBWRTE!$B:$B,"WR",QBRBWRTE!$D:$D,A25,QBRBWRTE!$AB:$AB,"&gt;0")</f>
        <v>84.699999999999989</v>
      </c>
      <c r="X25" s="10">
        <f t="shared" si="10"/>
        <v>28.233333333333331</v>
      </c>
      <c r="Y25" s="2">
        <f>33-VLOOKUP(A25,OnlineRankings!$A$2:I59,8,FALSE)</f>
        <v>23</v>
      </c>
      <c r="Z25" s="2">
        <f t="shared" si="11"/>
        <v>9</v>
      </c>
      <c r="AA25" s="10">
        <f>SUMIFS(QBRBWRTE!$AF:$AF,QBRBWRTE!$B:$B,"TE",QBRBWRTE!$D:$D,A25,QBRBWRTE!$AB:$AB,"&gt;0")</f>
        <v>30.5</v>
      </c>
      <c r="AB25" s="10">
        <f t="shared" si="12"/>
        <v>10.166666666666666</v>
      </c>
      <c r="AC25" s="2">
        <f>33-VLOOKUP(A25,OnlineRankings!$A$2:I59,6,FALSE)</f>
        <v>17</v>
      </c>
      <c r="AD25" s="2">
        <f t="shared" si="13"/>
        <v>10</v>
      </c>
      <c r="AE25" t="str">
        <f t="shared" si="14"/>
        <v>BELOW AVERAGE</v>
      </c>
      <c r="AF25" t="str">
        <f t="shared" si="15"/>
        <v>BALANCED</v>
      </c>
    </row>
    <row r="26" spans="1:32" x14ac:dyDescent="0.2">
      <c r="A26" t="str">
        <f>'Def Game Stats'!A7</f>
        <v>CHI</v>
      </c>
      <c r="B26">
        <f>'Def Game Stats'!B7-'Def Game Stats'!C7-'Def Game Stats'!D7</f>
        <v>254</v>
      </c>
      <c r="C26">
        <f>'Def Game Stats'!E7-'Def Game Stats'!F7-'Def Game Stats'!G7</f>
        <v>212</v>
      </c>
      <c r="D26">
        <f>'Def Game Stats'!H7-'Def Game Stats'!I7-'Def Game Stats'!J7</f>
        <v>17</v>
      </c>
      <c r="E26" s="3">
        <f t="shared" si="0"/>
        <v>0.54506437768240346</v>
      </c>
      <c r="F26" s="3">
        <f t="shared" si="1"/>
        <v>0.45493562231759654</v>
      </c>
      <c r="G26">
        <f t="shared" si="2"/>
        <v>483</v>
      </c>
      <c r="H26">
        <f>'Def Game Stats'!T7-'Def Game Stats'!U7-'Def Game Stats'!V7</f>
        <v>15</v>
      </c>
      <c r="I26">
        <f>'Def Game Stats'!N7-'Def Game Stats'!O7-'Def Game Stats'!P7</f>
        <v>2</v>
      </c>
      <c r="J26">
        <f>'Def Game Stats'!Z7-'Def Game Stats'!AA7-'Def Game Stats'!AB7</f>
        <v>15</v>
      </c>
      <c r="K26">
        <f t="shared" si="3"/>
        <v>147</v>
      </c>
      <c r="L26" s="1">
        <f t="shared" si="4"/>
        <v>0.30434782608695654</v>
      </c>
      <c r="M26" s="1">
        <f t="shared" si="5"/>
        <v>3.2857142857142856</v>
      </c>
      <c r="N26" s="2">
        <f>COUNTIFS(GameData!$B:$B,A26,GameData!$E:$E,"&gt;0",GameData!$D:$D,"&gt;8")</f>
        <v>3</v>
      </c>
      <c r="O26" s="10">
        <f>SUMIFS(QBRBWRTE!$AF:$AF,QBRBWRTE!$B:$B,"QB",QBRBWRTE!$D:$D,A26,QBRBWRTE!$AB:$AB,"&gt;0")</f>
        <v>40.599999999999994</v>
      </c>
      <c r="P26" s="10">
        <f t="shared" si="6"/>
        <v>13.533333333333331</v>
      </c>
      <c r="Q26" s="2">
        <f>33-VLOOKUP(A26,OnlineRankings!$A$2:I57,2,FALSE)</f>
        <v>20</v>
      </c>
      <c r="R26" s="2">
        <f t="shared" si="7"/>
        <v>5</v>
      </c>
      <c r="S26" s="10">
        <f>SUMIFS(QBRBWRTE!$AF:$AF,QBRBWRTE!$B:$B,"RB",QBRBWRTE!$D:$D,A26,QBRBWRTE!$AB:$AB,"&gt;0")</f>
        <v>80.2</v>
      </c>
      <c r="T26" s="10">
        <f t="shared" si="8"/>
        <v>26.733333333333334</v>
      </c>
      <c r="U26" s="2">
        <f>33-VLOOKUP(A26,OnlineRankings!$A$2:I57,4,FALSE)</f>
        <v>13</v>
      </c>
      <c r="V26" s="2">
        <f t="shared" si="9"/>
        <v>24</v>
      </c>
      <c r="W26" s="10">
        <f>SUMIFS(QBRBWRTE!$AF:$AF,QBRBWRTE!$B:$B,"WR",QBRBWRTE!$D:$D,A26,QBRBWRTE!$AB:$AB,"&gt;0")</f>
        <v>66</v>
      </c>
      <c r="X26" s="10">
        <f t="shared" si="10"/>
        <v>22</v>
      </c>
      <c r="Y26" s="2">
        <f>33-VLOOKUP(A26,OnlineRankings!$A$2:I57,8,FALSE)</f>
        <v>29</v>
      </c>
      <c r="Z26" s="2">
        <f t="shared" si="11"/>
        <v>3</v>
      </c>
      <c r="AA26" s="10">
        <f>SUMIFS(QBRBWRTE!$AF:$AF,QBRBWRTE!$B:$B,"TE",QBRBWRTE!$D:$D,A26,QBRBWRTE!$AB:$AB,"&gt;0")</f>
        <v>32.6</v>
      </c>
      <c r="AB26" s="10">
        <f t="shared" si="12"/>
        <v>10.866666666666667</v>
      </c>
      <c r="AC26" s="2">
        <f>33-VLOOKUP(A26,OnlineRankings!$A$2:I57,6,FALSE)</f>
        <v>16</v>
      </c>
      <c r="AD26" s="2">
        <f t="shared" si="13"/>
        <v>13</v>
      </c>
      <c r="AE26" t="str">
        <f t="shared" si="14"/>
        <v>BELOW AVERAGE</v>
      </c>
      <c r="AF26" t="str">
        <f t="shared" si="15"/>
        <v>BALANCED</v>
      </c>
    </row>
    <row r="27" spans="1:32" x14ac:dyDescent="0.2">
      <c r="A27" t="str">
        <f>'Def Game Stats'!A29</f>
        <v>SF</v>
      </c>
      <c r="B27">
        <f>'Def Game Stats'!B29-'Def Game Stats'!C29-'Def Game Stats'!D29</f>
        <v>274</v>
      </c>
      <c r="C27">
        <f>'Def Game Stats'!E29-'Def Game Stats'!F29-'Def Game Stats'!G29</f>
        <v>237</v>
      </c>
      <c r="D27">
        <f>'Def Game Stats'!H29-'Def Game Stats'!I29-'Def Game Stats'!J29</f>
        <v>16</v>
      </c>
      <c r="E27" s="3">
        <f t="shared" si="0"/>
        <v>0.53620352250489234</v>
      </c>
      <c r="F27" s="3">
        <f t="shared" si="1"/>
        <v>0.46379647749510761</v>
      </c>
      <c r="G27">
        <f t="shared" si="2"/>
        <v>527</v>
      </c>
      <c r="H27">
        <f>'Def Game Stats'!T29-'Def Game Stats'!U29-'Def Game Stats'!V29</f>
        <v>14</v>
      </c>
      <c r="I27">
        <f>'Def Game Stats'!N29-'Def Game Stats'!O29-'Def Game Stats'!P29</f>
        <v>7</v>
      </c>
      <c r="J27">
        <f>'Def Game Stats'!Z29-'Def Game Stats'!AA29-'Def Game Stats'!AB29</f>
        <v>12</v>
      </c>
      <c r="K27">
        <f t="shared" si="3"/>
        <v>162</v>
      </c>
      <c r="L27" s="1">
        <f t="shared" si="4"/>
        <v>0.30740037950664134</v>
      </c>
      <c r="M27" s="1">
        <f t="shared" si="5"/>
        <v>3.2530864197530867</v>
      </c>
      <c r="N27" s="2">
        <f>COUNTIFS(GameData!$B:$B,A27,GameData!$E:$E,"&gt;0",GameData!$D:$D,"&gt;8")</f>
        <v>2</v>
      </c>
      <c r="O27" s="10">
        <f>SUMIFS(QBRBWRTE!$AF:$AF,QBRBWRTE!$B:$B,"QB",QBRBWRTE!$D:$D,A27,QBRBWRTE!$AB:$AB,"&gt;0")</f>
        <v>44.72</v>
      </c>
      <c r="P27" s="10">
        <f t="shared" si="6"/>
        <v>22.36</v>
      </c>
      <c r="Q27" s="2">
        <f>33-VLOOKUP(A27,OnlineRankings!$A$2:I54,2,FALSE)</f>
        <v>27</v>
      </c>
      <c r="R27" s="2">
        <f t="shared" si="7"/>
        <v>24</v>
      </c>
      <c r="S27" s="10">
        <f>SUMIFS(QBRBWRTE!$AF:$AF,QBRBWRTE!$B:$B,"RB",QBRBWRTE!$D:$D,A27,QBRBWRTE!$AB:$AB,"&gt;0")</f>
        <v>69.899999999999991</v>
      </c>
      <c r="T27" s="10">
        <f t="shared" si="8"/>
        <v>34.949999999999996</v>
      </c>
      <c r="U27" s="2">
        <f>33-VLOOKUP(A27,OnlineRankings!$A$2:I54,4,FALSE)</f>
        <v>32</v>
      </c>
      <c r="V27" s="2">
        <f t="shared" si="9"/>
        <v>31</v>
      </c>
      <c r="W27" s="10">
        <f>SUMIFS(QBRBWRTE!$AF:$AF,QBRBWRTE!$B:$B,"WR",QBRBWRTE!$D:$D,A27,QBRBWRTE!$AB:$AB,"&gt;0")</f>
        <v>75.099999999999994</v>
      </c>
      <c r="X27" s="10">
        <f t="shared" si="10"/>
        <v>37.549999999999997</v>
      </c>
      <c r="Y27" s="2">
        <f>33-VLOOKUP(A27,OnlineRankings!$A$2:I54,8,FALSE)</f>
        <v>27</v>
      </c>
      <c r="Z27" s="2">
        <f t="shared" si="11"/>
        <v>22</v>
      </c>
      <c r="AA27" s="10">
        <f>SUMIFS(QBRBWRTE!$AF:$AF,QBRBWRTE!$B:$B,"TE",QBRBWRTE!$D:$D,A27,QBRBWRTE!$AB:$AB,"&gt;0")</f>
        <v>25.3</v>
      </c>
      <c r="AB27" s="10">
        <f t="shared" si="12"/>
        <v>12.65</v>
      </c>
      <c r="AC27" s="2">
        <f>33-VLOOKUP(A27,OnlineRankings!$A$2:I54,6,FALSE)</f>
        <v>21</v>
      </c>
      <c r="AD27" s="2">
        <f t="shared" si="13"/>
        <v>16</v>
      </c>
      <c r="AE27" t="str">
        <f t="shared" si="14"/>
        <v>BELOW AVERAGE</v>
      </c>
      <c r="AF27" t="str">
        <f t="shared" si="15"/>
        <v>RUN</v>
      </c>
    </row>
    <row r="28" spans="1:32" x14ac:dyDescent="0.2">
      <c r="A28" t="str">
        <f>'Def Game Stats'!A2</f>
        <v>ARI</v>
      </c>
      <c r="B28">
        <f>'Def Game Stats'!B2-'Def Game Stats'!C2-'Def Game Stats'!D2</f>
        <v>275</v>
      </c>
      <c r="C28">
        <f>'Def Game Stats'!E2-'Def Game Stats'!F2-'Def Game Stats'!G2</f>
        <v>187</v>
      </c>
      <c r="D28">
        <f>'Def Game Stats'!H2-'Def Game Stats'!I2-'Def Game Stats'!J2</f>
        <v>13</v>
      </c>
      <c r="E28" s="3">
        <f t="shared" si="0"/>
        <v>0.59523809523809523</v>
      </c>
      <c r="F28" s="3">
        <f t="shared" si="1"/>
        <v>0.40476190476190477</v>
      </c>
      <c r="G28">
        <f t="shared" si="2"/>
        <v>475</v>
      </c>
      <c r="H28">
        <f>'Def Game Stats'!T2-'Def Game Stats'!U2-'Def Game Stats'!V2</f>
        <v>13</v>
      </c>
      <c r="I28">
        <f>'Def Game Stats'!N2-'Def Game Stats'!O2-'Def Game Stats'!P2</f>
        <v>5</v>
      </c>
      <c r="J28">
        <f>'Def Game Stats'!Z2-'Def Game Stats'!AA2-'Def Game Stats'!AB2</f>
        <v>13</v>
      </c>
      <c r="K28">
        <f t="shared" si="3"/>
        <v>147</v>
      </c>
      <c r="L28" s="1">
        <f t="shared" si="4"/>
        <v>0.30947368421052629</v>
      </c>
      <c r="M28" s="1">
        <f t="shared" si="5"/>
        <v>3.231292517006803</v>
      </c>
      <c r="N28" s="2">
        <f>COUNTIFS(GameData!$B:$B,A28,GameData!$E:$E,"&gt;0",GameData!$D:$D,"&gt;8")</f>
        <v>2</v>
      </c>
      <c r="O28" s="10">
        <f>SUMIFS(QBRBWRTE!$AF:$AF,QBRBWRTE!$B:$B,"QB",QBRBWRTE!$D:$D,A28,QBRBWRTE!$AB:$AB,"&gt;0")</f>
        <v>44.8</v>
      </c>
      <c r="P28" s="10">
        <f t="shared" si="6"/>
        <v>22.4</v>
      </c>
      <c r="Q28" s="2">
        <f>33-VLOOKUP(A28,OnlineRankings!$A$2:I53,2,FALSE)</f>
        <v>6</v>
      </c>
      <c r="R28" s="2">
        <f t="shared" si="7"/>
        <v>25</v>
      </c>
      <c r="S28" s="10">
        <f>SUMIFS(QBRBWRTE!$AF:$AF,QBRBWRTE!$B:$B,"RB",QBRBWRTE!$D:$D,A28,QBRBWRTE!$AB:$AB,"&gt;0")</f>
        <v>56</v>
      </c>
      <c r="T28" s="10">
        <f t="shared" si="8"/>
        <v>28</v>
      </c>
      <c r="U28" s="2">
        <f>33-VLOOKUP(A28,OnlineRankings!$A$2:I53,4,FALSE)</f>
        <v>18</v>
      </c>
      <c r="V28" s="2">
        <f t="shared" si="9"/>
        <v>25</v>
      </c>
      <c r="W28" s="10">
        <f>SUMIFS(QBRBWRTE!$AF:$AF,QBRBWRTE!$B:$B,"WR",QBRBWRTE!$D:$D,A28,QBRBWRTE!$AB:$AB,"&gt;0")</f>
        <v>59.1</v>
      </c>
      <c r="X28" s="10">
        <f t="shared" si="10"/>
        <v>29.55</v>
      </c>
      <c r="Y28" s="2">
        <f>33-VLOOKUP(A28,OnlineRankings!$A$2:I53,8,FALSE)</f>
        <v>14</v>
      </c>
      <c r="Z28" s="2">
        <f t="shared" si="11"/>
        <v>10</v>
      </c>
      <c r="AA28" s="10">
        <f>SUMIFS(QBRBWRTE!$AF:$AF,QBRBWRTE!$B:$B,"TE",QBRBWRTE!$D:$D,A28,QBRBWRTE!$AB:$AB,"&gt;0")</f>
        <v>24.299999999999997</v>
      </c>
      <c r="AB28" s="10">
        <f t="shared" si="12"/>
        <v>12.149999999999999</v>
      </c>
      <c r="AC28" s="2">
        <f>33-VLOOKUP(A28,OnlineRankings!$A$2:I53,6,FALSE)</f>
        <v>7</v>
      </c>
      <c r="AD28" s="2">
        <f t="shared" si="13"/>
        <v>15</v>
      </c>
      <c r="AE28" t="str">
        <f t="shared" si="14"/>
        <v>BELOW AVERAGE</v>
      </c>
      <c r="AF28" t="str">
        <f t="shared" si="15"/>
        <v>BALANCED</v>
      </c>
    </row>
    <row r="29" spans="1:32" x14ac:dyDescent="0.2">
      <c r="A29" t="str">
        <f>'Def Game Stats'!A9</f>
        <v>CLE</v>
      </c>
      <c r="B29">
        <f>'Def Game Stats'!B9-'Def Game Stats'!C9-'Def Game Stats'!D9</f>
        <v>268</v>
      </c>
      <c r="C29">
        <f>'Def Game Stats'!E9-'Def Game Stats'!F9-'Def Game Stats'!G9</f>
        <v>244</v>
      </c>
      <c r="D29">
        <f>'Def Game Stats'!H9-'Def Game Stats'!I9-'Def Game Stats'!J9</f>
        <v>17</v>
      </c>
      <c r="E29" s="3">
        <f t="shared" si="0"/>
        <v>0.5234375</v>
      </c>
      <c r="F29" s="3">
        <f t="shared" si="1"/>
        <v>0.4765625</v>
      </c>
      <c r="G29">
        <f t="shared" si="2"/>
        <v>529</v>
      </c>
      <c r="H29">
        <f>'Def Game Stats'!T9-'Def Game Stats'!U9-'Def Game Stats'!V9</f>
        <v>17</v>
      </c>
      <c r="I29">
        <f>'Def Game Stats'!N9-'Def Game Stats'!O9-'Def Game Stats'!P9</f>
        <v>6</v>
      </c>
      <c r="J29">
        <f>'Def Game Stats'!Z9-'Def Game Stats'!AA9-'Def Game Stats'!AB9</f>
        <v>14</v>
      </c>
      <c r="K29">
        <f t="shared" si="3"/>
        <v>180</v>
      </c>
      <c r="L29" s="1">
        <f t="shared" si="4"/>
        <v>0.34026465028355385</v>
      </c>
      <c r="M29" s="1">
        <f t="shared" si="5"/>
        <v>2.9388888888888891</v>
      </c>
      <c r="N29" s="2">
        <f>COUNTIFS(GameData!$B:$B,A29,GameData!$E:$E,"&gt;0",GameData!$D:$D,"&gt;8")</f>
        <v>2</v>
      </c>
      <c r="O29" s="10">
        <f>SUMIFS(QBRBWRTE!$AF:$AF,QBRBWRTE!$B:$B,"QB",QBRBWRTE!$D:$D,A29,QBRBWRTE!$AB:$AB,"&gt;0")</f>
        <v>53.74</v>
      </c>
      <c r="P29" s="10">
        <f t="shared" si="6"/>
        <v>26.87</v>
      </c>
      <c r="Q29" s="2">
        <f>33-VLOOKUP(A29,OnlineRankings!$A$2:I60,2,FALSE)</f>
        <v>28</v>
      </c>
      <c r="R29" s="2">
        <f t="shared" si="7"/>
        <v>31</v>
      </c>
      <c r="S29" s="10">
        <f>SUMIFS(QBRBWRTE!$AF:$AF,QBRBWRTE!$B:$B,"RB",QBRBWRTE!$D:$D,A29,QBRBWRTE!$AB:$AB,"&gt;0")</f>
        <v>24.5</v>
      </c>
      <c r="T29" s="10">
        <f t="shared" si="8"/>
        <v>12.25</v>
      </c>
      <c r="U29" s="2">
        <f>33-VLOOKUP(A29,OnlineRankings!$A$2:I60,4,FALSE)</f>
        <v>26</v>
      </c>
      <c r="V29" s="2">
        <f t="shared" si="9"/>
        <v>5</v>
      </c>
      <c r="W29" s="10">
        <f>SUMIFS(QBRBWRTE!$AF:$AF,QBRBWRTE!$B:$B,"WR",QBRBWRTE!$D:$D,A29,QBRBWRTE!$AB:$AB,"&gt;0")</f>
        <v>114.99999999999999</v>
      </c>
      <c r="X29" s="10">
        <f t="shared" si="10"/>
        <v>57.499999999999993</v>
      </c>
      <c r="Y29" s="2">
        <f>33-VLOOKUP(A29,OnlineRankings!$A$2:I60,8,FALSE)</f>
        <v>24</v>
      </c>
      <c r="Z29" s="2">
        <f t="shared" si="11"/>
        <v>31</v>
      </c>
      <c r="AA29" s="10">
        <f>SUMIFS(QBRBWRTE!$AF:$AF,QBRBWRTE!$B:$B,"TE",QBRBWRTE!$D:$D,A29,QBRBWRTE!$AB:$AB,"&gt;0")</f>
        <v>37.5</v>
      </c>
      <c r="AB29" s="10">
        <f t="shared" si="12"/>
        <v>18.75</v>
      </c>
      <c r="AC29" s="2">
        <f>33-VLOOKUP(A29,OnlineRankings!$A$2:I60,6,FALSE)</f>
        <v>23</v>
      </c>
      <c r="AD29" s="2">
        <f t="shared" si="13"/>
        <v>25</v>
      </c>
      <c r="AE29" t="str">
        <f t="shared" si="14"/>
        <v>POOR</v>
      </c>
      <c r="AF29" t="str">
        <f t="shared" si="15"/>
        <v>RUN</v>
      </c>
    </row>
    <row r="30" spans="1:32" x14ac:dyDescent="0.2">
      <c r="A30" t="str">
        <f>'Def Game Stats'!A4</f>
        <v>BAL</v>
      </c>
      <c r="B30">
        <f>'Def Game Stats'!B4-'Def Game Stats'!C4-'Def Game Stats'!D4</f>
        <v>282</v>
      </c>
      <c r="C30">
        <f>'Def Game Stats'!E4-'Def Game Stats'!F4-'Def Game Stats'!G4</f>
        <v>211</v>
      </c>
      <c r="D30">
        <f>'Def Game Stats'!H4-'Def Game Stats'!I4-'Def Game Stats'!J4</f>
        <v>25</v>
      </c>
      <c r="E30" s="3">
        <f t="shared" si="0"/>
        <v>0.57200811359026371</v>
      </c>
      <c r="F30" s="3">
        <f t="shared" si="1"/>
        <v>0.42799188640973629</v>
      </c>
      <c r="G30">
        <f t="shared" si="2"/>
        <v>518</v>
      </c>
      <c r="H30">
        <f>'Def Game Stats'!T4-'Def Game Stats'!U4-'Def Game Stats'!V4</f>
        <v>16</v>
      </c>
      <c r="I30">
        <f>'Def Game Stats'!N4-'Def Game Stats'!O4-'Def Game Stats'!P4</f>
        <v>5</v>
      </c>
      <c r="J30">
        <f>'Def Game Stats'!Z4-'Def Game Stats'!AA4-'Def Game Stats'!AB4</f>
        <v>20</v>
      </c>
      <c r="K30">
        <f t="shared" si="3"/>
        <v>186</v>
      </c>
      <c r="L30" s="1">
        <f t="shared" si="4"/>
        <v>0.35907335907335908</v>
      </c>
      <c r="M30" s="1">
        <f t="shared" si="5"/>
        <v>2.7849462365591395</v>
      </c>
      <c r="N30" s="2">
        <f>COUNTIFS(GameData!$B:$B,A30,GameData!$E:$E,"&gt;0",GameData!$D:$D,"&gt;8")</f>
        <v>2</v>
      </c>
      <c r="O30" s="10">
        <f>SUMIFS(QBRBWRTE!$AF:$AF,QBRBWRTE!$B:$B,"QB",QBRBWRTE!$D:$D,A30,QBRBWRTE!$AB:$AB,"&gt;0")</f>
        <v>26.46</v>
      </c>
      <c r="P30" s="10">
        <f t="shared" si="6"/>
        <v>13.23</v>
      </c>
      <c r="Q30" s="2">
        <f>33-VLOOKUP(A30,OnlineRankings!$A$2:I62,2,FALSE)</f>
        <v>31</v>
      </c>
      <c r="R30" s="2">
        <f t="shared" si="7"/>
        <v>4</v>
      </c>
      <c r="S30" s="10">
        <f>SUMIFS(QBRBWRTE!$AF:$AF,QBRBWRTE!$B:$B,"RB",QBRBWRTE!$D:$D,A30,QBRBWRTE!$AB:$AB,"&gt;0")</f>
        <v>27.4</v>
      </c>
      <c r="T30" s="10">
        <f t="shared" si="8"/>
        <v>13.7</v>
      </c>
      <c r="U30" s="2">
        <f>33-VLOOKUP(A30,OnlineRankings!$A$2:I62,4,FALSE)</f>
        <v>8</v>
      </c>
      <c r="V30" s="2">
        <f t="shared" si="9"/>
        <v>7</v>
      </c>
      <c r="W30" s="10">
        <f>SUMIFS(QBRBWRTE!$AF:$AF,QBRBWRTE!$B:$B,"WR",QBRBWRTE!$D:$D,A30,QBRBWRTE!$AB:$AB,"&gt;0")</f>
        <v>52.1</v>
      </c>
      <c r="X30" s="10">
        <f t="shared" si="10"/>
        <v>26.05</v>
      </c>
      <c r="Y30" s="2">
        <f>33-VLOOKUP(A30,OnlineRankings!$A$2:I62,8,FALSE)</f>
        <v>25</v>
      </c>
      <c r="Z30" s="2">
        <f t="shared" si="11"/>
        <v>6</v>
      </c>
      <c r="AA30" s="10">
        <f>SUMIFS(QBRBWRTE!$AF:$AF,QBRBWRTE!$B:$B,"TE",QBRBWRTE!$D:$D,A30,QBRBWRTE!$AB:$AB,"&gt;0")</f>
        <v>25.599999999999998</v>
      </c>
      <c r="AB30" s="10">
        <f t="shared" si="12"/>
        <v>12.799999999999999</v>
      </c>
      <c r="AC30" s="2">
        <f>33-VLOOKUP(A30,OnlineRankings!$A$2:I62,6,FALSE)</f>
        <v>15</v>
      </c>
      <c r="AD30" s="2">
        <f t="shared" si="13"/>
        <v>17</v>
      </c>
      <c r="AE30" t="str">
        <f t="shared" si="14"/>
        <v>POOR</v>
      </c>
      <c r="AF30" t="str">
        <f t="shared" si="15"/>
        <v>BALANCED</v>
      </c>
    </row>
    <row r="31" spans="1:32" x14ac:dyDescent="0.2">
      <c r="A31" t="str">
        <f>'Def Game Stats'!A27</f>
        <v>SD</v>
      </c>
      <c r="B31">
        <f>'Def Game Stats'!B27-'Def Game Stats'!C27-'Def Game Stats'!D27</f>
        <v>244</v>
      </c>
      <c r="C31">
        <f>'Def Game Stats'!E27-'Def Game Stats'!F27-'Def Game Stats'!G27</f>
        <v>207</v>
      </c>
      <c r="D31">
        <f>'Def Game Stats'!H27-'Def Game Stats'!I27-'Def Game Stats'!J27</f>
        <v>17</v>
      </c>
      <c r="E31" s="3">
        <f t="shared" si="0"/>
        <v>0.54101995565410199</v>
      </c>
      <c r="F31" s="3">
        <f t="shared" si="1"/>
        <v>0.45898004434589801</v>
      </c>
      <c r="G31">
        <f t="shared" si="2"/>
        <v>468</v>
      </c>
      <c r="H31">
        <f>'Def Game Stats'!T27-'Def Game Stats'!U27-'Def Game Stats'!V27</f>
        <v>13</v>
      </c>
      <c r="I31">
        <f>'Def Game Stats'!N27-'Def Game Stats'!O27-'Def Game Stats'!P27</f>
        <v>9</v>
      </c>
      <c r="J31">
        <f>'Def Game Stats'!Z27-'Def Game Stats'!AA27-'Def Game Stats'!AB27</f>
        <v>14</v>
      </c>
      <c r="K31">
        <f t="shared" si="3"/>
        <v>174</v>
      </c>
      <c r="L31" s="1">
        <f t="shared" si="4"/>
        <v>0.37179487179487181</v>
      </c>
      <c r="M31" s="1">
        <f t="shared" si="5"/>
        <v>2.6896551724137931</v>
      </c>
      <c r="N31" s="2">
        <f>COUNTIFS(GameData!$B:$B,A31,GameData!$E:$E,"&gt;0",GameData!$D:$D,"&gt;8")</f>
        <v>2</v>
      </c>
      <c r="O31" s="10">
        <f>SUMIFS(QBRBWRTE!$AF:$AF,QBRBWRTE!$B:$B,"QB",QBRBWRTE!$D:$D,A31,QBRBWRTE!$AB:$AB,"&gt;0")</f>
        <v>37.020000000000003</v>
      </c>
      <c r="P31" s="10">
        <f t="shared" si="6"/>
        <v>18.510000000000002</v>
      </c>
      <c r="Q31" s="2">
        <f>33-VLOOKUP(A31,OnlineRankings!$A$2:I61,2,FALSE)</f>
        <v>24</v>
      </c>
      <c r="R31" s="2">
        <f t="shared" si="7"/>
        <v>17</v>
      </c>
      <c r="S31" s="10">
        <f>SUMIFS(QBRBWRTE!$AF:$AF,QBRBWRTE!$B:$B,"RB",QBRBWRTE!$D:$D,A31,QBRBWRTE!$AB:$AB,"&gt;0")</f>
        <v>37.5</v>
      </c>
      <c r="T31" s="10">
        <f t="shared" si="8"/>
        <v>18.75</v>
      </c>
      <c r="U31" s="2">
        <f>33-VLOOKUP(A31,OnlineRankings!$A$2:I61,4,FALSE)</f>
        <v>28</v>
      </c>
      <c r="V31" s="2">
        <f t="shared" si="9"/>
        <v>16</v>
      </c>
      <c r="W31" s="10">
        <f>SUMIFS(QBRBWRTE!$AF:$AF,QBRBWRTE!$B:$B,"WR",QBRBWRTE!$D:$D,A31,QBRBWRTE!$AB:$AB,"&gt;0")</f>
        <v>59.300000000000004</v>
      </c>
      <c r="X31" s="10">
        <f t="shared" si="10"/>
        <v>29.650000000000002</v>
      </c>
      <c r="Y31" s="2">
        <f>33-VLOOKUP(A31,OnlineRankings!$A$2:I61,8,FALSE)</f>
        <v>3</v>
      </c>
      <c r="Z31" s="2">
        <f t="shared" si="11"/>
        <v>11</v>
      </c>
      <c r="AA31" s="10">
        <f>SUMIFS(QBRBWRTE!$AF:$AF,QBRBWRTE!$B:$B,"TE",QBRBWRTE!$D:$D,A31,QBRBWRTE!$AB:$AB,"&gt;0")</f>
        <v>44.2</v>
      </c>
      <c r="AB31" s="10">
        <f t="shared" si="12"/>
        <v>22.1</v>
      </c>
      <c r="AC31" s="2">
        <f>33-VLOOKUP(A31,OnlineRankings!$A$2:I61,6,FALSE)</f>
        <v>22</v>
      </c>
      <c r="AD31" s="2">
        <f t="shared" si="13"/>
        <v>28</v>
      </c>
      <c r="AE31" t="str">
        <f t="shared" si="14"/>
        <v>POOR</v>
      </c>
      <c r="AF31" t="str">
        <f t="shared" si="15"/>
        <v>BALANCED</v>
      </c>
    </row>
    <row r="32" spans="1:32" x14ac:dyDescent="0.2">
      <c r="A32" t="str">
        <f>'Def Game Stats'!A12</f>
        <v>DET</v>
      </c>
      <c r="B32">
        <f>'Def Game Stats'!B12-'Def Game Stats'!C12-'Def Game Stats'!D12</f>
        <v>257</v>
      </c>
      <c r="C32">
        <f>'Def Game Stats'!E12-'Def Game Stats'!F12-'Def Game Stats'!G12</f>
        <v>224</v>
      </c>
      <c r="D32">
        <f>'Def Game Stats'!H12-'Def Game Stats'!I12-'Def Game Stats'!J12</f>
        <v>16</v>
      </c>
      <c r="E32" s="3">
        <f t="shared" si="0"/>
        <v>0.53430353430353428</v>
      </c>
      <c r="F32" s="3">
        <f t="shared" si="1"/>
        <v>0.46569646569646572</v>
      </c>
      <c r="G32">
        <f t="shared" si="2"/>
        <v>497</v>
      </c>
      <c r="H32">
        <f>'Def Game Stats'!T12-'Def Game Stats'!U12-'Def Game Stats'!V12</f>
        <v>13</v>
      </c>
      <c r="I32">
        <f>'Def Game Stats'!N12-'Def Game Stats'!O12-'Def Game Stats'!P12</f>
        <v>11</v>
      </c>
      <c r="J32">
        <f>'Def Game Stats'!Z12-'Def Game Stats'!AA12-'Def Game Stats'!AB12</f>
        <v>15</v>
      </c>
      <c r="K32">
        <f t="shared" si="3"/>
        <v>189</v>
      </c>
      <c r="L32" s="1">
        <f t="shared" si="4"/>
        <v>0.38028169014084506</v>
      </c>
      <c r="M32" s="1">
        <f t="shared" si="5"/>
        <v>2.6296296296296298</v>
      </c>
      <c r="N32" s="2">
        <f>COUNTIFS(GameData!$B:$B,A32,GameData!$E:$E,"&gt;0",GameData!$D:$D,"&gt;8")</f>
        <v>2</v>
      </c>
      <c r="O32" s="10">
        <f>SUMIFS(QBRBWRTE!$AF:$AF,QBRBWRTE!$B:$B,"QB",QBRBWRTE!$D:$D,A32,QBRBWRTE!$AB:$AB,"&gt;0")</f>
        <v>32.68</v>
      </c>
      <c r="P32" s="10">
        <f t="shared" si="6"/>
        <v>16.34</v>
      </c>
      <c r="Q32" s="2">
        <f>33-VLOOKUP(A32,OnlineRankings!$A$2:I63,2,FALSE)</f>
        <v>19</v>
      </c>
      <c r="R32" s="2">
        <f t="shared" si="7"/>
        <v>13</v>
      </c>
      <c r="S32" s="10">
        <f>SUMIFS(QBRBWRTE!$AF:$AF,QBRBWRTE!$B:$B,"RB",QBRBWRTE!$D:$D,A32,QBRBWRTE!$AB:$AB,"&gt;0")</f>
        <v>28.1</v>
      </c>
      <c r="T32" s="10">
        <f t="shared" si="8"/>
        <v>14.05</v>
      </c>
      <c r="U32" s="2">
        <f>33-VLOOKUP(A32,OnlineRankings!$A$2:I63,4,FALSE)</f>
        <v>17</v>
      </c>
      <c r="V32" s="2">
        <f t="shared" si="9"/>
        <v>8</v>
      </c>
      <c r="W32" s="10">
        <f>SUMIFS(QBRBWRTE!$AF:$AF,QBRBWRTE!$B:$B,"WR",QBRBWRTE!$D:$D,A32,QBRBWRTE!$AB:$AB,"&gt;0")</f>
        <v>47.699999999999996</v>
      </c>
      <c r="X32" s="10">
        <f t="shared" si="10"/>
        <v>23.849999999999998</v>
      </c>
      <c r="Y32" s="2">
        <f>33-VLOOKUP(A32,OnlineRankings!$A$2:I63,8,FALSE)</f>
        <v>13</v>
      </c>
      <c r="Z32" s="2">
        <f t="shared" si="11"/>
        <v>4</v>
      </c>
      <c r="AA32" s="10">
        <f>SUMIFS(QBRBWRTE!$AF:$AF,QBRBWRTE!$B:$B,"TE",QBRBWRTE!$D:$D,A32,QBRBWRTE!$AB:$AB,"&gt;0")</f>
        <v>21.799999999999997</v>
      </c>
      <c r="AB32" s="10">
        <f t="shared" si="12"/>
        <v>10.899999999999999</v>
      </c>
      <c r="AC32" s="2">
        <f>33-VLOOKUP(A32,OnlineRankings!$A$2:I63,6,FALSE)</f>
        <v>24</v>
      </c>
      <c r="AD32" s="2">
        <f t="shared" si="13"/>
        <v>14</v>
      </c>
      <c r="AE32" t="str">
        <f t="shared" si="14"/>
        <v>POOR</v>
      </c>
      <c r="AF32" t="str">
        <f t="shared" si="15"/>
        <v>RUN</v>
      </c>
    </row>
    <row r="33" spans="1:32" x14ac:dyDescent="0.2">
      <c r="A33" t="str">
        <f>'Def Game Stats'!A21</f>
        <v>NO</v>
      </c>
      <c r="B33">
        <f>'Def Game Stats'!B21-'Def Game Stats'!C21-'Def Game Stats'!D21</f>
        <v>282</v>
      </c>
      <c r="C33">
        <f>'Def Game Stats'!E21-'Def Game Stats'!F21-'Def Game Stats'!G21</f>
        <v>218</v>
      </c>
      <c r="D33">
        <f>'Def Game Stats'!H21-'Def Game Stats'!I21-'Def Game Stats'!J21</f>
        <v>16</v>
      </c>
      <c r="E33" s="3">
        <f t="shared" si="0"/>
        <v>0.56399999999999995</v>
      </c>
      <c r="F33" s="3">
        <f t="shared" si="1"/>
        <v>0.436</v>
      </c>
      <c r="G33">
        <f t="shared" si="2"/>
        <v>516</v>
      </c>
      <c r="H33">
        <f>'Def Game Stats'!T21-'Def Game Stats'!U21-'Def Game Stats'!V21</f>
        <v>21</v>
      </c>
      <c r="I33">
        <f>'Def Game Stats'!N21-'Def Game Stats'!O21-'Def Game Stats'!P21</f>
        <v>5</v>
      </c>
      <c r="J33">
        <f>'Def Game Stats'!Z21-'Def Game Stats'!AA21-'Def Game Stats'!AB21</f>
        <v>15</v>
      </c>
      <c r="K33">
        <f t="shared" si="3"/>
        <v>201</v>
      </c>
      <c r="L33" s="1">
        <f t="shared" si="4"/>
        <v>0.38953488372093026</v>
      </c>
      <c r="M33" s="1">
        <f t="shared" si="5"/>
        <v>2.5671641791044775</v>
      </c>
      <c r="N33" s="2">
        <f>COUNTIFS(GameData!$B:$B,A33,GameData!$E:$E,"&gt;0",GameData!$D:$D,"&gt;8")</f>
        <v>2</v>
      </c>
      <c r="O33" s="10">
        <f>SUMIFS(QBRBWRTE!$AF:$AF,QBRBWRTE!$B:$B,"QB",QBRBWRTE!$D:$D,A33,QBRBWRTE!$AB:$AB,"&gt;0")</f>
        <v>68.300000000000011</v>
      </c>
      <c r="P33" s="10">
        <f t="shared" si="6"/>
        <v>34.150000000000006</v>
      </c>
      <c r="Q33" s="2">
        <f>33-VLOOKUP(A33,OnlineRankings!$A$2:I64,2,FALSE)</f>
        <v>32</v>
      </c>
      <c r="R33" s="2">
        <f t="shared" si="7"/>
        <v>32</v>
      </c>
      <c r="S33" s="10">
        <f>SUMIFS(QBRBWRTE!$AF:$AF,QBRBWRTE!$B:$B,"RB",QBRBWRTE!$D:$D,A33,QBRBWRTE!$AB:$AB,"&gt;0")</f>
        <v>65.099999999999994</v>
      </c>
      <c r="T33" s="10">
        <f t="shared" si="8"/>
        <v>32.549999999999997</v>
      </c>
      <c r="U33" s="2">
        <f>33-VLOOKUP(A33,OnlineRankings!$A$2:I64,4,FALSE)</f>
        <v>19</v>
      </c>
      <c r="V33" s="2">
        <f t="shared" si="9"/>
        <v>29</v>
      </c>
      <c r="W33" s="10">
        <f>SUMIFS(QBRBWRTE!$AF:$AF,QBRBWRTE!$B:$B,"WR",QBRBWRTE!$D:$D,A33,QBRBWRTE!$AB:$AB,"&gt;0")</f>
        <v>67.8</v>
      </c>
      <c r="X33" s="10">
        <f t="shared" si="10"/>
        <v>33.9</v>
      </c>
      <c r="Y33" s="2">
        <f>33-VLOOKUP(A33,OnlineRankings!$A$2:I64,8,FALSE)</f>
        <v>28</v>
      </c>
      <c r="Z33" s="2">
        <f t="shared" si="11"/>
        <v>18</v>
      </c>
      <c r="AA33" s="10">
        <f>SUMIFS(QBRBWRTE!$AF:$AF,QBRBWRTE!$B:$B,"TE",QBRBWRTE!$D:$D,A33,QBRBWRTE!$AB:$AB,"&gt;0")</f>
        <v>67.599999999999994</v>
      </c>
      <c r="AB33" s="10">
        <f t="shared" si="12"/>
        <v>33.799999999999997</v>
      </c>
      <c r="AC33" s="2">
        <f>33-VLOOKUP(A33,OnlineRankings!$A$2:I64,6,FALSE)</f>
        <v>32</v>
      </c>
      <c r="AD33" s="2">
        <f t="shared" si="13"/>
        <v>32</v>
      </c>
      <c r="AE33" t="str">
        <f t="shared" si="14"/>
        <v>POOR</v>
      </c>
      <c r="AF33" t="str">
        <f t="shared" si="15"/>
        <v>BALANCED</v>
      </c>
    </row>
    <row r="35" spans="1:32" x14ac:dyDescent="0.2">
      <c r="A35" t="s">
        <v>76</v>
      </c>
      <c r="B35" s="2">
        <f>AVERAGE(B2:B33)</f>
        <v>284.875</v>
      </c>
      <c r="C35" s="2">
        <f t="shared" ref="C35:K35" si="16">AVERAGE(C2:C33)</f>
        <v>210.9375</v>
      </c>
      <c r="D35" s="2">
        <f t="shared" si="16"/>
        <v>15.65625</v>
      </c>
      <c r="E35" s="3">
        <f t="shared" si="16"/>
        <v>0.57425852742696626</v>
      </c>
      <c r="F35" s="3">
        <f>AVERAGE(F2:F33)</f>
        <v>0.42574147257303374</v>
      </c>
      <c r="G35" s="2">
        <f t="shared" si="16"/>
        <v>511.46875</v>
      </c>
      <c r="H35" s="2">
        <f t="shared" si="16"/>
        <v>12.65625</v>
      </c>
      <c r="I35" s="2">
        <f t="shared" si="16"/>
        <v>4.625</v>
      </c>
      <c r="J35" s="2">
        <f t="shared" si="16"/>
        <v>13.125</v>
      </c>
      <c r="K35" s="2">
        <f t="shared" si="16"/>
        <v>143.0625</v>
      </c>
      <c r="L35" s="1">
        <f>K35/G35</f>
        <v>0.27970917089264985</v>
      </c>
      <c r="M35" s="1">
        <f>1/L35</f>
        <v>3.575141983398864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2" x14ac:dyDescent="0.2">
      <c r="A36" t="s">
        <v>77</v>
      </c>
      <c r="B36" s="2">
        <f>_xlfn.STDEV.P(B2:B33)</f>
        <v>24.939614572001709</v>
      </c>
      <c r="C36" s="2">
        <f t="shared" ref="C36:K36" si="17">_xlfn.STDEV.P(C2:C33)</f>
        <v>19.358359789765249</v>
      </c>
      <c r="D36" s="2">
        <f t="shared" si="17"/>
        <v>3.3034960174790586</v>
      </c>
      <c r="E36" s="3">
        <f t="shared" si="17"/>
        <v>3.519882703748866E-2</v>
      </c>
      <c r="F36" s="3">
        <f>_xlfn.STDEV.P(F2:F33)</f>
        <v>3.5198827037488653E-2</v>
      </c>
      <c r="G36" s="2">
        <f t="shared" si="17"/>
        <v>27.543130240361208</v>
      </c>
      <c r="H36" s="2">
        <f t="shared" si="17"/>
        <v>3.1781419001517222</v>
      </c>
      <c r="I36" s="2">
        <f t="shared" si="17"/>
        <v>2.3418742493993991</v>
      </c>
      <c r="J36" s="2">
        <f t="shared" si="17"/>
        <v>3.149900792088538</v>
      </c>
      <c r="K36" s="2">
        <f t="shared" si="17"/>
        <v>25.713490501096889</v>
      </c>
      <c r="L36" s="1">
        <f>_xlfn.STDEV.P(L2:L33)</f>
        <v>4.9248786979997822E-2</v>
      </c>
      <c r="M36" s="1">
        <f>_xlfn.STDEV.P(M2:M33)</f>
        <v>0.62732012261674097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 ht="17" thickBot="1" x14ac:dyDescent="0.25"/>
    <row r="38" spans="1:32" x14ac:dyDescent="0.2">
      <c r="A38" s="4" t="s">
        <v>1440</v>
      </c>
      <c r="B38" s="5">
        <v>6</v>
      </c>
    </row>
    <row r="39" spans="1:32" x14ac:dyDescent="0.2">
      <c r="A39" s="6" t="s">
        <v>1441</v>
      </c>
      <c r="B39" s="7">
        <v>5</v>
      </c>
    </row>
    <row r="40" spans="1:32" x14ac:dyDescent="0.2">
      <c r="A40" s="6" t="s">
        <v>1442</v>
      </c>
      <c r="B40" s="7">
        <v>4</v>
      </c>
    </row>
    <row r="41" spans="1:32" x14ac:dyDescent="0.2">
      <c r="A41" s="6" t="s">
        <v>1443</v>
      </c>
      <c r="B41" s="7">
        <v>3</v>
      </c>
    </row>
    <row r="42" spans="1:32" x14ac:dyDescent="0.2">
      <c r="A42" s="6" t="s">
        <v>1444</v>
      </c>
      <c r="B42" s="7">
        <v>2</v>
      </c>
    </row>
    <row r="43" spans="1:32" ht="17" thickBot="1" x14ac:dyDescent="0.25">
      <c r="A43" s="8" t="s">
        <v>1445</v>
      </c>
      <c r="B43" s="9">
        <v>1</v>
      </c>
    </row>
  </sheetData>
  <autoFilter ref="A1:AF33">
    <sortState ref="A2:AF33">
      <sortCondition descending="1" ref="M1:M33"/>
    </sortState>
  </autoFilter>
  <conditionalFormatting sqref="AE1 AE34:AE1048576">
    <cfRule type="cellIs" dxfId="101" priority="19" operator="equal">
      <formula>"POOR"</formula>
    </cfRule>
    <cfRule type="cellIs" dxfId="100" priority="20" operator="equal">
      <formula>"AVERAGE"</formula>
    </cfRule>
    <cfRule type="cellIs" dxfId="99" priority="21" operator="equal">
      <formula>"GOOD"</formula>
    </cfRule>
    <cfRule type="cellIs" dxfId="98" priority="22" operator="equal">
      <formula>"GREAT"</formula>
    </cfRule>
  </conditionalFormatting>
  <conditionalFormatting sqref="AF1">
    <cfRule type="cellIs" dxfId="97" priority="16" operator="equal">
      <formula>"BALANCED"</formula>
    </cfRule>
    <cfRule type="cellIs" dxfId="96" priority="17" operator="equal">
      <formula>"RUN"</formula>
    </cfRule>
    <cfRule type="cellIs" dxfId="95" priority="18" operator="equal">
      <formula>"PASS"</formula>
    </cfRule>
  </conditionalFormatting>
  <conditionalFormatting sqref="AF2:AF33">
    <cfRule type="cellIs" dxfId="94" priority="13" operator="equal">
      <formula>"BALANCED"</formula>
    </cfRule>
    <cfRule type="cellIs" dxfId="93" priority="14" operator="equal">
      <formula>"RUN"</formula>
    </cfRule>
    <cfRule type="cellIs" dxfId="92" priority="15" operator="equal">
      <formula>"PASS"</formula>
    </cfRule>
  </conditionalFormatting>
  <conditionalFormatting sqref="AE2:AE33">
    <cfRule type="cellIs" dxfId="91" priority="9" operator="equal">
      <formula>"POOR"</formula>
    </cfRule>
    <cfRule type="cellIs" dxfId="90" priority="10" operator="equal">
      <formula>"BELOW AVERAGE"</formula>
    </cfRule>
    <cfRule type="cellIs" dxfId="89" priority="11" operator="equal">
      <formula>"GOOD"</formula>
    </cfRule>
    <cfRule type="cellIs" dxfId="88" priority="12" operator="equal">
      <formula>"GREAT"</formula>
    </cfRule>
  </conditionalFormatting>
  <conditionalFormatting sqref="AE2:AE33">
    <cfRule type="cellIs" dxfId="87" priority="8" operator="equal">
      <formula>"ABOVE AVERAGE"</formula>
    </cfRule>
  </conditionalFormatting>
  <conditionalFormatting sqref="AE2:AE33">
    <cfRule type="cellIs" dxfId="86" priority="7" operator="equal">
      <formula>"BAD"</formula>
    </cfRule>
  </conditionalFormatting>
  <conditionalFormatting sqref="A38:A43">
    <cfRule type="cellIs" dxfId="85" priority="3" operator="equal">
      <formula>"POOR"</formula>
    </cfRule>
    <cfRule type="cellIs" dxfId="84" priority="4" operator="equal">
      <formula>"BELOW AVERAGE"</formula>
    </cfRule>
    <cfRule type="cellIs" dxfId="83" priority="5" operator="equal">
      <formula>"GOOD"</formula>
    </cfRule>
    <cfRule type="cellIs" dxfId="82" priority="6" operator="equal">
      <formula>"GREAT"</formula>
    </cfRule>
  </conditionalFormatting>
  <conditionalFormatting sqref="A38:A43">
    <cfRule type="cellIs" dxfId="81" priority="2" operator="equal">
      <formula>"ABOVE AVERAGE"</formula>
    </cfRule>
  </conditionalFormatting>
  <conditionalFormatting sqref="A38:A43">
    <cfRule type="cellIs" dxfId="80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61"/>
  <sheetViews>
    <sheetView workbookViewId="0">
      <pane xSplit="1" topLeftCell="B1" activePane="topRight" state="frozen"/>
      <selection pane="topRight" activeCell="A704" sqref="A704:XFD704"/>
    </sheetView>
  </sheetViews>
  <sheetFormatPr baseColWidth="10" defaultRowHeight="16" x14ac:dyDescent="0.2"/>
  <cols>
    <col min="1" max="1" width="14.33203125" bestFit="1" customWidth="1"/>
    <col min="2" max="2" width="10.6640625" bestFit="1" customWidth="1"/>
    <col min="3" max="3" width="8.5" bestFit="1" customWidth="1"/>
    <col min="4" max="4" width="7.33203125" bestFit="1" customWidth="1"/>
    <col min="5" max="5" width="8.6640625" bestFit="1" customWidth="1"/>
    <col min="6" max="7" width="16.33203125" hidden="1" customWidth="1"/>
    <col min="8" max="8" width="8.5" bestFit="1" customWidth="1"/>
    <col min="9" max="9" width="9.6640625" bestFit="1" customWidth="1"/>
    <col min="10" max="10" width="8" bestFit="1" customWidth="1"/>
    <col min="11" max="11" width="8.1640625" bestFit="1" customWidth="1"/>
    <col min="12" max="12" width="8.6640625" bestFit="1" customWidth="1"/>
    <col min="13" max="13" width="8.33203125" bestFit="1" customWidth="1"/>
    <col min="14" max="14" width="11.6640625" bestFit="1" customWidth="1"/>
    <col min="15" max="15" width="8.6640625" bestFit="1" customWidth="1"/>
    <col min="16" max="16" width="8.1640625" bestFit="1" customWidth="1"/>
    <col min="17" max="17" width="8.33203125" bestFit="1" customWidth="1"/>
    <col min="18" max="18" width="8.83203125" bestFit="1" customWidth="1"/>
    <col min="19" max="19" width="11.6640625" bestFit="1" customWidth="1"/>
    <col min="20" max="20" width="8.6640625" bestFit="1" customWidth="1"/>
    <col min="21" max="21" width="9.83203125" bestFit="1" customWidth="1"/>
    <col min="22" max="22" width="8.1640625" bestFit="1" customWidth="1"/>
    <col min="23" max="23" width="8.33203125" bestFit="1" customWidth="1"/>
    <col min="24" max="24" width="8.83203125" bestFit="1" customWidth="1"/>
    <col min="25" max="25" width="11.6640625" bestFit="1" customWidth="1"/>
    <col min="26" max="26" width="5.6640625" bestFit="1" customWidth="1"/>
    <col min="27" max="27" width="10.83203125" bestFit="1" customWidth="1"/>
    <col min="28" max="28" width="9" bestFit="1" customWidth="1"/>
    <col min="29" max="29" width="11.1640625" bestFit="1" customWidth="1"/>
    <col min="30" max="30" width="10.1640625" hidden="1" customWidth="1"/>
    <col min="31" max="31" width="35.1640625" hidden="1" customWidth="1"/>
    <col min="32" max="32" width="10.1640625" bestFit="1" customWidth="1"/>
  </cols>
  <sheetData>
    <row r="1" spans="1:32" x14ac:dyDescent="0.2">
      <c r="A1" t="s">
        <v>348</v>
      </c>
      <c r="B1" t="s">
        <v>349</v>
      </c>
      <c r="C1" t="s">
        <v>63</v>
      </c>
      <c r="D1" t="s">
        <v>350</v>
      </c>
      <c r="E1" t="s">
        <v>351</v>
      </c>
      <c r="F1" t="s">
        <v>352</v>
      </c>
      <c r="G1" t="s">
        <v>353</v>
      </c>
      <c r="H1" t="s">
        <v>1</v>
      </c>
      <c r="I1" t="s">
        <v>354</v>
      </c>
      <c r="J1" t="s">
        <v>355</v>
      </c>
      <c r="K1" t="s">
        <v>19</v>
      </c>
      <c r="L1" t="s">
        <v>22</v>
      </c>
      <c r="M1" t="s">
        <v>1357</v>
      </c>
      <c r="N1" t="s">
        <v>356</v>
      </c>
      <c r="O1" t="s">
        <v>4</v>
      </c>
      <c r="P1" t="s">
        <v>357</v>
      </c>
      <c r="Q1" t="s">
        <v>13</v>
      </c>
      <c r="R1" t="s">
        <v>16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1471</v>
      </c>
      <c r="AC1" t="s">
        <v>1472</v>
      </c>
      <c r="AD1" t="s">
        <v>1473</v>
      </c>
      <c r="AE1" t="s">
        <v>1474</v>
      </c>
      <c r="AF1" t="s">
        <v>1475</v>
      </c>
    </row>
    <row r="2" spans="1:32" hidden="1" x14ac:dyDescent="0.2">
      <c r="A2" t="s">
        <v>571</v>
      </c>
      <c r="B2" t="s">
        <v>476</v>
      </c>
      <c r="C2" t="s">
        <v>57</v>
      </c>
      <c r="D2" t="s">
        <v>60</v>
      </c>
      <c r="E2">
        <v>11</v>
      </c>
      <c r="F2" t="s">
        <v>572</v>
      </c>
      <c r="G2" t="s">
        <v>249</v>
      </c>
      <c r="O2">
        <v>30</v>
      </c>
      <c r="P2">
        <v>209</v>
      </c>
      <c r="Q2">
        <v>1</v>
      </c>
      <c r="R2">
        <v>0</v>
      </c>
      <c r="S2">
        <v>1</v>
      </c>
      <c r="T2">
        <v>3</v>
      </c>
      <c r="U2">
        <v>3</v>
      </c>
      <c r="V2">
        <v>46</v>
      </c>
      <c r="W2">
        <v>1</v>
      </c>
      <c r="X2">
        <v>0</v>
      </c>
      <c r="Y2">
        <v>0</v>
      </c>
      <c r="AB2">
        <v>2</v>
      </c>
      <c r="AF2">
        <v>43.5</v>
      </c>
    </row>
    <row r="3" spans="1:32" hidden="1" x14ac:dyDescent="0.2">
      <c r="A3" t="s">
        <v>1004</v>
      </c>
      <c r="B3" t="s">
        <v>721</v>
      </c>
      <c r="C3" t="s">
        <v>33</v>
      </c>
      <c r="D3" t="s">
        <v>32</v>
      </c>
      <c r="E3">
        <v>11</v>
      </c>
      <c r="F3" t="s">
        <v>1005</v>
      </c>
      <c r="G3" t="s">
        <v>243</v>
      </c>
      <c r="T3">
        <v>12</v>
      </c>
      <c r="U3">
        <v>5</v>
      </c>
      <c r="V3">
        <v>118</v>
      </c>
      <c r="W3">
        <v>2</v>
      </c>
      <c r="X3">
        <v>0</v>
      </c>
      <c r="Y3">
        <v>1</v>
      </c>
      <c r="AB3">
        <v>1</v>
      </c>
      <c r="AC3" t="s">
        <v>1478</v>
      </c>
      <c r="AD3" t="s">
        <v>1614</v>
      </c>
      <c r="AE3" t="s">
        <v>1676</v>
      </c>
      <c r="AF3">
        <v>31.8</v>
      </c>
    </row>
    <row r="4" spans="1:32" hidden="1" x14ac:dyDescent="0.2">
      <c r="A4" t="s">
        <v>378</v>
      </c>
      <c r="B4" t="s">
        <v>368</v>
      </c>
      <c r="C4" t="s">
        <v>44</v>
      </c>
      <c r="D4" t="s">
        <v>53</v>
      </c>
      <c r="E4">
        <v>11</v>
      </c>
      <c r="F4" t="s">
        <v>379</v>
      </c>
      <c r="G4" t="s">
        <v>247</v>
      </c>
      <c r="H4">
        <v>34</v>
      </c>
      <c r="I4">
        <v>21</v>
      </c>
      <c r="J4">
        <v>246</v>
      </c>
      <c r="K4">
        <v>5</v>
      </c>
      <c r="L4">
        <v>0</v>
      </c>
      <c r="M4">
        <v>0</v>
      </c>
      <c r="N4">
        <v>0</v>
      </c>
      <c r="O4">
        <v>4</v>
      </c>
      <c r="P4">
        <v>16</v>
      </c>
      <c r="Q4">
        <v>0</v>
      </c>
      <c r="R4">
        <v>0</v>
      </c>
      <c r="S4">
        <v>0</v>
      </c>
      <c r="AB4">
        <v>1</v>
      </c>
      <c r="AF4">
        <v>31.44</v>
      </c>
    </row>
    <row r="5" spans="1:32" hidden="1" x14ac:dyDescent="0.2">
      <c r="A5" t="s">
        <v>390</v>
      </c>
      <c r="B5" t="s">
        <v>368</v>
      </c>
      <c r="C5" t="s">
        <v>36</v>
      </c>
      <c r="D5" t="s">
        <v>38</v>
      </c>
      <c r="E5">
        <v>11</v>
      </c>
      <c r="F5" t="s">
        <v>391</v>
      </c>
      <c r="G5" t="s">
        <v>246</v>
      </c>
      <c r="H5">
        <v>29</v>
      </c>
      <c r="I5">
        <v>19</v>
      </c>
      <c r="J5">
        <v>246</v>
      </c>
      <c r="K5">
        <v>5</v>
      </c>
      <c r="L5">
        <v>0</v>
      </c>
      <c r="M5">
        <v>0</v>
      </c>
      <c r="N5">
        <v>0</v>
      </c>
      <c r="O5">
        <v>4</v>
      </c>
      <c r="P5">
        <v>0</v>
      </c>
      <c r="Q5">
        <v>0</v>
      </c>
      <c r="R5">
        <v>0</v>
      </c>
      <c r="S5">
        <v>0</v>
      </c>
      <c r="AB5">
        <v>1</v>
      </c>
      <c r="AF5">
        <v>29.84</v>
      </c>
    </row>
    <row r="6" spans="1:32" hidden="1" x14ac:dyDescent="0.2">
      <c r="A6" t="s">
        <v>426</v>
      </c>
      <c r="B6" t="s">
        <v>368</v>
      </c>
      <c r="C6" t="s">
        <v>46</v>
      </c>
      <c r="D6" t="s">
        <v>51</v>
      </c>
      <c r="E6">
        <v>11</v>
      </c>
      <c r="F6" t="s">
        <v>427</v>
      </c>
      <c r="G6" t="s">
        <v>248</v>
      </c>
      <c r="H6">
        <v>31</v>
      </c>
      <c r="I6">
        <v>20</v>
      </c>
      <c r="J6">
        <v>317</v>
      </c>
      <c r="K6">
        <v>4</v>
      </c>
      <c r="L6">
        <v>0</v>
      </c>
      <c r="M6">
        <v>2</v>
      </c>
      <c r="N6">
        <v>1</v>
      </c>
      <c r="O6">
        <v>1</v>
      </c>
      <c r="P6">
        <v>-1</v>
      </c>
      <c r="Q6">
        <v>0</v>
      </c>
      <c r="R6">
        <v>0</v>
      </c>
      <c r="S6">
        <v>0</v>
      </c>
      <c r="AB6">
        <v>1</v>
      </c>
      <c r="AF6">
        <v>29.58</v>
      </c>
    </row>
    <row r="7" spans="1:32" hidden="1" x14ac:dyDescent="0.2">
      <c r="A7" t="s">
        <v>897</v>
      </c>
      <c r="B7" t="s">
        <v>721</v>
      </c>
      <c r="C7" t="s">
        <v>50</v>
      </c>
      <c r="D7" t="s">
        <v>59</v>
      </c>
      <c r="E7">
        <v>11</v>
      </c>
      <c r="F7" t="s">
        <v>898</v>
      </c>
      <c r="G7" t="s">
        <v>242</v>
      </c>
      <c r="T7">
        <v>15</v>
      </c>
      <c r="U7">
        <v>9</v>
      </c>
      <c r="V7">
        <v>160</v>
      </c>
      <c r="W7">
        <v>0</v>
      </c>
      <c r="X7">
        <v>0</v>
      </c>
      <c r="Y7">
        <v>1</v>
      </c>
      <c r="AB7">
        <v>1</v>
      </c>
      <c r="AF7">
        <v>28</v>
      </c>
    </row>
    <row r="8" spans="1:32" hidden="1" x14ac:dyDescent="0.2">
      <c r="A8" t="s">
        <v>1247</v>
      </c>
      <c r="B8" t="s">
        <v>721</v>
      </c>
      <c r="C8" t="s">
        <v>47</v>
      </c>
      <c r="D8" t="s">
        <v>39</v>
      </c>
      <c r="E8">
        <v>11</v>
      </c>
      <c r="F8" t="s">
        <v>1248</v>
      </c>
      <c r="G8" t="s">
        <v>241</v>
      </c>
      <c r="T8">
        <v>11</v>
      </c>
      <c r="U8">
        <v>6</v>
      </c>
      <c r="V8">
        <v>109</v>
      </c>
      <c r="W8">
        <v>1</v>
      </c>
      <c r="X8">
        <v>1</v>
      </c>
      <c r="Y8">
        <v>1</v>
      </c>
      <c r="AB8">
        <v>3</v>
      </c>
      <c r="AC8" t="s">
        <v>463</v>
      </c>
      <c r="AD8" t="s">
        <v>1677</v>
      </c>
      <c r="AE8" t="s">
        <v>1678</v>
      </c>
      <c r="AF8">
        <v>27.9</v>
      </c>
    </row>
    <row r="9" spans="1:32" hidden="1" x14ac:dyDescent="0.2">
      <c r="A9" t="s">
        <v>871</v>
      </c>
      <c r="B9" t="s">
        <v>721</v>
      </c>
      <c r="C9" t="s">
        <v>46</v>
      </c>
      <c r="D9" t="s">
        <v>51</v>
      </c>
      <c r="E9">
        <v>11</v>
      </c>
      <c r="F9" t="s">
        <v>872</v>
      </c>
      <c r="G9" t="s">
        <v>248</v>
      </c>
      <c r="T9">
        <v>6</v>
      </c>
      <c r="U9">
        <v>4</v>
      </c>
      <c r="V9">
        <v>142</v>
      </c>
      <c r="W9">
        <v>1</v>
      </c>
      <c r="X9">
        <v>0</v>
      </c>
      <c r="Y9">
        <v>1</v>
      </c>
      <c r="AB9">
        <v>4</v>
      </c>
      <c r="AF9">
        <v>27.2</v>
      </c>
    </row>
    <row r="10" spans="1:32" hidden="1" x14ac:dyDescent="0.2">
      <c r="A10" t="s">
        <v>384</v>
      </c>
      <c r="B10" t="s">
        <v>368</v>
      </c>
      <c r="C10" t="s">
        <v>51</v>
      </c>
      <c r="D10" t="s">
        <v>46</v>
      </c>
      <c r="E10">
        <v>11</v>
      </c>
      <c r="F10" t="s">
        <v>385</v>
      </c>
      <c r="G10" t="s">
        <v>248</v>
      </c>
      <c r="H10">
        <v>39</v>
      </c>
      <c r="I10">
        <v>22</v>
      </c>
      <c r="J10">
        <v>315</v>
      </c>
      <c r="K10">
        <v>2</v>
      </c>
      <c r="L10">
        <v>0</v>
      </c>
      <c r="M10">
        <v>0</v>
      </c>
      <c r="N10">
        <v>1</v>
      </c>
      <c r="O10">
        <v>8</v>
      </c>
      <c r="P10">
        <v>34</v>
      </c>
      <c r="Q10">
        <v>0</v>
      </c>
      <c r="R10">
        <v>0</v>
      </c>
      <c r="S10">
        <v>0</v>
      </c>
      <c r="Z10">
        <v>1</v>
      </c>
      <c r="AA10">
        <v>0</v>
      </c>
      <c r="AB10">
        <v>1</v>
      </c>
      <c r="AF10">
        <v>27</v>
      </c>
    </row>
    <row r="11" spans="1:32" hidden="1" x14ac:dyDescent="0.2">
      <c r="A11" t="s">
        <v>514</v>
      </c>
      <c r="B11" t="s">
        <v>476</v>
      </c>
      <c r="C11" t="s">
        <v>36</v>
      </c>
      <c r="D11" t="s">
        <v>38</v>
      </c>
      <c r="E11">
        <v>11</v>
      </c>
      <c r="F11" t="s">
        <v>515</v>
      </c>
      <c r="G11" t="s">
        <v>246</v>
      </c>
      <c r="O11">
        <v>27</v>
      </c>
      <c r="P11">
        <v>235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AB11">
        <v>1</v>
      </c>
      <c r="AF11">
        <v>26.5</v>
      </c>
    </row>
    <row r="12" spans="1:32" hidden="1" x14ac:dyDescent="0.2">
      <c r="A12" t="s">
        <v>619</v>
      </c>
      <c r="B12" t="s">
        <v>476</v>
      </c>
      <c r="C12" t="s">
        <v>51</v>
      </c>
      <c r="D12" t="s">
        <v>46</v>
      </c>
      <c r="E12">
        <v>11</v>
      </c>
      <c r="F12" t="s">
        <v>620</v>
      </c>
      <c r="G12" t="s">
        <v>248</v>
      </c>
      <c r="O12">
        <v>6</v>
      </c>
      <c r="P12">
        <v>18</v>
      </c>
      <c r="Q12">
        <v>0</v>
      </c>
      <c r="R12">
        <v>0</v>
      </c>
      <c r="S12">
        <v>0</v>
      </c>
      <c r="T12">
        <v>10</v>
      </c>
      <c r="U12">
        <v>8</v>
      </c>
      <c r="V12">
        <v>128</v>
      </c>
      <c r="W12">
        <v>0</v>
      </c>
      <c r="X12">
        <v>0</v>
      </c>
      <c r="Y12">
        <v>1</v>
      </c>
      <c r="AB12">
        <v>2</v>
      </c>
      <c r="AF12">
        <v>25.6</v>
      </c>
    </row>
    <row r="13" spans="1:32" hidden="1" x14ac:dyDescent="0.2">
      <c r="A13" t="s">
        <v>1154</v>
      </c>
      <c r="B13" t="s">
        <v>795</v>
      </c>
      <c r="C13" t="s">
        <v>39</v>
      </c>
      <c r="D13" t="s">
        <v>47</v>
      </c>
      <c r="E13">
        <v>11</v>
      </c>
      <c r="F13" t="s">
        <v>1155</v>
      </c>
      <c r="G13" t="s">
        <v>241</v>
      </c>
      <c r="T13">
        <v>9</v>
      </c>
      <c r="U13">
        <v>6</v>
      </c>
      <c r="V13">
        <v>106</v>
      </c>
      <c r="W13">
        <v>1</v>
      </c>
      <c r="X13">
        <v>0</v>
      </c>
      <c r="Y13">
        <v>1</v>
      </c>
      <c r="AB13">
        <v>1</v>
      </c>
      <c r="AF13">
        <v>25.6</v>
      </c>
    </row>
    <row r="14" spans="1:32" hidden="1" x14ac:dyDescent="0.2">
      <c r="A14" t="s">
        <v>408</v>
      </c>
      <c r="B14" t="s">
        <v>368</v>
      </c>
      <c r="C14" t="s">
        <v>57</v>
      </c>
      <c r="D14" t="s">
        <v>60</v>
      </c>
      <c r="E14">
        <v>11</v>
      </c>
      <c r="F14" t="s">
        <v>409</v>
      </c>
      <c r="G14" t="s">
        <v>249</v>
      </c>
      <c r="H14">
        <v>29</v>
      </c>
      <c r="I14">
        <v>24</v>
      </c>
      <c r="J14">
        <v>260</v>
      </c>
      <c r="K14">
        <v>3</v>
      </c>
      <c r="L14">
        <v>0</v>
      </c>
      <c r="M14">
        <v>0</v>
      </c>
      <c r="N14">
        <v>0</v>
      </c>
      <c r="O14">
        <v>9</v>
      </c>
      <c r="P14">
        <v>30</v>
      </c>
      <c r="Q14">
        <v>0</v>
      </c>
      <c r="R14">
        <v>0</v>
      </c>
      <c r="S14">
        <v>0</v>
      </c>
      <c r="AB14">
        <v>1</v>
      </c>
      <c r="AF14">
        <v>25.4</v>
      </c>
    </row>
    <row r="15" spans="1:32" hidden="1" x14ac:dyDescent="0.2">
      <c r="A15" t="s">
        <v>480</v>
      </c>
      <c r="B15" t="s">
        <v>476</v>
      </c>
      <c r="C15" t="s">
        <v>58</v>
      </c>
      <c r="D15" t="s">
        <v>43</v>
      </c>
      <c r="E15">
        <v>11</v>
      </c>
      <c r="F15" t="s">
        <v>481</v>
      </c>
      <c r="G15" t="s">
        <v>251</v>
      </c>
      <c r="O15">
        <v>20</v>
      </c>
      <c r="P15">
        <v>82</v>
      </c>
      <c r="Q15">
        <v>1</v>
      </c>
      <c r="R15">
        <v>0</v>
      </c>
      <c r="S15">
        <v>0</v>
      </c>
      <c r="T15">
        <v>10</v>
      </c>
      <c r="U15">
        <v>6</v>
      </c>
      <c r="V15">
        <v>41</v>
      </c>
      <c r="W15">
        <v>0</v>
      </c>
      <c r="X15">
        <v>0</v>
      </c>
      <c r="Y15">
        <v>0</v>
      </c>
      <c r="AB15">
        <v>1</v>
      </c>
      <c r="AF15">
        <v>24.3</v>
      </c>
    </row>
    <row r="16" spans="1:32" hidden="1" x14ac:dyDescent="0.2">
      <c r="A16" t="s">
        <v>827</v>
      </c>
      <c r="B16" t="s">
        <v>721</v>
      </c>
      <c r="C16" t="s">
        <v>43</v>
      </c>
      <c r="D16" t="s">
        <v>58</v>
      </c>
      <c r="E16">
        <v>11</v>
      </c>
      <c r="F16" t="s">
        <v>828</v>
      </c>
      <c r="G16" t="s">
        <v>251</v>
      </c>
      <c r="T16">
        <v>12</v>
      </c>
      <c r="U16">
        <v>9</v>
      </c>
      <c r="V16">
        <v>117</v>
      </c>
      <c r="W16">
        <v>0</v>
      </c>
      <c r="X16">
        <v>0</v>
      </c>
      <c r="Y16">
        <v>1</v>
      </c>
      <c r="AB16">
        <v>1</v>
      </c>
      <c r="AF16">
        <v>23.7</v>
      </c>
    </row>
    <row r="17" spans="1:32" hidden="1" x14ac:dyDescent="0.2">
      <c r="A17" t="s">
        <v>736</v>
      </c>
      <c r="B17" t="s">
        <v>476</v>
      </c>
      <c r="C17" t="s">
        <v>62</v>
      </c>
      <c r="D17" t="s">
        <v>49</v>
      </c>
      <c r="E17">
        <v>11</v>
      </c>
      <c r="F17" t="s">
        <v>737</v>
      </c>
      <c r="G17" t="s">
        <v>250</v>
      </c>
      <c r="O17">
        <v>11</v>
      </c>
      <c r="P17">
        <v>96</v>
      </c>
      <c r="Q17">
        <v>2</v>
      </c>
      <c r="R17">
        <v>0</v>
      </c>
      <c r="S17">
        <v>0</v>
      </c>
      <c r="T17">
        <v>1</v>
      </c>
      <c r="U17">
        <v>1</v>
      </c>
      <c r="V17">
        <v>5</v>
      </c>
      <c r="W17">
        <v>0</v>
      </c>
      <c r="X17">
        <v>0</v>
      </c>
      <c r="Y17">
        <v>0</v>
      </c>
      <c r="AF17">
        <v>23.1</v>
      </c>
    </row>
    <row r="18" spans="1:32" hidden="1" x14ac:dyDescent="0.2">
      <c r="A18" t="s">
        <v>1200</v>
      </c>
      <c r="B18" t="s">
        <v>795</v>
      </c>
      <c r="C18" t="s">
        <v>54</v>
      </c>
      <c r="D18" t="s">
        <v>40</v>
      </c>
      <c r="E18">
        <v>11</v>
      </c>
      <c r="F18" t="s">
        <v>1201</v>
      </c>
      <c r="G18" t="s">
        <v>238</v>
      </c>
      <c r="T18">
        <v>10</v>
      </c>
      <c r="U18">
        <v>8</v>
      </c>
      <c r="V18">
        <v>109</v>
      </c>
      <c r="W18">
        <v>0</v>
      </c>
      <c r="X18">
        <v>0</v>
      </c>
      <c r="Y18">
        <v>1</v>
      </c>
      <c r="AB18">
        <v>1</v>
      </c>
      <c r="AF18">
        <v>21.9</v>
      </c>
    </row>
    <row r="19" spans="1:32" hidden="1" x14ac:dyDescent="0.2">
      <c r="A19" t="s">
        <v>661</v>
      </c>
      <c r="B19" t="s">
        <v>476</v>
      </c>
      <c r="C19" t="s">
        <v>44</v>
      </c>
      <c r="D19" t="s">
        <v>53</v>
      </c>
      <c r="E19">
        <v>11</v>
      </c>
      <c r="F19" t="s">
        <v>662</v>
      </c>
      <c r="G19" t="s">
        <v>247</v>
      </c>
      <c r="O19">
        <v>21</v>
      </c>
      <c r="P19">
        <v>102</v>
      </c>
      <c r="Q19">
        <v>0</v>
      </c>
      <c r="R19">
        <v>0</v>
      </c>
      <c r="S19">
        <v>1</v>
      </c>
      <c r="T19">
        <v>1</v>
      </c>
      <c r="U19">
        <v>1</v>
      </c>
      <c r="V19">
        <v>12</v>
      </c>
      <c r="W19">
        <v>1</v>
      </c>
      <c r="X19">
        <v>0</v>
      </c>
      <c r="Y19">
        <v>0</v>
      </c>
      <c r="AB19">
        <v>1</v>
      </c>
      <c r="AF19">
        <v>21.4</v>
      </c>
    </row>
    <row r="20" spans="1:32" hidden="1" x14ac:dyDescent="0.2">
      <c r="A20" t="s">
        <v>774</v>
      </c>
      <c r="B20" t="s">
        <v>721</v>
      </c>
      <c r="C20" t="s">
        <v>57</v>
      </c>
      <c r="D20" t="s">
        <v>60</v>
      </c>
      <c r="E20">
        <v>11</v>
      </c>
      <c r="F20" t="s">
        <v>775</v>
      </c>
      <c r="G20" t="s">
        <v>249</v>
      </c>
      <c r="O20">
        <v>1</v>
      </c>
      <c r="P20">
        <v>5</v>
      </c>
      <c r="Q20">
        <v>0</v>
      </c>
      <c r="R20">
        <v>0</v>
      </c>
      <c r="S20">
        <v>0</v>
      </c>
      <c r="T20">
        <v>5</v>
      </c>
      <c r="U20">
        <v>4</v>
      </c>
      <c r="V20">
        <v>48</v>
      </c>
      <c r="W20">
        <v>2</v>
      </c>
      <c r="X20">
        <v>0</v>
      </c>
      <c r="Y20">
        <v>0</v>
      </c>
      <c r="AB20">
        <v>3</v>
      </c>
      <c r="AF20">
        <v>21.3</v>
      </c>
    </row>
    <row r="21" spans="1:32" hidden="1" x14ac:dyDescent="0.2">
      <c r="A21" t="s">
        <v>623</v>
      </c>
      <c r="B21" t="s">
        <v>476</v>
      </c>
      <c r="C21" t="s">
        <v>59</v>
      </c>
      <c r="D21" t="s">
        <v>50</v>
      </c>
      <c r="E21">
        <v>11</v>
      </c>
      <c r="F21" t="s">
        <v>624</v>
      </c>
      <c r="G21" t="s">
        <v>242</v>
      </c>
      <c r="O21">
        <v>9</v>
      </c>
      <c r="P21">
        <v>32</v>
      </c>
      <c r="Q21">
        <v>0</v>
      </c>
      <c r="R21">
        <v>0</v>
      </c>
      <c r="S21">
        <v>0</v>
      </c>
      <c r="T21">
        <v>4</v>
      </c>
      <c r="U21">
        <v>4</v>
      </c>
      <c r="V21">
        <v>20</v>
      </c>
      <c r="W21">
        <v>2</v>
      </c>
      <c r="X21">
        <v>0</v>
      </c>
      <c r="Y21">
        <v>0</v>
      </c>
      <c r="AB21">
        <v>2</v>
      </c>
      <c r="AF21">
        <v>21.2</v>
      </c>
    </row>
    <row r="22" spans="1:32" hidden="1" x14ac:dyDescent="0.2">
      <c r="A22" t="s">
        <v>386</v>
      </c>
      <c r="B22" t="s">
        <v>368</v>
      </c>
      <c r="C22" t="s">
        <v>50</v>
      </c>
      <c r="D22" t="s">
        <v>59</v>
      </c>
      <c r="E22">
        <v>11</v>
      </c>
      <c r="F22" t="s">
        <v>387</v>
      </c>
      <c r="G22" t="s">
        <v>242</v>
      </c>
      <c r="H22">
        <v>46</v>
      </c>
      <c r="I22">
        <v>25</v>
      </c>
      <c r="J22">
        <v>280</v>
      </c>
      <c r="K22">
        <v>3</v>
      </c>
      <c r="L22">
        <v>0</v>
      </c>
      <c r="M22">
        <v>3</v>
      </c>
      <c r="N22">
        <v>0</v>
      </c>
      <c r="O22">
        <v>2</v>
      </c>
      <c r="P22">
        <v>7</v>
      </c>
      <c r="Q22">
        <v>0</v>
      </c>
      <c r="R22">
        <v>0</v>
      </c>
      <c r="S22">
        <v>0</v>
      </c>
      <c r="AB22">
        <v>1</v>
      </c>
      <c r="AF22">
        <v>20.9</v>
      </c>
    </row>
    <row r="23" spans="1:32" hidden="1" x14ac:dyDescent="0.2">
      <c r="A23" t="s">
        <v>629</v>
      </c>
      <c r="B23" t="s">
        <v>476</v>
      </c>
      <c r="C23" t="s">
        <v>34</v>
      </c>
      <c r="D23" t="s">
        <v>42</v>
      </c>
      <c r="E23">
        <v>11</v>
      </c>
      <c r="F23" t="s">
        <v>630</v>
      </c>
      <c r="G23" t="s">
        <v>239</v>
      </c>
      <c r="O23">
        <v>29</v>
      </c>
      <c r="P23">
        <v>129</v>
      </c>
      <c r="Q23">
        <v>0</v>
      </c>
      <c r="R23">
        <v>0</v>
      </c>
      <c r="S23">
        <v>1</v>
      </c>
      <c r="T23">
        <v>3</v>
      </c>
      <c r="U23">
        <v>3</v>
      </c>
      <c r="V23">
        <v>20</v>
      </c>
      <c r="W23">
        <v>0</v>
      </c>
      <c r="X23">
        <v>0</v>
      </c>
      <c r="Y23">
        <v>0</v>
      </c>
      <c r="AB23">
        <v>1</v>
      </c>
      <c r="AF23">
        <v>20.9</v>
      </c>
    </row>
    <row r="24" spans="1:32" hidden="1" x14ac:dyDescent="0.2">
      <c r="A24" t="s">
        <v>367</v>
      </c>
      <c r="B24" t="s">
        <v>368</v>
      </c>
      <c r="C24" t="s">
        <v>61</v>
      </c>
      <c r="D24" t="s">
        <v>56</v>
      </c>
      <c r="E24">
        <v>11</v>
      </c>
      <c r="F24" t="s">
        <v>369</v>
      </c>
      <c r="G24" t="s">
        <v>244</v>
      </c>
      <c r="H24">
        <v>35</v>
      </c>
      <c r="I24">
        <v>22</v>
      </c>
      <c r="J24">
        <v>282</v>
      </c>
      <c r="K24">
        <v>0</v>
      </c>
      <c r="L24">
        <v>0</v>
      </c>
      <c r="M24">
        <v>0</v>
      </c>
      <c r="N24">
        <v>0</v>
      </c>
      <c r="O24">
        <v>6</v>
      </c>
      <c r="P24">
        <v>31</v>
      </c>
      <c r="Q24">
        <v>1</v>
      </c>
      <c r="R24">
        <v>0</v>
      </c>
      <c r="S24">
        <v>0</v>
      </c>
      <c r="AB24">
        <v>1</v>
      </c>
      <c r="AF24">
        <v>20.38</v>
      </c>
    </row>
    <row r="25" spans="1:32" hidden="1" x14ac:dyDescent="0.2">
      <c r="A25" t="s">
        <v>374</v>
      </c>
      <c r="B25" t="s">
        <v>368</v>
      </c>
      <c r="C25" t="s">
        <v>39</v>
      </c>
      <c r="D25" t="s">
        <v>47</v>
      </c>
      <c r="E25">
        <v>11</v>
      </c>
      <c r="F25" t="s">
        <v>375</v>
      </c>
      <c r="G25" t="s">
        <v>241</v>
      </c>
      <c r="H25">
        <v>37</v>
      </c>
      <c r="I25">
        <v>25</v>
      </c>
      <c r="J25">
        <v>296</v>
      </c>
      <c r="K25">
        <v>1</v>
      </c>
      <c r="L25">
        <v>0</v>
      </c>
      <c r="M25">
        <v>0</v>
      </c>
      <c r="N25">
        <v>0</v>
      </c>
      <c r="O25">
        <v>4</v>
      </c>
      <c r="P25">
        <v>43</v>
      </c>
      <c r="Q25">
        <v>0</v>
      </c>
      <c r="R25">
        <v>0</v>
      </c>
      <c r="S25">
        <v>0</v>
      </c>
      <c r="AB25">
        <v>1</v>
      </c>
      <c r="AC25" t="s">
        <v>463</v>
      </c>
      <c r="AD25" t="s">
        <v>1679</v>
      </c>
      <c r="AE25" t="s">
        <v>1680</v>
      </c>
      <c r="AF25">
        <v>20.14</v>
      </c>
    </row>
    <row r="26" spans="1:32" hidden="1" x14ac:dyDescent="0.2">
      <c r="A26" t="s">
        <v>1108</v>
      </c>
      <c r="B26" t="s">
        <v>721</v>
      </c>
      <c r="C26" t="s">
        <v>53</v>
      </c>
      <c r="D26" t="s">
        <v>44</v>
      </c>
      <c r="E26">
        <v>11</v>
      </c>
      <c r="F26" t="s">
        <v>1109</v>
      </c>
      <c r="G26" t="s">
        <v>247</v>
      </c>
      <c r="T26">
        <v>8</v>
      </c>
      <c r="U26">
        <v>5</v>
      </c>
      <c r="V26">
        <v>87</v>
      </c>
      <c r="W26">
        <v>1</v>
      </c>
      <c r="X26">
        <v>0</v>
      </c>
      <c r="Y26">
        <v>0</v>
      </c>
      <c r="AB26">
        <v>1</v>
      </c>
      <c r="AF26">
        <v>19.7</v>
      </c>
    </row>
    <row r="27" spans="1:32" hidden="1" x14ac:dyDescent="0.2">
      <c r="A27" t="s">
        <v>1253</v>
      </c>
      <c r="B27" t="s">
        <v>721</v>
      </c>
      <c r="C27" t="s">
        <v>40</v>
      </c>
      <c r="D27" t="s">
        <v>54</v>
      </c>
      <c r="E27">
        <v>11</v>
      </c>
      <c r="F27" t="s">
        <v>1254</v>
      </c>
      <c r="G27" t="s">
        <v>238</v>
      </c>
      <c r="T27">
        <v>7</v>
      </c>
      <c r="U27">
        <v>5</v>
      </c>
      <c r="V27">
        <v>113</v>
      </c>
      <c r="W27">
        <v>0</v>
      </c>
      <c r="X27">
        <v>0</v>
      </c>
      <c r="Y27">
        <v>1</v>
      </c>
      <c r="AB27">
        <v>1</v>
      </c>
      <c r="AF27">
        <v>19.3</v>
      </c>
    </row>
    <row r="28" spans="1:32" hidden="1" x14ac:dyDescent="0.2">
      <c r="A28" t="s">
        <v>416</v>
      </c>
      <c r="B28" t="s">
        <v>368</v>
      </c>
      <c r="C28" t="s">
        <v>47</v>
      </c>
      <c r="D28" t="s">
        <v>39</v>
      </c>
      <c r="E28">
        <v>11</v>
      </c>
      <c r="F28" t="s">
        <v>417</v>
      </c>
      <c r="G28" t="s">
        <v>241</v>
      </c>
      <c r="H28">
        <v>34</v>
      </c>
      <c r="I28">
        <v>16</v>
      </c>
      <c r="J28">
        <v>212</v>
      </c>
      <c r="K28">
        <v>2</v>
      </c>
      <c r="L28">
        <v>1</v>
      </c>
      <c r="M28">
        <v>0</v>
      </c>
      <c r="N28">
        <v>0</v>
      </c>
      <c r="O28">
        <v>3</v>
      </c>
      <c r="P28">
        <v>6</v>
      </c>
      <c r="Q28">
        <v>0</v>
      </c>
      <c r="R28">
        <v>0</v>
      </c>
      <c r="S28">
        <v>0</v>
      </c>
      <c r="AB28">
        <v>1</v>
      </c>
      <c r="AC28" t="s">
        <v>1478</v>
      </c>
      <c r="AD28" t="s">
        <v>1681</v>
      </c>
      <c r="AE28" t="s">
        <v>1682</v>
      </c>
      <c r="AF28">
        <v>19.079999999999998</v>
      </c>
    </row>
    <row r="29" spans="1:32" hidden="1" x14ac:dyDescent="0.2">
      <c r="A29" t="s">
        <v>597</v>
      </c>
      <c r="B29" t="s">
        <v>476</v>
      </c>
      <c r="C29" t="s">
        <v>43</v>
      </c>
      <c r="D29" t="s">
        <v>58</v>
      </c>
      <c r="E29">
        <v>11</v>
      </c>
      <c r="F29" t="s">
        <v>598</v>
      </c>
      <c r="G29" t="s">
        <v>251</v>
      </c>
      <c r="O29">
        <v>2</v>
      </c>
      <c r="P29">
        <v>14</v>
      </c>
      <c r="Q29">
        <v>1</v>
      </c>
      <c r="R29">
        <v>0</v>
      </c>
      <c r="S29">
        <v>0</v>
      </c>
      <c r="T29">
        <v>3</v>
      </c>
      <c r="U29">
        <v>2</v>
      </c>
      <c r="V29">
        <v>32</v>
      </c>
      <c r="W29">
        <v>1</v>
      </c>
      <c r="X29">
        <v>0</v>
      </c>
      <c r="Y29">
        <v>0</v>
      </c>
      <c r="AB29">
        <v>2</v>
      </c>
      <c r="AF29">
        <v>18.600000000000001</v>
      </c>
    </row>
    <row r="30" spans="1:32" hidden="1" x14ac:dyDescent="0.2">
      <c r="A30" t="s">
        <v>1573</v>
      </c>
      <c r="B30" t="s">
        <v>368</v>
      </c>
      <c r="C30" t="s">
        <v>31</v>
      </c>
      <c r="D30" t="s">
        <v>52</v>
      </c>
      <c r="E30">
        <v>11</v>
      </c>
      <c r="F30" t="s">
        <v>1574</v>
      </c>
      <c r="G30" t="s">
        <v>240</v>
      </c>
      <c r="H30">
        <v>27</v>
      </c>
      <c r="I30">
        <v>20</v>
      </c>
      <c r="J30">
        <v>250</v>
      </c>
      <c r="K30">
        <v>2</v>
      </c>
      <c r="L30">
        <v>0</v>
      </c>
      <c r="M30">
        <v>0</v>
      </c>
      <c r="N30">
        <v>0</v>
      </c>
      <c r="O30">
        <v>2</v>
      </c>
      <c r="P30">
        <v>4</v>
      </c>
      <c r="Q30">
        <v>0</v>
      </c>
      <c r="R30">
        <v>0</v>
      </c>
      <c r="S30">
        <v>0</v>
      </c>
      <c r="AB30">
        <v>2</v>
      </c>
      <c r="AF30">
        <v>18.399999999999999</v>
      </c>
    </row>
    <row r="31" spans="1:32" hidden="1" x14ac:dyDescent="0.2">
      <c r="A31" t="s">
        <v>625</v>
      </c>
      <c r="B31" t="s">
        <v>476</v>
      </c>
      <c r="C31" t="s">
        <v>33</v>
      </c>
      <c r="D31" t="s">
        <v>32</v>
      </c>
      <c r="E31">
        <v>11</v>
      </c>
      <c r="F31" t="s">
        <v>626</v>
      </c>
      <c r="G31" t="s">
        <v>243</v>
      </c>
      <c r="O31">
        <v>21</v>
      </c>
      <c r="P31">
        <v>58</v>
      </c>
      <c r="Q31">
        <v>0</v>
      </c>
      <c r="R31">
        <v>0</v>
      </c>
      <c r="S31">
        <v>0</v>
      </c>
      <c r="T31">
        <v>3</v>
      </c>
      <c r="U31">
        <v>3</v>
      </c>
      <c r="V31">
        <v>34</v>
      </c>
      <c r="W31">
        <v>1</v>
      </c>
      <c r="X31">
        <v>0</v>
      </c>
      <c r="Y31">
        <v>0</v>
      </c>
      <c r="AB31">
        <v>1</v>
      </c>
      <c r="AF31">
        <v>18.2</v>
      </c>
    </row>
    <row r="32" spans="1:32" hidden="1" x14ac:dyDescent="0.2">
      <c r="A32" t="s">
        <v>392</v>
      </c>
      <c r="B32" t="s">
        <v>368</v>
      </c>
      <c r="C32" t="s">
        <v>54</v>
      </c>
      <c r="D32" t="s">
        <v>40</v>
      </c>
      <c r="E32">
        <v>11</v>
      </c>
      <c r="F32" t="s">
        <v>393</v>
      </c>
      <c r="G32" t="s">
        <v>238</v>
      </c>
      <c r="H32">
        <v>35</v>
      </c>
      <c r="I32">
        <v>22</v>
      </c>
      <c r="J32">
        <v>231</v>
      </c>
      <c r="K32">
        <v>0</v>
      </c>
      <c r="L32">
        <v>0</v>
      </c>
      <c r="M32">
        <v>0</v>
      </c>
      <c r="N32">
        <v>0</v>
      </c>
      <c r="O32">
        <v>5</v>
      </c>
      <c r="P32">
        <v>29</v>
      </c>
      <c r="Q32">
        <v>1</v>
      </c>
      <c r="R32">
        <v>0</v>
      </c>
      <c r="S32">
        <v>0</v>
      </c>
      <c r="AB32">
        <v>1</v>
      </c>
      <c r="AF32">
        <v>18.14</v>
      </c>
    </row>
    <row r="33" spans="1:32" hidden="1" x14ac:dyDescent="0.2">
      <c r="A33" t="s">
        <v>1160</v>
      </c>
      <c r="B33" t="s">
        <v>795</v>
      </c>
      <c r="C33" t="s">
        <v>55</v>
      </c>
      <c r="D33" t="s">
        <v>35</v>
      </c>
      <c r="E33">
        <v>11</v>
      </c>
      <c r="F33" t="s">
        <v>1161</v>
      </c>
      <c r="G33" t="s">
        <v>245</v>
      </c>
      <c r="T33">
        <v>8</v>
      </c>
      <c r="U33">
        <v>5</v>
      </c>
      <c r="V33">
        <v>101</v>
      </c>
      <c r="W33">
        <v>0</v>
      </c>
      <c r="X33">
        <v>0</v>
      </c>
      <c r="Y33">
        <v>1</v>
      </c>
      <c r="AB33">
        <v>1</v>
      </c>
      <c r="AF33">
        <v>18.100000000000001</v>
      </c>
    </row>
    <row r="34" spans="1:32" hidden="1" x14ac:dyDescent="0.2">
      <c r="A34" t="s">
        <v>979</v>
      </c>
      <c r="B34" t="s">
        <v>721</v>
      </c>
      <c r="C34" t="s">
        <v>34</v>
      </c>
      <c r="D34" t="s">
        <v>42</v>
      </c>
      <c r="E34">
        <v>11</v>
      </c>
      <c r="F34" t="s">
        <v>980</v>
      </c>
      <c r="G34" t="s">
        <v>239</v>
      </c>
      <c r="T34">
        <v>4</v>
      </c>
      <c r="U34">
        <v>4</v>
      </c>
      <c r="V34">
        <v>79</v>
      </c>
      <c r="W34">
        <v>1</v>
      </c>
      <c r="X34">
        <v>0</v>
      </c>
      <c r="Y34">
        <v>0</v>
      </c>
      <c r="AB34">
        <v>2</v>
      </c>
      <c r="AF34">
        <v>17.899999999999999</v>
      </c>
    </row>
    <row r="35" spans="1:32" hidden="1" x14ac:dyDescent="0.2">
      <c r="A35" t="s">
        <v>372</v>
      </c>
      <c r="B35" t="s">
        <v>368</v>
      </c>
      <c r="C35" t="s">
        <v>32</v>
      </c>
      <c r="D35" t="s">
        <v>33</v>
      </c>
      <c r="E35">
        <v>11</v>
      </c>
      <c r="F35" t="s">
        <v>373</v>
      </c>
      <c r="G35" t="s">
        <v>243</v>
      </c>
      <c r="H35">
        <v>39</v>
      </c>
      <c r="I35">
        <v>19</v>
      </c>
      <c r="J35">
        <v>216</v>
      </c>
      <c r="K35">
        <v>1</v>
      </c>
      <c r="L35">
        <v>0</v>
      </c>
      <c r="M35">
        <v>2</v>
      </c>
      <c r="N35">
        <v>0</v>
      </c>
      <c r="O35">
        <v>5</v>
      </c>
      <c r="P35">
        <v>12</v>
      </c>
      <c r="Q35">
        <v>1</v>
      </c>
      <c r="R35">
        <v>0</v>
      </c>
      <c r="S35">
        <v>0</v>
      </c>
      <c r="AB35">
        <v>1</v>
      </c>
      <c r="AC35" t="s">
        <v>1478</v>
      </c>
      <c r="AD35" t="s">
        <v>1683</v>
      </c>
      <c r="AE35" t="s">
        <v>1684</v>
      </c>
      <c r="AF35">
        <v>17.84</v>
      </c>
    </row>
    <row r="36" spans="1:32" hidden="1" x14ac:dyDescent="0.2">
      <c r="A36" t="s">
        <v>993</v>
      </c>
      <c r="B36" t="s">
        <v>795</v>
      </c>
      <c r="C36" t="s">
        <v>51</v>
      </c>
      <c r="D36" t="s">
        <v>46</v>
      </c>
      <c r="E36">
        <v>11</v>
      </c>
      <c r="F36" t="s">
        <v>994</v>
      </c>
      <c r="G36" t="s">
        <v>248</v>
      </c>
      <c r="T36">
        <v>3</v>
      </c>
      <c r="U36">
        <v>3</v>
      </c>
      <c r="V36">
        <v>22</v>
      </c>
      <c r="W36">
        <v>2</v>
      </c>
      <c r="X36">
        <v>0</v>
      </c>
      <c r="Y36">
        <v>0</v>
      </c>
      <c r="AB36">
        <v>1</v>
      </c>
      <c r="AF36">
        <v>17.2</v>
      </c>
    </row>
    <row r="37" spans="1:32" hidden="1" x14ac:dyDescent="0.2">
      <c r="A37" t="s">
        <v>1106</v>
      </c>
      <c r="B37" t="s">
        <v>721</v>
      </c>
      <c r="C37" t="s">
        <v>52</v>
      </c>
      <c r="D37" t="s">
        <v>31</v>
      </c>
      <c r="E37">
        <v>11</v>
      </c>
      <c r="F37" t="s">
        <v>1107</v>
      </c>
      <c r="G37" t="s">
        <v>240</v>
      </c>
      <c r="T37">
        <v>7</v>
      </c>
      <c r="U37">
        <v>4</v>
      </c>
      <c r="V37">
        <v>102</v>
      </c>
      <c r="W37">
        <v>0</v>
      </c>
      <c r="X37">
        <v>0</v>
      </c>
      <c r="Y37">
        <v>1</v>
      </c>
      <c r="AB37">
        <v>3</v>
      </c>
      <c r="AF37">
        <v>17.2</v>
      </c>
    </row>
    <row r="38" spans="1:32" hidden="1" x14ac:dyDescent="0.2">
      <c r="A38" t="s">
        <v>927</v>
      </c>
      <c r="B38" t="s">
        <v>721</v>
      </c>
      <c r="C38" t="s">
        <v>46</v>
      </c>
      <c r="D38" t="s">
        <v>51</v>
      </c>
      <c r="E38">
        <v>11</v>
      </c>
      <c r="F38" t="s">
        <v>928</v>
      </c>
      <c r="G38" t="s">
        <v>248</v>
      </c>
      <c r="T38">
        <v>13</v>
      </c>
      <c r="U38">
        <v>8</v>
      </c>
      <c r="V38">
        <v>90</v>
      </c>
      <c r="W38">
        <v>0</v>
      </c>
      <c r="X38">
        <v>0</v>
      </c>
      <c r="Y38">
        <v>0</v>
      </c>
      <c r="AB38">
        <v>1</v>
      </c>
      <c r="AC38" t="s">
        <v>1478</v>
      </c>
      <c r="AD38" t="s">
        <v>1685</v>
      </c>
      <c r="AE38" t="s">
        <v>1686</v>
      </c>
      <c r="AF38">
        <v>17</v>
      </c>
    </row>
    <row r="39" spans="1:32" hidden="1" x14ac:dyDescent="0.2">
      <c r="A39" t="s">
        <v>1591</v>
      </c>
      <c r="B39" t="s">
        <v>368</v>
      </c>
      <c r="C39" t="s">
        <v>38</v>
      </c>
      <c r="D39" t="s">
        <v>36</v>
      </c>
      <c r="E39">
        <v>11</v>
      </c>
      <c r="F39" t="s">
        <v>1592</v>
      </c>
      <c r="G39" t="s">
        <v>246</v>
      </c>
      <c r="H39">
        <v>41</v>
      </c>
      <c r="I39">
        <v>26</v>
      </c>
      <c r="J39">
        <v>261</v>
      </c>
      <c r="K39">
        <v>2</v>
      </c>
      <c r="L39">
        <v>0</v>
      </c>
      <c r="M39">
        <v>3</v>
      </c>
      <c r="N39">
        <v>0</v>
      </c>
      <c r="O39">
        <v>2</v>
      </c>
      <c r="P39">
        <v>14</v>
      </c>
      <c r="Q39">
        <v>0</v>
      </c>
      <c r="R39">
        <v>0</v>
      </c>
      <c r="S39">
        <v>0</v>
      </c>
      <c r="AB39">
        <v>2</v>
      </c>
      <c r="AF39">
        <v>16.84</v>
      </c>
    </row>
    <row r="40" spans="1:32" hidden="1" x14ac:dyDescent="0.2">
      <c r="A40" t="s">
        <v>1494</v>
      </c>
      <c r="B40" t="s">
        <v>368</v>
      </c>
      <c r="C40" t="s">
        <v>60</v>
      </c>
      <c r="D40" t="s">
        <v>57</v>
      </c>
      <c r="E40">
        <v>11</v>
      </c>
      <c r="F40" t="s">
        <v>1495</v>
      </c>
      <c r="G40" t="s">
        <v>249</v>
      </c>
      <c r="H40">
        <v>34</v>
      </c>
      <c r="I40">
        <v>22</v>
      </c>
      <c r="J40">
        <v>264</v>
      </c>
      <c r="K40">
        <v>1</v>
      </c>
      <c r="L40">
        <v>0</v>
      </c>
      <c r="M40">
        <v>0</v>
      </c>
      <c r="N40">
        <v>0</v>
      </c>
      <c r="O40">
        <v>4</v>
      </c>
      <c r="P40">
        <v>22</v>
      </c>
      <c r="Q40">
        <v>0</v>
      </c>
      <c r="R40">
        <v>0</v>
      </c>
      <c r="S40">
        <v>0</v>
      </c>
      <c r="AB40">
        <v>2</v>
      </c>
      <c r="AF40">
        <v>16.760000000000002</v>
      </c>
    </row>
    <row r="41" spans="1:32" hidden="1" x14ac:dyDescent="0.2">
      <c r="A41" t="s">
        <v>1585</v>
      </c>
      <c r="B41" t="s">
        <v>368</v>
      </c>
      <c r="C41" t="s">
        <v>33</v>
      </c>
      <c r="D41" t="s">
        <v>32</v>
      </c>
      <c r="E41">
        <v>11</v>
      </c>
      <c r="F41" t="s">
        <v>1586</v>
      </c>
      <c r="G41" t="s">
        <v>243</v>
      </c>
      <c r="H41">
        <v>34</v>
      </c>
      <c r="I41">
        <v>16</v>
      </c>
      <c r="J41">
        <v>229</v>
      </c>
      <c r="K41">
        <v>2</v>
      </c>
      <c r="L41">
        <v>0</v>
      </c>
      <c r="M41">
        <v>0</v>
      </c>
      <c r="N41">
        <v>0</v>
      </c>
      <c r="O41">
        <v>3</v>
      </c>
      <c r="P41">
        <v>-5</v>
      </c>
      <c r="Q41">
        <v>0</v>
      </c>
      <c r="R41">
        <v>0</v>
      </c>
      <c r="S41">
        <v>0</v>
      </c>
      <c r="Z41">
        <v>1</v>
      </c>
      <c r="AA41">
        <v>0</v>
      </c>
      <c r="AF41">
        <v>16.66</v>
      </c>
    </row>
    <row r="42" spans="1:32" hidden="1" x14ac:dyDescent="0.2">
      <c r="A42" t="s">
        <v>613</v>
      </c>
      <c r="B42" t="s">
        <v>476</v>
      </c>
      <c r="C42" t="s">
        <v>55</v>
      </c>
      <c r="D42" t="s">
        <v>35</v>
      </c>
      <c r="E42">
        <v>11</v>
      </c>
      <c r="F42" t="s">
        <v>614</v>
      </c>
      <c r="G42" t="s">
        <v>245</v>
      </c>
      <c r="O42">
        <v>22</v>
      </c>
      <c r="P42">
        <v>67</v>
      </c>
      <c r="Q42">
        <v>0</v>
      </c>
      <c r="R42">
        <v>0</v>
      </c>
      <c r="S42">
        <v>0</v>
      </c>
      <c r="T42">
        <v>6</v>
      </c>
      <c r="U42">
        <v>5</v>
      </c>
      <c r="V42">
        <v>48</v>
      </c>
      <c r="W42">
        <v>0</v>
      </c>
      <c r="X42">
        <v>0</v>
      </c>
      <c r="Y42">
        <v>0</v>
      </c>
      <c r="AB42">
        <v>3</v>
      </c>
      <c r="AF42">
        <v>16.5</v>
      </c>
    </row>
    <row r="43" spans="1:32" hidden="1" x14ac:dyDescent="0.2">
      <c r="A43" t="s">
        <v>518</v>
      </c>
      <c r="B43" t="s">
        <v>476</v>
      </c>
      <c r="C43" t="s">
        <v>51</v>
      </c>
      <c r="D43" t="s">
        <v>46</v>
      </c>
      <c r="E43">
        <v>11</v>
      </c>
      <c r="F43" t="s">
        <v>519</v>
      </c>
      <c r="G43" t="s">
        <v>248</v>
      </c>
      <c r="O43">
        <v>13</v>
      </c>
      <c r="P43">
        <v>45</v>
      </c>
      <c r="Q43">
        <v>2</v>
      </c>
      <c r="R43">
        <v>0</v>
      </c>
      <c r="S43">
        <v>0</v>
      </c>
      <c r="AB43">
        <v>1</v>
      </c>
      <c r="AF43">
        <v>16.5</v>
      </c>
    </row>
    <row r="44" spans="1:32" hidden="1" x14ac:dyDescent="0.2">
      <c r="A44" t="s">
        <v>1098</v>
      </c>
      <c r="B44" t="s">
        <v>795</v>
      </c>
      <c r="C44" t="s">
        <v>60</v>
      </c>
      <c r="D44" t="s">
        <v>57</v>
      </c>
      <c r="E44">
        <v>11</v>
      </c>
      <c r="F44" t="s">
        <v>1099</v>
      </c>
      <c r="G44" t="s">
        <v>249</v>
      </c>
      <c r="T44">
        <v>4</v>
      </c>
      <c r="U44">
        <v>4</v>
      </c>
      <c r="V44">
        <v>65</v>
      </c>
      <c r="W44">
        <v>1</v>
      </c>
      <c r="X44">
        <v>0</v>
      </c>
      <c r="Y44">
        <v>0</v>
      </c>
      <c r="AB44">
        <v>2</v>
      </c>
      <c r="AF44">
        <v>16.5</v>
      </c>
    </row>
    <row r="45" spans="1:32" x14ac:dyDescent="0.2">
      <c r="A45" t="s">
        <v>965</v>
      </c>
      <c r="B45" t="s">
        <v>721</v>
      </c>
      <c r="C45" t="s">
        <v>44</v>
      </c>
      <c r="D45" t="s">
        <v>53</v>
      </c>
      <c r="E45">
        <v>11</v>
      </c>
      <c r="F45" t="s">
        <v>966</v>
      </c>
      <c r="G45" t="s">
        <v>247</v>
      </c>
      <c r="T45">
        <v>8</v>
      </c>
      <c r="U45">
        <v>4</v>
      </c>
      <c r="V45">
        <v>64</v>
      </c>
      <c r="W45">
        <v>1</v>
      </c>
      <c r="X45">
        <v>0</v>
      </c>
      <c r="Y45">
        <v>0</v>
      </c>
      <c r="AB45">
        <v>1</v>
      </c>
      <c r="AF45">
        <v>16.399999999999999</v>
      </c>
    </row>
    <row r="46" spans="1:32" hidden="1" x14ac:dyDescent="0.2">
      <c r="A46" t="s">
        <v>1134</v>
      </c>
      <c r="B46" t="s">
        <v>721</v>
      </c>
      <c r="C46" t="s">
        <v>36</v>
      </c>
      <c r="D46" t="s">
        <v>38</v>
      </c>
      <c r="E46">
        <v>11</v>
      </c>
      <c r="F46" t="s">
        <v>1135</v>
      </c>
      <c r="G46" t="s">
        <v>246</v>
      </c>
      <c r="T46">
        <v>7</v>
      </c>
      <c r="U46">
        <v>4</v>
      </c>
      <c r="V46">
        <v>63</v>
      </c>
      <c r="W46">
        <v>1</v>
      </c>
      <c r="X46">
        <v>0</v>
      </c>
      <c r="Y46">
        <v>0</v>
      </c>
      <c r="AB46">
        <v>1</v>
      </c>
      <c r="AF46">
        <v>16.3</v>
      </c>
    </row>
    <row r="47" spans="1:32" hidden="1" x14ac:dyDescent="0.2">
      <c r="A47" t="s">
        <v>881</v>
      </c>
      <c r="B47" t="s">
        <v>721</v>
      </c>
      <c r="C47" t="s">
        <v>55</v>
      </c>
      <c r="D47" t="s">
        <v>35</v>
      </c>
      <c r="E47">
        <v>11</v>
      </c>
      <c r="F47" t="s">
        <v>882</v>
      </c>
      <c r="G47" t="s">
        <v>245</v>
      </c>
      <c r="T47">
        <v>8</v>
      </c>
      <c r="U47">
        <v>5</v>
      </c>
      <c r="V47">
        <v>50</v>
      </c>
      <c r="W47">
        <v>1</v>
      </c>
      <c r="X47">
        <v>0</v>
      </c>
      <c r="Y47">
        <v>0</v>
      </c>
      <c r="AB47">
        <v>1</v>
      </c>
      <c r="AF47">
        <v>16</v>
      </c>
    </row>
    <row r="48" spans="1:32" hidden="1" x14ac:dyDescent="0.2">
      <c r="A48" t="s">
        <v>506</v>
      </c>
      <c r="B48" t="s">
        <v>476</v>
      </c>
      <c r="C48" t="s">
        <v>36</v>
      </c>
      <c r="D48" t="s">
        <v>38</v>
      </c>
      <c r="E48">
        <v>11</v>
      </c>
      <c r="F48" t="s">
        <v>507</v>
      </c>
      <c r="G48" t="s">
        <v>246</v>
      </c>
      <c r="O48">
        <v>10</v>
      </c>
      <c r="P48">
        <v>43</v>
      </c>
      <c r="Q48">
        <v>0</v>
      </c>
      <c r="R48">
        <v>0</v>
      </c>
      <c r="S48">
        <v>0</v>
      </c>
      <c r="T48">
        <v>4</v>
      </c>
      <c r="U48">
        <v>3</v>
      </c>
      <c r="V48">
        <v>26</v>
      </c>
      <c r="W48">
        <v>1</v>
      </c>
      <c r="X48">
        <v>0</v>
      </c>
      <c r="Y48">
        <v>0</v>
      </c>
      <c r="AB48">
        <v>2</v>
      </c>
      <c r="AF48">
        <v>15.9</v>
      </c>
    </row>
    <row r="49" spans="1:32" x14ac:dyDescent="0.2">
      <c r="A49" t="s">
        <v>780</v>
      </c>
      <c r="B49" t="s">
        <v>721</v>
      </c>
      <c r="C49" t="s">
        <v>44</v>
      </c>
      <c r="D49" t="s">
        <v>53</v>
      </c>
      <c r="E49">
        <v>11</v>
      </c>
      <c r="F49" t="s">
        <v>781</v>
      </c>
      <c r="G49" t="s">
        <v>247</v>
      </c>
      <c r="O49">
        <v>2</v>
      </c>
      <c r="P49">
        <v>12</v>
      </c>
      <c r="Q49">
        <v>0</v>
      </c>
      <c r="R49">
        <v>0</v>
      </c>
      <c r="S49">
        <v>0</v>
      </c>
      <c r="T49">
        <v>8</v>
      </c>
      <c r="U49">
        <v>5</v>
      </c>
      <c r="V49">
        <v>37</v>
      </c>
      <c r="W49">
        <v>1</v>
      </c>
      <c r="X49">
        <v>0</v>
      </c>
      <c r="Y49">
        <v>0</v>
      </c>
      <c r="AB49">
        <v>3</v>
      </c>
      <c r="AF49">
        <v>15.9</v>
      </c>
    </row>
    <row r="50" spans="1:32" hidden="1" x14ac:dyDescent="0.2">
      <c r="A50" t="s">
        <v>388</v>
      </c>
      <c r="B50" t="s">
        <v>368</v>
      </c>
      <c r="C50" t="s">
        <v>42</v>
      </c>
      <c r="D50" t="s">
        <v>34</v>
      </c>
      <c r="E50">
        <v>11</v>
      </c>
      <c r="F50" t="s">
        <v>389</v>
      </c>
      <c r="G50" t="s">
        <v>239</v>
      </c>
      <c r="H50">
        <v>24</v>
      </c>
      <c r="I50">
        <v>13</v>
      </c>
      <c r="J50">
        <v>188</v>
      </c>
      <c r="K50">
        <v>2</v>
      </c>
      <c r="L50">
        <v>0</v>
      </c>
      <c r="M50">
        <v>1</v>
      </c>
      <c r="N50">
        <v>0</v>
      </c>
      <c r="O50">
        <v>3</v>
      </c>
      <c r="P50">
        <v>13</v>
      </c>
      <c r="Q50">
        <v>0</v>
      </c>
      <c r="R50">
        <v>0</v>
      </c>
      <c r="S50">
        <v>0</v>
      </c>
      <c r="AB50">
        <v>1</v>
      </c>
      <c r="AF50">
        <v>15.82</v>
      </c>
    </row>
    <row r="51" spans="1:32" hidden="1" x14ac:dyDescent="0.2">
      <c r="A51" t="s">
        <v>543</v>
      </c>
      <c r="B51" t="s">
        <v>476</v>
      </c>
      <c r="C51" t="s">
        <v>45</v>
      </c>
      <c r="D51" t="s">
        <v>57</v>
      </c>
      <c r="E51">
        <v>11</v>
      </c>
      <c r="F51" t="s">
        <v>1503</v>
      </c>
      <c r="G51" t="s">
        <v>249</v>
      </c>
      <c r="O51">
        <v>12</v>
      </c>
      <c r="P51">
        <v>37</v>
      </c>
      <c r="Q51">
        <v>0</v>
      </c>
      <c r="R51">
        <v>0</v>
      </c>
      <c r="S51">
        <v>0</v>
      </c>
      <c r="T51">
        <v>11</v>
      </c>
      <c r="U51">
        <v>8</v>
      </c>
      <c r="V51">
        <v>40</v>
      </c>
      <c r="W51">
        <v>0</v>
      </c>
      <c r="X51">
        <v>0</v>
      </c>
      <c r="Y51">
        <v>0</v>
      </c>
      <c r="AF51">
        <v>15.7</v>
      </c>
    </row>
    <row r="52" spans="1:32" hidden="1" x14ac:dyDescent="0.2">
      <c r="A52" t="s">
        <v>847</v>
      </c>
      <c r="B52" t="s">
        <v>721</v>
      </c>
      <c r="C52" t="s">
        <v>32</v>
      </c>
      <c r="D52" t="s">
        <v>33</v>
      </c>
      <c r="E52">
        <v>11</v>
      </c>
      <c r="F52" t="s">
        <v>848</v>
      </c>
      <c r="G52" t="s">
        <v>243</v>
      </c>
      <c r="T52">
        <v>10</v>
      </c>
      <c r="U52">
        <v>5</v>
      </c>
      <c r="V52">
        <v>47</v>
      </c>
      <c r="W52">
        <v>1</v>
      </c>
      <c r="X52">
        <v>0</v>
      </c>
      <c r="Y52">
        <v>0</v>
      </c>
      <c r="AB52">
        <v>1</v>
      </c>
      <c r="AC52" t="s">
        <v>1478</v>
      </c>
      <c r="AD52" t="s">
        <v>1687</v>
      </c>
      <c r="AE52" t="s">
        <v>1688</v>
      </c>
      <c r="AF52">
        <v>15.7</v>
      </c>
    </row>
    <row r="53" spans="1:32" hidden="1" x14ac:dyDescent="0.2">
      <c r="A53" t="s">
        <v>929</v>
      </c>
      <c r="B53" t="s">
        <v>721</v>
      </c>
      <c r="C53" t="s">
        <v>36</v>
      </c>
      <c r="D53" t="s">
        <v>38</v>
      </c>
      <c r="E53">
        <v>11</v>
      </c>
      <c r="F53" t="s">
        <v>930</v>
      </c>
      <c r="G53" t="s">
        <v>246</v>
      </c>
      <c r="T53">
        <v>6</v>
      </c>
      <c r="U53">
        <v>4</v>
      </c>
      <c r="V53">
        <v>56</v>
      </c>
      <c r="W53">
        <v>1</v>
      </c>
      <c r="X53">
        <v>0</v>
      </c>
      <c r="Y53">
        <v>0</v>
      </c>
      <c r="AB53">
        <v>2</v>
      </c>
      <c r="AC53" t="s">
        <v>1478</v>
      </c>
      <c r="AD53" t="s">
        <v>1614</v>
      </c>
      <c r="AE53" t="s">
        <v>1689</v>
      </c>
      <c r="AF53">
        <v>15.6</v>
      </c>
    </row>
    <row r="54" spans="1:32" hidden="1" x14ac:dyDescent="0.2">
      <c r="A54" t="s">
        <v>762</v>
      </c>
      <c r="B54" t="s">
        <v>721</v>
      </c>
      <c r="C54" t="s">
        <v>58</v>
      </c>
      <c r="D54" t="s">
        <v>43</v>
      </c>
      <c r="E54">
        <v>11</v>
      </c>
      <c r="F54" t="s">
        <v>763</v>
      </c>
      <c r="G54" t="s">
        <v>251</v>
      </c>
      <c r="T54">
        <v>7</v>
      </c>
      <c r="U54">
        <v>6</v>
      </c>
      <c r="V54">
        <v>95</v>
      </c>
      <c r="W54">
        <v>0</v>
      </c>
      <c r="X54">
        <v>0</v>
      </c>
      <c r="Y54">
        <v>0</v>
      </c>
      <c r="AB54">
        <v>3</v>
      </c>
      <c r="AF54">
        <v>15.5</v>
      </c>
    </row>
    <row r="55" spans="1:32" hidden="1" x14ac:dyDescent="0.2">
      <c r="A55" t="s">
        <v>434</v>
      </c>
      <c r="B55" t="s">
        <v>368</v>
      </c>
      <c r="C55" t="s">
        <v>59</v>
      </c>
      <c r="D55" t="s">
        <v>50</v>
      </c>
      <c r="E55">
        <v>11</v>
      </c>
      <c r="F55" t="s">
        <v>435</v>
      </c>
      <c r="G55" t="s">
        <v>242</v>
      </c>
      <c r="H55">
        <v>32</v>
      </c>
      <c r="I55">
        <v>23</v>
      </c>
      <c r="J55">
        <v>213</v>
      </c>
      <c r="K55">
        <v>2</v>
      </c>
      <c r="L55">
        <v>0</v>
      </c>
      <c r="M55">
        <v>2</v>
      </c>
      <c r="N55">
        <v>0</v>
      </c>
      <c r="O55">
        <v>3</v>
      </c>
      <c r="P55">
        <v>8</v>
      </c>
      <c r="Q55">
        <v>0</v>
      </c>
      <c r="R55">
        <v>0</v>
      </c>
      <c r="S55">
        <v>0</v>
      </c>
      <c r="AB55">
        <v>2</v>
      </c>
      <c r="AF55">
        <v>15.32</v>
      </c>
    </row>
    <row r="56" spans="1:32" hidden="1" x14ac:dyDescent="0.2">
      <c r="A56" t="s">
        <v>394</v>
      </c>
      <c r="B56" t="s">
        <v>368</v>
      </c>
      <c r="C56" t="s">
        <v>34</v>
      </c>
      <c r="D56" t="s">
        <v>42</v>
      </c>
      <c r="E56">
        <v>11</v>
      </c>
      <c r="F56" t="s">
        <v>395</v>
      </c>
      <c r="G56" t="s">
        <v>239</v>
      </c>
      <c r="H56">
        <v>28</v>
      </c>
      <c r="I56">
        <v>18</v>
      </c>
      <c r="J56">
        <v>227</v>
      </c>
      <c r="K56">
        <v>2</v>
      </c>
      <c r="L56">
        <v>0</v>
      </c>
      <c r="M56">
        <v>2</v>
      </c>
      <c r="N56">
        <v>0</v>
      </c>
      <c r="O56">
        <v>2</v>
      </c>
      <c r="P56">
        <v>2</v>
      </c>
      <c r="Q56">
        <v>0</v>
      </c>
      <c r="R56">
        <v>0</v>
      </c>
      <c r="S56">
        <v>0</v>
      </c>
      <c r="AB56">
        <v>1</v>
      </c>
      <c r="AC56" t="s">
        <v>1583</v>
      </c>
      <c r="AD56" t="s">
        <v>1584</v>
      </c>
      <c r="AF56">
        <v>15.28</v>
      </c>
    </row>
    <row r="57" spans="1:32" hidden="1" x14ac:dyDescent="0.2">
      <c r="A57" t="s">
        <v>770</v>
      </c>
      <c r="B57" t="s">
        <v>721</v>
      </c>
      <c r="C57" t="s">
        <v>61</v>
      </c>
      <c r="D57" t="s">
        <v>56</v>
      </c>
      <c r="E57">
        <v>11</v>
      </c>
      <c r="F57" t="s">
        <v>771</v>
      </c>
      <c r="G57" t="s">
        <v>244</v>
      </c>
      <c r="O57">
        <v>1</v>
      </c>
      <c r="P57">
        <v>-2</v>
      </c>
      <c r="Q57">
        <v>0</v>
      </c>
      <c r="R57">
        <v>0</v>
      </c>
      <c r="S57">
        <v>0</v>
      </c>
      <c r="T57">
        <v>11</v>
      </c>
      <c r="U57">
        <v>8</v>
      </c>
      <c r="V57">
        <v>73</v>
      </c>
      <c r="W57">
        <v>0</v>
      </c>
      <c r="X57">
        <v>0</v>
      </c>
      <c r="Y57">
        <v>0</v>
      </c>
      <c r="AB57">
        <v>2</v>
      </c>
      <c r="AF57">
        <v>15.1</v>
      </c>
    </row>
    <row r="58" spans="1:32" hidden="1" x14ac:dyDescent="0.2">
      <c r="A58" t="s">
        <v>496</v>
      </c>
      <c r="B58" t="s">
        <v>476</v>
      </c>
      <c r="C58" t="s">
        <v>38</v>
      </c>
      <c r="D58" t="s">
        <v>36</v>
      </c>
      <c r="E58">
        <v>11</v>
      </c>
      <c r="F58" t="s">
        <v>497</v>
      </c>
      <c r="G58" t="s">
        <v>246</v>
      </c>
      <c r="O58">
        <v>6</v>
      </c>
      <c r="P58">
        <v>21</v>
      </c>
      <c r="Q58">
        <v>0</v>
      </c>
      <c r="R58">
        <v>0</v>
      </c>
      <c r="S58">
        <v>0</v>
      </c>
      <c r="T58">
        <v>7</v>
      </c>
      <c r="U58">
        <v>3</v>
      </c>
      <c r="V58">
        <v>38</v>
      </c>
      <c r="W58">
        <v>1</v>
      </c>
      <c r="X58">
        <v>0</v>
      </c>
      <c r="Y58">
        <v>0</v>
      </c>
      <c r="AB58">
        <v>3</v>
      </c>
      <c r="AF58">
        <v>14.9</v>
      </c>
    </row>
    <row r="59" spans="1:32" hidden="1" x14ac:dyDescent="0.2">
      <c r="A59" t="s">
        <v>863</v>
      </c>
      <c r="B59" t="s">
        <v>721</v>
      </c>
      <c r="C59" t="s">
        <v>31</v>
      </c>
      <c r="D59" t="s">
        <v>52</v>
      </c>
      <c r="E59">
        <v>11</v>
      </c>
      <c r="F59" t="s">
        <v>864</v>
      </c>
      <c r="G59" t="s">
        <v>240</v>
      </c>
      <c r="T59">
        <v>8</v>
      </c>
      <c r="U59">
        <v>3</v>
      </c>
      <c r="V59">
        <v>59</v>
      </c>
      <c r="W59">
        <v>1</v>
      </c>
      <c r="X59">
        <v>0</v>
      </c>
      <c r="Y59">
        <v>0</v>
      </c>
      <c r="AB59">
        <v>1</v>
      </c>
      <c r="AF59">
        <v>14.9</v>
      </c>
    </row>
    <row r="60" spans="1:32" hidden="1" x14ac:dyDescent="0.2">
      <c r="A60" t="s">
        <v>967</v>
      </c>
      <c r="B60" t="s">
        <v>795</v>
      </c>
      <c r="C60" t="s">
        <v>38</v>
      </c>
      <c r="D60" t="s">
        <v>36</v>
      </c>
      <c r="E60">
        <v>11</v>
      </c>
      <c r="F60" t="s">
        <v>968</v>
      </c>
      <c r="G60" t="s">
        <v>246</v>
      </c>
      <c r="T60">
        <v>10</v>
      </c>
      <c r="U60">
        <v>7</v>
      </c>
      <c r="V60">
        <v>79</v>
      </c>
      <c r="W60">
        <v>0</v>
      </c>
      <c r="X60">
        <v>0</v>
      </c>
      <c r="Y60">
        <v>0</v>
      </c>
      <c r="AB60">
        <v>2</v>
      </c>
      <c r="AF60">
        <v>14.9</v>
      </c>
    </row>
    <row r="61" spans="1:32" hidden="1" x14ac:dyDescent="0.2">
      <c r="A61" t="s">
        <v>627</v>
      </c>
      <c r="B61" t="s">
        <v>476</v>
      </c>
      <c r="C61" t="s">
        <v>47</v>
      </c>
      <c r="D61" t="s">
        <v>39</v>
      </c>
      <c r="E61">
        <v>11</v>
      </c>
      <c r="F61" t="s">
        <v>628</v>
      </c>
      <c r="G61" t="s">
        <v>241</v>
      </c>
      <c r="O61">
        <v>22</v>
      </c>
      <c r="P61">
        <v>100</v>
      </c>
      <c r="Q61">
        <v>0</v>
      </c>
      <c r="R61">
        <v>0</v>
      </c>
      <c r="S61">
        <v>1</v>
      </c>
      <c r="T61">
        <v>2</v>
      </c>
      <c r="U61">
        <v>1</v>
      </c>
      <c r="V61">
        <v>6</v>
      </c>
      <c r="W61">
        <v>0</v>
      </c>
      <c r="X61">
        <v>0</v>
      </c>
      <c r="Y61">
        <v>0</v>
      </c>
      <c r="AB61">
        <v>2</v>
      </c>
      <c r="AC61" t="s">
        <v>463</v>
      </c>
      <c r="AD61" t="s">
        <v>1690</v>
      </c>
      <c r="AE61" t="s">
        <v>1678</v>
      </c>
      <c r="AF61">
        <v>14.6</v>
      </c>
    </row>
    <row r="62" spans="1:32" hidden="1" x14ac:dyDescent="0.2">
      <c r="A62" t="s">
        <v>1088</v>
      </c>
      <c r="B62" t="s">
        <v>721</v>
      </c>
      <c r="C62" t="s">
        <v>33</v>
      </c>
      <c r="D62" t="s">
        <v>32</v>
      </c>
      <c r="E62">
        <v>11</v>
      </c>
      <c r="F62" t="s">
        <v>1089</v>
      </c>
      <c r="G62" t="s">
        <v>243</v>
      </c>
      <c r="H62">
        <v>1</v>
      </c>
      <c r="I62">
        <v>1</v>
      </c>
      <c r="J62">
        <v>21</v>
      </c>
      <c r="K62">
        <v>1</v>
      </c>
      <c r="L62">
        <v>0</v>
      </c>
      <c r="M62">
        <v>0</v>
      </c>
      <c r="N62">
        <v>0</v>
      </c>
      <c r="O62">
        <v>4</v>
      </c>
      <c r="P62">
        <v>26</v>
      </c>
      <c r="Q62">
        <v>0</v>
      </c>
      <c r="R62">
        <v>0</v>
      </c>
      <c r="S62">
        <v>0</v>
      </c>
      <c r="T62">
        <v>5</v>
      </c>
      <c r="U62">
        <v>2</v>
      </c>
      <c r="V62">
        <v>51</v>
      </c>
      <c r="W62">
        <v>0</v>
      </c>
      <c r="X62">
        <v>0</v>
      </c>
      <c r="Y62">
        <v>0</v>
      </c>
      <c r="AB62">
        <v>3</v>
      </c>
      <c r="AF62">
        <v>14.54</v>
      </c>
    </row>
    <row r="63" spans="1:32" hidden="1" x14ac:dyDescent="0.2">
      <c r="A63" t="s">
        <v>1218</v>
      </c>
      <c r="B63" t="s">
        <v>721</v>
      </c>
      <c r="C63" t="s">
        <v>34</v>
      </c>
      <c r="D63" t="s">
        <v>42</v>
      </c>
      <c r="E63">
        <v>11</v>
      </c>
      <c r="F63" t="s">
        <v>1219</v>
      </c>
      <c r="G63" t="s">
        <v>239</v>
      </c>
      <c r="T63">
        <v>9</v>
      </c>
      <c r="U63">
        <v>4</v>
      </c>
      <c r="V63">
        <v>45</v>
      </c>
      <c r="W63">
        <v>1</v>
      </c>
      <c r="X63">
        <v>0</v>
      </c>
      <c r="Y63">
        <v>0</v>
      </c>
      <c r="AB63">
        <v>1</v>
      </c>
      <c r="AF63">
        <v>14.5</v>
      </c>
    </row>
    <row r="64" spans="1:32" hidden="1" x14ac:dyDescent="0.2">
      <c r="A64" t="s">
        <v>579</v>
      </c>
      <c r="B64" t="s">
        <v>476</v>
      </c>
      <c r="C64" t="s">
        <v>31</v>
      </c>
      <c r="D64" t="s">
        <v>52</v>
      </c>
      <c r="E64">
        <v>11</v>
      </c>
      <c r="F64" t="s">
        <v>580</v>
      </c>
      <c r="G64" t="s">
        <v>240</v>
      </c>
      <c r="O64">
        <v>21</v>
      </c>
      <c r="P64">
        <v>102</v>
      </c>
      <c r="Q64">
        <v>0</v>
      </c>
      <c r="R64">
        <v>0</v>
      </c>
      <c r="S64">
        <v>1</v>
      </c>
      <c r="T64">
        <v>1</v>
      </c>
      <c r="U64">
        <v>1</v>
      </c>
      <c r="V64">
        <v>2</v>
      </c>
      <c r="W64">
        <v>0</v>
      </c>
      <c r="X64">
        <v>0</v>
      </c>
      <c r="Y64">
        <v>0</v>
      </c>
      <c r="AB64">
        <v>1</v>
      </c>
      <c r="AC64" t="s">
        <v>463</v>
      </c>
      <c r="AD64" t="s">
        <v>1677</v>
      </c>
      <c r="AE64" t="s">
        <v>1691</v>
      </c>
      <c r="AF64">
        <v>14.4</v>
      </c>
    </row>
    <row r="65" spans="1:32" hidden="1" x14ac:dyDescent="0.2">
      <c r="A65" t="s">
        <v>1152</v>
      </c>
      <c r="B65" t="s">
        <v>795</v>
      </c>
      <c r="C65" t="s">
        <v>44</v>
      </c>
      <c r="D65" t="s">
        <v>53</v>
      </c>
      <c r="E65">
        <v>11</v>
      </c>
      <c r="F65" t="s">
        <v>1153</v>
      </c>
      <c r="G65" t="s">
        <v>247</v>
      </c>
      <c r="T65">
        <v>6</v>
      </c>
      <c r="U65">
        <v>3</v>
      </c>
      <c r="V65">
        <v>54</v>
      </c>
      <c r="W65">
        <v>1</v>
      </c>
      <c r="X65">
        <v>0</v>
      </c>
      <c r="Y65">
        <v>0</v>
      </c>
      <c r="AB65">
        <v>1</v>
      </c>
      <c r="AF65">
        <v>14.4</v>
      </c>
    </row>
    <row r="66" spans="1:32" hidden="1" x14ac:dyDescent="0.2">
      <c r="A66" t="s">
        <v>953</v>
      </c>
      <c r="B66" t="s">
        <v>721</v>
      </c>
      <c r="C66" t="s">
        <v>60</v>
      </c>
      <c r="D66" t="s">
        <v>57</v>
      </c>
      <c r="E66">
        <v>11</v>
      </c>
      <c r="F66" t="s">
        <v>954</v>
      </c>
      <c r="G66" t="s">
        <v>249</v>
      </c>
      <c r="T66">
        <v>7</v>
      </c>
      <c r="U66">
        <v>5</v>
      </c>
      <c r="V66">
        <v>93</v>
      </c>
      <c r="W66">
        <v>0</v>
      </c>
      <c r="X66">
        <v>0</v>
      </c>
      <c r="Y66">
        <v>0</v>
      </c>
      <c r="AB66">
        <v>1</v>
      </c>
      <c r="AC66" t="s">
        <v>1478</v>
      </c>
      <c r="AD66" t="s">
        <v>1601</v>
      </c>
      <c r="AE66" t="s">
        <v>1692</v>
      </c>
      <c r="AF66">
        <v>14.3</v>
      </c>
    </row>
    <row r="67" spans="1:32" hidden="1" x14ac:dyDescent="0.2">
      <c r="A67" t="s">
        <v>823</v>
      </c>
      <c r="B67" t="s">
        <v>721</v>
      </c>
      <c r="C67" t="s">
        <v>46</v>
      </c>
      <c r="D67" t="s">
        <v>51</v>
      </c>
      <c r="E67">
        <v>11</v>
      </c>
      <c r="F67" t="s">
        <v>824</v>
      </c>
      <c r="G67" t="s">
        <v>248</v>
      </c>
      <c r="O67">
        <v>2</v>
      </c>
      <c r="P67">
        <v>9</v>
      </c>
      <c r="Q67">
        <v>0</v>
      </c>
      <c r="R67">
        <v>0</v>
      </c>
      <c r="S67">
        <v>0</v>
      </c>
      <c r="T67">
        <v>3</v>
      </c>
      <c r="U67">
        <v>3</v>
      </c>
      <c r="V67">
        <v>43</v>
      </c>
      <c r="W67">
        <v>1</v>
      </c>
      <c r="X67">
        <v>0</v>
      </c>
      <c r="Y67">
        <v>0</v>
      </c>
      <c r="AB67">
        <v>2</v>
      </c>
      <c r="AC67" t="s">
        <v>1478</v>
      </c>
      <c r="AD67" t="s">
        <v>1601</v>
      </c>
      <c r="AE67" t="s">
        <v>1693</v>
      </c>
      <c r="AF67">
        <v>14.2</v>
      </c>
    </row>
    <row r="68" spans="1:32" hidden="1" x14ac:dyDescent="0.2">
      <c r="A68" t="s">
        <v>502</v>
      </c>
      <c r="B68" t="s">
        <v>476</v>
      </c>
      <c r="C68" t="s">
        <v>39</v>
      </c>
      <c r="D68" t="s">
        <v>47</v>
      </c>
      <c r="E68">
        <v>11</v>
      </c>
      <c r="F68" t="s">
        <v>503</v>
      </c>
      <c r="G68" t="s">
        <v>241</v>
      </c>
      <c r="O68">
        <v>13</v>
      </c>
      <c r="P68">
        <v>45</v>
      </c>
      <c r="Q68">
        <v>1</v>
      </c>
      <c r="R68">
        <v>0</v>
      </c>
      <c r="S68">
        <v>0</v>
      </c>
      <c r="T68">
        <v>2</v>
      </c>
      <c r="U68">
        <v>2</v>
      </c>
      <c r="V68">
        <v>16</v>
      </c>
      <c r="W68">
        <v>0</v>
      </c>
      <c r="X68">
        <v>0</v>
      </c>
      <c r="Y68">
        <v>0</v>
      </c>
      <c r="Z68">
        <v>1</v>
      </c>
      <c r="AA68">
        <v>0</v>
      </c>
      <c r="AB68">
        <v>1</v>
      </c>
      <c r="AC68" t="s">
        <v>1478</v>
      </c>
      <c r="AD68" t="s">
        <v>1601</v>
      </c>
      <c r="AE68" t="s">
        <v>1694</v>
      </c>
      <c r="AF68">
        <v>14.1</v>
      </c>
    </row>
    <row r="69" spans="1:32" hidden="1" x14ac:dyDescent="0.2">
      <c r="A69" t="s">
        <v>422</v>
      </c>
      <c r="B69" t="s">
        <v>368</v>
      </c>
      <c r="C69" t="s">
        <v>43</v>
      </c>
      <c r="D69" t="s">
        <v>58</v>
      </c>
      <c r="E69">
        <v>11</v>
      </c>
      <c r="F69" t="s">
        <v>423</v>
      </c>
      <c r="G69" t="s">
        <v>251</v>
      </c>
      <c r="H69">
        <v>39</v>
      </c>
      <c r="I69">
        <v>20</v>
      </c>
      <c r="J69">
        <v>277</v>
      </c>
      <c r="K69">
        <v>1</v>
      </c>
      <c r="L69">
        <v>0</v>
      </c>
      <c r="M69">
        <v>1</v>
      </c>
      <c r="N69">
        <v>0</v>
      </c>
      <c r="AB69">
        <v>1</v>
      </c>
      <c r="AF69">
        <v>14.08</v>
      </c>
    </row>
    <row r="70" spans="1:32" hidden="1" x14ac:dyDescent="0.2">
      <c r="A70" t="s">
        <v>400</v>
      </c>
      <c r="B70" t="s">
        <v>368</v>
      </c>
      <c r="C70" t="s">
        <v>55</v>
      </c>
      <c r="D70" t="s">
        <v>35</v>
      </c>
      <c r="E70">
        <v>11</v>
      </c>
      <c r="F70" t="s">
        <v>401</v>
      </c>
      <c r="G70" t="s">
        <v>245</v>
      </c>
      <c r="H70">
        <v>44</v>
      </c>
      <c r="I70">
        <v>27</v>
      </c>
      <c r="J70">
        <v>299</v>
      </c>
      <c r="K70">
        <v>1</v>
      </c>
      <c r="L70">
        <v>0</v>
      </c>
      <c r="M70">
        <v>2</v>
      </c>
      <c r="N70">
        <v>0</v>
      </c>
      <c r="AB70">
        <v>1</v>
      </c>
      <c r="AF70">
        <v>13.96</v>
      </c>
    </row>
    <row r="71" spans="1:32" hidden="1" x14ac:dyDescent="0.2">
      <c r="A71" t="s">
        <v>639</v>
      </c>
      <c r="B71" t="s">
        <v>476</v>
      </c>
      <c r="C71" t="s">
        <v>32</v>
      </c>
      <c r="D71" t="s">
        <v>33</v>
      </c>
      <c r="E71">
        <v>11</v>
      </c>
      <c r="F71" t="s">
        <v>640</v>
      </c>
      <c r="G71" t="s">
        <v>243</v>
      </c>
      <c r="O71">
        <v>4</v>
      </c>
      <c r="P71">
        <v>22</v>
      </c>
      <c r="Q71">
        <v>0</v>
      </c>
      <c r="R71">
        <v>0</v>
      </c>
      <c r="S71">
        <v>0</v>
      </c>
      <c r="T71">
        <v>7</v>
      </c>
      <c r="U71">
        <v>5</v>
      </c>
      <c r="V71">
        <v>67</v>
      </c>
      <c r="W71">
        <v>0</v>
      </c>
      <c r="X71">
        <v>0</v>
      </c>
      <c r="Y71">
        <v>0</v>
      </c>
      <c r="AB71">
        <v>2</v>
      </c>
      <c r="AC71" t="s">
        <v>463</v>
      </c>
      <c r="AD71" t="s">
        <v>1685</v>
      </c>
      <c r="AE71" t="s">
        <v>1695</v>
      </c>
      <c r="AF71">
        <v>13.9</v>
      </c>
    </row>
    <row r="72" spans="1:32" hidden="1" x14ac:dyDescent="0.2">
      <c r="A72" t="s">
        <v>1120</v>
      </c>
      <c r="B72" t="s">
        <v>795</v>
      </c>
      <c r="C72" t="s">
        <v>40</v>
      </c>
      <c r="D72" t="s">
        <v>54</v>
      </c>
      <c r="E72">
        <v>11</v>
      </c>
      <c r="F72" t="s">
        <v>1121</v>
      </c>
      <c r="G72" t="s">
        <v>238</v>
      </c>
      <c r="T72">
        <v>8</v>
      </c>
      <c r="U72">
        <v>5</v>
      </c>
      <c r="V72">
        <v>28</v>
      </c>
      <c r="W72">
        <v>1</v>
      </c>
      <c r="X72">
        <v>0</v>
      </c>
      <c r="Y72">
        <v>0</v>
      </c>
      <c r="AB72">
        <v>1</v>
      </c>
      <c r="AC72" t="s">
        <v>463</v>
      </c>
      <c r="AD72" t="s">
        <v>1512</v>
      </c>
      <c r="AE72" t="s">
        <v>1696</v>
      </c>
      <c r="AF72">
        <v>13.8</v>
      </c>
    </row>
    <row r="73" spans="1:32" hidden="1" x14ac:dyDescent="0.2">
      <c r="A73" t="s">
        <v>865</v>
      </c>
      <c r="B73" t="s">
        <v>721</v>
      </c>
      <c r="C73" t="s">
        <v>61</v>
      </c>
      <c r="D73" t="s">
        <v>56</v>
      </c>
      <c r="E73">
        <v>11</v>
      </c>
      <c r="F73" t="s">
        <v>866</v>
      </c>
      <c r="G73" t="s">
        <v>244</v>
      </c>
      <c r="T73">
        <v>9</v>
      </c>
      <c r="U73">
        <v>5</v>
      </c>
      <c r="V73">
        <v>88</v>
      </c>
      <c r="W73">
        <v>0</v>
      </c>
      <c r="X73">
        <v>0</v>
      </c>
      <c r="Y73">
        <v>0</v>
      </c>
      <c r="AB73">
        <v>1</v>
      </c>
      <c r="AC73" t="s">
        <v>1478</v>
      </c>
      <c r="AD73" t="s">
        <v>1685</v>
      </c>
      <c r="AE73" t="s">
        <v>1697</v>
      </c>
      <c r="AF73">
        <v>13.8</v>
      </c>
    </row>
    <row r="74" spans="1:32" hidden="1" x14ac:dyDescent="0.2">
      <c r="A74" t="s">
        <v>1128</v>
      </c>
      <c r="B74" t="s">
        <v>795</v>
      </c>
      <c r="C74" t="s">
        <v>36</v>
      </c>
      <c r="D74" t="s">
        <v>38</v>
      </c>
      <c r="E74">
        <v>11</v>
      </c>
      <c r="F74" t="s">
        <v>1129</v>
      </c>
      <c r="G74" t="s">
        <v>246</v>
      </c>
      <c r="T74">
        <v>4</v>
      </c>
      <c r="U74">
        <v>3</v>
      </c>
      <c r="V74">
        <v>47</v>
      </c>
      <c r="W74">
        <v>1</v>
      </c>
      <c r="X74">
        <v>0</v>
      </c>
      <c r="Y74">
        <v>0</v>
      </c>
      <c r="AB74">
        <v>2</v>
      </c>
      <c r="AF74">
        <v>13.7</v>
      </c>
    </row>
    <row r="75" spans="1:32" hidden="1" x14ac:dyDescent="0.2">
      <c r="A75" t="s">
        <v>504</v>
      </c>
      <c r="B75" t="s">
        <v>476</v>
      </c>
      <c r="C75" t="s">
        <v>61</v>
      </c>
      <c r="D75" t="s">
        <v>56</v>
      </c>
      <c r="E75">
        <v>11</v>
      </c>
      <c r="F75" t="s">
        <v>505</v>
      </c>
      <c r="G75" t="s">
        <v>244</v>
      </c>
      <c r="O75">
        <v>6</v>
      </c>
      <c r="P75">
        <v>14</v>
      </c>
      <c r="Q75">
        <v>0</v>
      </c>
      <c r="R75">
        <v>0</v>
      </c>
      <c r="S75">
        <v>0</v>
      </c>
      <c r="T75">
        <v>6</v>
      </c>
      <c r="U75">
        <v>5</v>
      </c>
      <c r="V75">
        <v>72</v>
      </c>
      <c r="W75">
        <v>0</v>
      </c>
      <c r="X75">
        <v>0</v>
      </c>
      <c r="Y75">
        <v>0</v>
      </c>
      <c r="AB75">
        <v>2</v>
      </c>
      <c r="AF75">
        <v>13.6</v>
      </c>
    </row>
    <row r="76" spans="1:32" hidden="1" x14ac:dyDescent="0.2">
      <c r="A76" t="s">
        <v>991</v>
      </c>
      <c r="B76" t="s">
        <v>721</v>
      </c>
      <c r="C76" t="s">
        <v>50</v>
      </c>
      <c r="D76" t="s">
        <v>59</v>
      </c>
      <c r="E76">
        <v>11</v>
      </c>
      <c r="F76" t="s">
        <v>992</v>
      </c>
      <c r="G76" t="s">
        <v>242</v>
      </c>
      <c r="T76">
        <v>7</v>
      </c>
      <c r="U76">
        <v>4</v>
      </c>
      <c r="V76">
        <v>36</v>
      </c>
      <c r="W76">
        <v>1</v>
      </c>
      <c r="X76">
        <v>0</v>
      </c>
      <c r="Y76">
        <v>0</v>
      </c>
      <c r="AB76">
        <v>2</v>
      </c>
      <c r="AC76" t="s">
        <v>1478</v>
      </c>
      <c r="AD76" t="s">
        <v>1601</v>
      </c>
      <c r="AE76" t="s">
        <v>1698</v>
      </c>
      <c r="AF76">
        <v>13.6</v>
      </c>
    </row>
    <row r="77" spans="1:32" hidden="1" x14ac:dyDescent="0.2">
      <c r="A77" t="s">
        <v>444</v>
      </c>
      <c r="B77" t="s">
        <v>368</v>
      </c>
      <c r="C77" t="s">
        <v>40</v>
      </c>
      <c r="D77" t="s">
        <v>54</v>
      </c>
      <c r="E77">
        <v>11</v>
      </c>
      <c r="F77" t="s">
        <v>445</v>
      </c>
      <c r="G77" t="s">
        <v>238</v>
      </c>
      <c r="H77">
        <v>30</v>
      </c>
      <c r="I77">
        <v>21</v>
      </c>
      <c r="J77">
        <v>242</v>
      </c>
      <c r="K77">
        <v>1</v>
      </c>
      <c r="L77">
        <v>0</v>
      </c>
      <c r="M77">
        <v>1</v>
      </c>
      <c r="N77">
        <v>0</v>
      </c>
      <c r="O77">
        <v>2</v>
      </c>
      <c r="P77">
        <v>9</v>
      </c>
      <c r="Q77">
        <v>0</v>
      </c>
      <c r="R77">
        <v>0</v>
      </c>
      <c r="S77">
        <v>0</v>
      </c>
      <c r="Z77">
        <v>1</v>
      </c>
      <c r="AA77">
        <v>0</v>
      </c>
      <c r="AB77">
        <v>1</v>
      </c>
      <c r="AF77">
        <v>13.58</v>
      </c>
    </row>
    <row r="78" spans="1:32" hidden="1" x14ac:dyDescent="0.2">
      <c r="A78" t="s">
        <v>442</v>
      </c>
      <c r="B78" t="s">
        <v>368</v>
      </c>
      <c r="C78" t="s">
        <v>62</v>
      </c>
      <c r="D78" t="s">
        <v>49</v>
      </c>
      <c r="E78">
        <v>11</v>
      </c>
      <c r="F78" t="s">
        <v>443</v>
      </c>
      <c r="G78" t="s">
        <v>250</v>
      </c>
      <c r="H78">
        <v>25</v>
      </c>
      <c r="I78">
        <v>20</v>
      </c>
      <c r="J78">
        <v>253</v>
      </c>
      <c r="K78">
        <v>0</v>
      </c>
      <c r="L78">
        <v>0</v>
      </c>
      <c r="M78">
        <v>0</v>
      </c>
      <c r="N78">
        <v>0</v>
      </c>
      <c r="O78">
        <v>7</v>
      </c>
      <c r="P78">
        <v>33</v>
      </c>
      <c r="Q78">
        <v>0</v>
      </c>
      <c r="R78">
        <v>0</v>
      </c>
      <c r="S78">
        <v>0</v>
      </c>
      <c r="AB78">
        <v>1</v>
      </c>
      <c r="AF78">
        <v>13.42</v>
      </c>
    </row>
    <row r="79" spans="1:32" hidden="1" x14ac:dyDescent="0.2">
      <c r="A79" t="s">
        <v>689</v>
      </c>
      <c r="B79" t="s">
        <v>476</v>
      </c>
      <c r="C79" t="s">
        <v>52</v>
      </c>
      <c r="D79" t="s">
        <v>31</v>
      </c>
      <c r="E79">
        <v>11</v>
      </c>
      <c r="F79" t="s">
        <v>690</v>
      </c>
      <c r="G79" t="s">
        <v>240</v>
      </c>
      <c r="O79">
        <v>13</v>
      </c>
      <c r="P79">
        <v>25</v>
      </c>
      <c r="Q79">
        <v>1</v>
      </c>
      <c r="R79">
        <v>0</v>
      </c>
      <c r="S79">
        <v>0</v>
      </c>
      <c r="T79">
        <v>6</v>
      </c>
      <c r="U79">
        <v>3</v>
      </c>
      <c r="V79">
        <v>17</v>
      </c>
      <c r="W79">
        <v>0</v>
      </c>
      <c r="X79">
        <v>0</v>
      </c>
      <c r="Y79">
        <v>0</v>
      </c>
      <c r="AB79">
        <v>2</v>
      </c>
      <c r="AF79">
        <v>13.2</v>
      </c>
    </row>
    <row r="80" spans="1:32" hidden="1" x14ac:dyDescent="0.2">
      <c r="A80" t="s">
        <v>1030</v>
      </c>
      <c r="B80" t="s">
        <v>721</v>
      </c>
      <c r="C80" t="s">
        <v>42</v>
      </c>
      <c r="D80" t="s">
        <v>34</v>
      </c>
      <c r="E80">
        <v>11</v>
      </c>
      <c r="F80" t="s">
        <v>1031</v>
      </c>
      <c r="G80" t="s">
        <v>239</v>
      </c>
      <c r="T80">
        <v>2</v>
      </c>
      <c r="U80">
        <v>2</v>
      </c>
      <c r="V80">
        <v>52</v>
      </c>
      <c r="W80">
        <v>1</v>
      </c>
      <c r="X80">
        <v>0</v>
      </c>
      <c r="Y80">
        <v>0</v>
      </c>
      <c r="AB80">
        <v>3</v>
      </c>
      <c r="AF80">
        <v>13.2</v>
      </c>
    </row>
    <row r="81" spans="1:32" hidden="1" x14ac:dyDescent="0.2">
      <c r="A81" t="s">
        <v>641</v>
      </c>
      <c r="B81" t="s">
        <v>476</v>
      </c>
      <c r="C81" t="s">
        <v>38</v>
      </c>
      <c r="D81" t="s">
        <v>36</v>
      </c>
      <c r="E81">
        <v>11</v>
      </c>
      <c r="F81" t="s">
        <v>642</v>
      </c>
      <c r="G81" t="s">
        <v>246</v>
      </c>
      <c r="O81">
        <v>13</v>
      </c>
      <c r="P81">
        <v>64</v>
      </c>
      <c r="Q81">
        <v>0</v>
      </c>
      <c r="R81">
        <v>0</v>
      </c>
      <c r="S81">
        <v>0</v>
      </c>
      <c r="T81">
        <v>5</v>
      </c>
      <c r="U81">
        <v>4</v>
      </c>
      <c r="V81">
        <v>27</v>
      </c>
      <c r="W81">
        <v>0</v>
      </c>
      <c r="X81">
        <v>0</v>
      </c>
      <c r="Y81">
        <v>0</v>
      </c>
      <c r="Z81">
        <v>1</v>
      </c>
      <c r="AA81">
        <v>0</v>
      </c>
      <c r="AB81">
        <v>1</v>
      </c>
      <c r="AF81">
        <v>13.1</v>
      </c>
    </row>
    <row r="82" spans="1:32" hidden="1" x14ac:dyDescent="0.2">
      <c r="A82" t="s">
        <v>494</v>
      </c>
      <c r="B82" t="s">
        <v>476</v>
      </c>
      <c r="C82" t="s">
        <v>59</v>
      </c>
      <c r="D82" t="s">
        <v>50</v>
      </c>
      <c r="E82">
        <v>11</v>
      </c>
      <c r="F82" t="s">
        <v>495</v>
      </c>
      <c r="G82" t="s">
        <v>242</v>
      </c>
      <c r="O82">
        <v>14</v>
      </c>
      <c r="P82">
        <v>34</v>
      </c>
      <c r="Q82">
        <v>0</v>
      </c>
      <c r="R82">
        <v>0</v>
      </c>
      <c r="S82">
        <v>0</v>
      </c>
      <c r="T82">
        <v>5</v>
      </c>
      <c r="U82">
        <v>5</v>
      </c>
      <c r="V82">
        <v>46</v>
      </c>
      <c r="W82">
        <v>0</v>
      </c>
      <c r="X82">
        <v>0</v>
      </c>
      <c r="Y82">
        <v>0</v>
      </c>
      <c r="Z82">
        <v>1</v>
      </c>
      <c r="AA82">
        <v>0</v>
      </c>
      <c r="AB82">
        <v>1</v>
      </c>
      <c r="AF82">
        <v>13</v>
      </c>
    </row>
    <row r="83" spans="1:32" hidden="1" x14ac:dyDescent="0.2">
      <c r="A83" t="s">
        <v>961</v>
      </c>
      <c r="B83" t="s">
        <v>795</v>
      </c>
      <c r="C83" t="s">
        <v>60</v>
      </c>
      <c r="D83" t="s">
        <v>52</v>
      </c>
      <c r="E83">
        <v>11</v>
      </c>
      <c r="F83" t="s">
        <v>1542</v>
      </c>
      <c r="G83" t="s">
        <v>240</v>
      </c>
      <c r="T83">
        <v>6</v>
      </c>
      <c r="U83">
        <v>6</v>
      </c>
      <c r="V83">
        <v>68</v>
      </c>
      <c r="W83">
        <v>0</v>
      </c>
      <c r="X83">
        <v>0</v>
      </c>
      <c r="Y83">
        <v>0</v>
      </c>
      <c r="AF83">
        <v>12.8</v>
      </c>
    </row>
    <row r="84" spans="1:32" hidden="1" x14ac:dyDescent="0.2">
      <c r="A84" t="s">
        <v>659</v>
      </c>
      <c r="B84" t="s">
        <v>476</v>
      </c>
      <c r="C84" t="s">
        <v>35</v>
      </c>
      <c r="D84" t="s">
        <v>55</v>
      </c>
      <c r="E84">
        <v>11</v>
      </c>
      <c r="F84" t="s">
        <v>660</v>
      </c>
      <c r="G84" t="s">
        <v>245</v>
      </c>
      <c r="O84">
        <v>25</v>
      </c>
      <c r="P84">
        <v>66</v>
      </c>
      <c r="Q84">
        <v>1</v>
      </c>
      <c r="R84">
        <v>0</v>
      </c>
      <c r="S84">
        <v>0</v>
      </c>
      <c r="Z84">
        <v>1</v>
      </c>
      <c r="AA84">
        <v>0</v>
      </c>
      <c r="AB84">
        <v>1</v>
      </c>
      <c r="AF84">
        <v>12.6</v>
      </c>
    </row>
    <row r="85" spans="1:32" hidden="1" x14ac:dyDescent="0.2">
      <c r="A85" t="s">
        <v>1140</v>
      </c>
      <c r="B85" t="s">
        <v>721</v>
      </c>
      <c r="C85" t="s">
        <v>39</v>
      </c>
      <c r="D85" t="s">
        <v>47</v>
      </c>
      <c r="E85">
        <v>11</v>
      </c>
      <c r="F85" t="s">
        <v>1141</v>
      </c>
      <c r="G85" t="s">
        <v>241</v>
      </c>
      <c r="T85">
        <v>9</v>
      </c>
      <c r="U85">
        <v>6</v>
      </c>
      <c r="V85">
        <v>66</v>
      </c>
      <c r="W85">
        <v>0</v>
      </c>
      <c r="X85">
        <v>0</v>
      </c>
      <c r="Y85">
        <v>0</v>
      </c>
      <c r="AB85">
        <v>1</v>
      </c>
      <c r="AF85">
        <v>12.6</v>
      </c>
    </row>
    <row r="86" spans="1:32" hidden="1" x14ac:dyDescent="0.2">
      <c r="A86" t="s">
        <v>406</v>
      </c>
      <c r="B86" t="s">
        <v>368</v>
      </c>
      <c r="C86" t="s">
        <v>52</v>
      </c>
      <c r="D86" t="s">
        <v>31</v>
      </c>
      <c r="E86">
        <v>11</v>
      </c>
      <c r="F86" t="s">
        <v>407</v>
      </c>
      <c r="G86" t="s">
        <v>240</v>
      </c>
      <c r="H86">
        <v>32</v>
      </c>
      <c r="I86">
        <v>18</v>
      </c>
      <c r="J86">
        <v>265</v>
      </c>
      <c r="K86">
        <v>0</v>
      </c>
      <c r="L86">
        <v>0</v>
      </c>
      <c r="M86">
        <v>1</v>
      </c>
      <c r="N86">
        <v>0</v>
      </c>
      <c r="O86">
        <v>3</v>
      </c>
      <c r="P86">
        <v>29</v>
      </c>
      <c r="Q86">
        <v>0</v>
      </c>
      <c r="R86">
        <v>0</v>
      </c>
      <c r="S86">
        <v>0</v>
      </c>
      <c r="Z86">
        <v>1</v>
      </c>
      <c r="AA86">
        <v>0</v>
      </c>
      <c r="AB86">
        <v>1</v>
      </c>
      <c r="AF86">
        <v>12.5</v>
      </c>
    </row>
    <row r="87" spans="1:32" hidden="1" x14ac:dyDescent="0.2">
      <c r="A87" t="s">
        <v>1038</v>
      </c>
      <c r="B87" t="s">
        <v>721</v>
      </c>
      <c r="C87" t="s">
        <v>49</v>
      </c>
      <c r="D87" t="s">
        <v>62</v>
      </c>
      <c r="E87">
        <v>11</v>
      </c>
      <c r="F87" t="s">
        <v>1039</v>
      </c>
      <c r="G87" t="s">
        <v>250</v>
      </c>
      <c r="T87">
        <v>8</v>
      </c>
      <c r="U87">
        <v>7</v>
      </c>
      <c r="V87">
        <v>54</v>
      </c>
      <c r="W87">
        <v>0</v>
      </c>
      <c r="X87">
        <v>0</v>
      </c>
      <c r="Y87">
        <v>0</v>
      </c>
      <c r="AB87">
        <v>1</v>
      </c>
      <c r="AF87">
        <v>12.4</v>
      </c>
    </row>
    <row r="88" spans="1:32" hidden="1" x14ac:dyDescent="0.2">
      <c r="A88" t="s">
        <v>1294</v>
      </c>
      <c r="B88" t="s">
        <v>795</v>
      </c>
      <c r="C88" t="s">
        <v>35</v>
      </c>
      <c r="D88" t="s">
        <v>55</v>
      </c>
      <c r="E88">
        <v>11</v>
      </c>
      <c r="F88" t="s">
        <v>1295</v>
      </c>
      <c r="G88" t="s">
        <v>245</v>
      </c>
      <c r="T88">
        <v>3</v>
      </c>
      <c r="U88">
        <v>2</v>
      </c>
      <c r="V88">
        <v>43</v>
      </c>
      <c r="W88">
        <v>1</v>
      </c>
      <c r="X88">
        <v>0</v>
      </c>
      <c r="Y88">
        <v>0</v>
      </c>
      <c r="AB88">
        <v>2</v>
      </c>
      <c r="AF88">
        <v>12.3</v>
      </c>
    </row>
    <row r="89" spans="1:32" hidden="1" x14ac:dyDescent="0.2">
      <c r="A89" t="s">
        <v>839</v>
      </c>
      <c r="B89" t="s">
        <v>721</v>
      </c>
      <c r="C89" t="s">
        <v>32</v>
      </c>
      <c r="D89" t="s">
        <v>33</v>
      </c>
      <c r="E89">
        <v>11</v>
      </c>
      <c r="F89" t="s">
        <v>840</v>
      </c>
      <c r="G89" t="s">
        <v>243</v>
      </c>
      <c r="T89">
        <v>11</v>
      </c>
      <c r="U89">
        <v>4</v>
      </c>
      <c r="V89">
        <v>81</v>
      </c>
      <c r="W89">
        <v>0</v>
      </c>
      <c r="X89">
        <v>0</v>
      </c>
      <c r="Y89">
        <v>0</v>
      </c>
      <c r="AB89">
        <v>2</v>
      </c>
      <c r="AC89" t="s">
        <v>463</v>
      </c>
      <c r="AD89" t="s">
        <v>1614</v>
      </c>
      <c r="AE89" t="s">
        <v>1695</v>
      </c>
      <c r="AF89">
        <v>12.1</v>
      </c>
    </row>
    <row r="90" spans="1:32" hidden="1" x14ac:dyDescent="0.2">
      <c r="A90" t="s">
        <v>1226</v>
      </c>
      <c r="B90" t="s">
        <v>721</v>
      </c>
      <c r="C90" t="s">
        <v>57</v>
      </c>
      <c r="D90" t="s">
        <v>60</v>
      </c>
      <c r="E90">
        <v>11</v>
      </c>
      <c r="F90" t="s">
        <v>1227</v>
      </c>
      <c r="G90" t="s">
        <v>249</v>
      </c>
      <c r="T90">
        <v>6</v>
      </c>
      <c r="U90">
        <v>6</v>
      </c>
      <c r="V90">
        <v>60</v>
      </c>
      <c r="W90">
        <v>0</v>
      </c>
      <c r="X90">
        <v>0</v>
      </c>
      <c r="Y90">
        <v>0</v>
      </c>
      <c r="AB90">
        <v>1</v>
      </c>
      <c r="AC90" t="s">
        <v>1478</v>
      </c>
      <c r="AD90" t="s">
        <v>1699</v>
      </c>
      <c r="AE90" t="s">
        <v>1700</v>
      </c>
      <c r="AF90">
        <v>12</v>
      </c>
    </row>
    <row r="91" spans="1:32" hidden="1" x14ac:dyDescent="0.2">
      <c r="A91" t="s">
        <v>973</v>
      </c>
      <c r="B91" t="s">
        <v>721</v>
      </c>
      <c r="C91" t="s">
        <v>51</v>
      </c>
      <c r="D91" t="s">
        <v>46</v>
      </c>
      <c r="E91">
        <v>11</v>
      </c>
      <c r="F91" t="s">
        <v>974</v>
      </c>
      <c r="G91" t="s">
        <v>248</v>
      </c>
      <c r="T91">
        <v>12</v>
      </c>
      <c r="U91">
        <v>4</v>
      </c>
      <c r="V91">
        <v>79</v>
      </c>
      <c r="W91">
        <v>0</v>
      </c>
      <c r="X91">
        <v>0</v>
      </c>
      <c r="Y91">
        <v>0</v>
      </c>
      <c r="AB91">
        <v>1</v>
      </c>
      <c r="AF91">
        <v>11.9</v>
      </c>
    </row>
    <row r="92" spans="1:32" hidden="1" x14ac:dyDescent="0.2">
      <c r="A92" t="s">
        <v>420</v>
      </c>
      <c r="B92" t="s">
        <v>368</v>
      </c>
      <c r="C92" t="s">
        <v>53</v>
      </c>
      <c r="D92" t="s">
        <v>44</v>
      </c>
      <c r="E92">
        <v>11</v>
      </c>
      <c r="F92" t="s">
        <v>421</v>
      </c>
      <c r="G92" t="s">
        <v>247</v>
      </c>
      <c r="H92">
        <v>30</v>
      </c>
      <c r="I92">
        <v>22</v>
      </c>
      <c r="J92">
        <v>207</v>
      </c>
      <c r="K92">
        <v>1</v>
      </c>
      <c r="L92">
        <v>0</v>
      </c>
      <c r="M92">
        <v>1</v>
      </c>
      <c r="N92">
        <v>0</v>
      </c>
      <c r="O92">
        <v>1</v>
      </c>
      <c r="P92">
        <v>4</v>
      </c>
      <c r="Q92">
        <v>0</v>
      </c>
      <c r="R92">
        <v>0</v>
      </c>
      <c r="S92">
        <v>0</v>
      </c>
      <c r="Z92">
        <v>2</v>
      </c>
      <c r="AA92">
        <v>0</v>
      </c>
      <c r="AB92">
        <v>1</v>
      </c>
      <c r="AF92">
        <v>11.68</v>
      </c>
    </row>
    <row r="93" spans="1:32" hidden="1" x14ac:dyDescent="0.2">
      <c r="A93" t="s">
        <v>535</v>
      </c>
      <c r="B93" t="s">
        <v>476</v>
      </c>
      <c r="C93" t="s">
        <v>54</v>
      </c>
      <c r="D93" t="s">
        <v>40</v>
      </c>
      <c r="E93">
        <v>11</v>
      </c>
      <c r="F93" t="s">
        <v>536</v>
      </c>
      <c r="G93" t="s">
        <v>238</v>
      </c>
      <c r="O93">
        <v>15</v>
      </c>
      <c r="P93">
        <v>78</v>
      </c>
      <c r="Q93">
        <v>0</v>
      </c>
      <c r="R93">
        <v>0</v>
      </c>
      <c r="S93">
        <v>0</v>
      </c>
      <c r="T93">
        <v>2</v>
      </c>
      <c r="U93">
        <v>2</v>
      </c>
      <c r="V93">
        <v>16</v>
      </c>
      <c r="W93">
        <v>0</v>
      </c>
      <c r="X93">
        <v>0</v>
      </c>
      <c r="Y93">
        <v>0</v>
      </c>
      <c r="AB93">
        <v>1</v>
      </c>
      <c r="AF93">
        <v>11.4</v>
      </c>
    </row>
    <row r="94" spans="1:32" hidden="1" x14ac:dyDescent="0.2">
      <c r="A94" t="s">
        <v>599</v>
      </c>
      <c r="B94" t="s">
        <v>476</v>
      </c>
      <c r="C94" t="s">
        <v>40</v>
      </c>
      <c r="D94" t="s">
        <v>54</v>
      </c>
      <c r="E94">
        <v>11</v>
      </c>
      <c r="F94" t="s">
        <v>600</v>
      </c>
      <c r="G94" t="s">
        <v>238</v>
      </c>
      <c r="O94">
        <v>14</v>
      </c>
      <c r="P94">
        <v>54</v>
      </c>
      <c r="Q94">
        <v>0</v>
      </c>
      <c r="R94">
        <v>0</v>
      </c>
      <c r="S94">
        <v>0</v>
      </c>
      <c r="T94">
        <v>4</v>
      </c>
      <c r="U94">
        <v>3</v>
      </c>
      <c r="V94">
        <v>28</v>
      </c>
      <c r="W94">
        <v>0</v>
      </c>
      <c r="X94">
        <v>0</v>
      </c>
      <c r="Y94">
        <v>0</v>
      </c>
      <c r="AB94">
        <v>1</v>
      </c>
      <c r="AC94" t="s">
        <v>1478</v>
      </c>
      <c r="AD94" t="s">
        <v>1488</v>
      </c>
      <c r="AE94" t="s">
        <v>1701</v>
      </c>
      <c r="AF94">
        <v>11.2</v>
      </c>
    </row>
    <row r="95" spans="1:32" hidden="1" x14ac:dyDescent="0.2">
      <c r="A95" t="s">
        <v>1052</v>
      </c>
      <c r="B95" t="s">
        <v>721</v>
      </c>
      <c r="C95" t="s">
        <v>56</v>
      </c>
      <c r="D95" t="s">
        <v>61</v>
      </c>
      <c r="E95">
        <v>11</v>
      </c>
      <c r="F95" t="s">
        <v>1053</v>
      </c>
      <c r="G95" t="s">
        <v>244</v>
      </c>
      <c r="T95">
        <v>11</v>
      </c>
      <c r="U95">
        <v>6</v>
      </c>
      <c r="V95">
        <v>50</v>
      </c>
      <c r="W95">
        <v>0</v>
      </c>
      <c r="X95">
        <v>0</v>
      </c>
      <c r="Y95">
        <v>0</v>
      </c>
      <c r="AB95">
        <v>2</v>
      </c>
      <c r="AF95">
        <v>11</v>
      </c>
    </row>
    <row r="96" spans="1:32" hidden="1" x14ac:dyDescent="0.2">
      <c r="A96" t="s">
        <v>1216</v>
      </c>
      <c r="B96" t="s">
        <v>795</v>
      </c>
      <c r="C96" t="s">
        <v>31</v>
      </c>
      <c r="D96" t="s">
        <v>52</v>
      </c>
      <c r="E96">
        <v>11</v>
      </c>
      <c r="F96" t="s">
        <v>1217</v>
      </c>
      <c r="G96" t="s">
        <v>240</v>
      </c>
      <c r="T96">
        <v>5</v>
      </c>
      <c r="U96">
        <v>4</v>
      </c>
      <c r="V96">
        <v>69</v>
      </c>
      <c r="W96">
        <v>0</v>
      </c>
      <c r="X96">
        <v>0</v>
      </c>
      <c r="Y96">
        <v>0</v>
      </c>
      <c r="AB96">
        <v>2</v>
      </c>
      <c r="AC96" t="s">
        <v>1478</v>
      </c>
      <c r="AD96" t="s">
        <v>1702</v>
      </c>
      <c r="AE96" t="s">
        <v>1703</v>
      </c>
      <c r="AF96">
        <v>10.9</v>
      </c>
    </row>
    <row r="97" spans="1:32" hidden="1" x14ac:dyDescent="0.2">
      <c r="A97" t="s">
        <v>987</v>
      </c>
      <c r="B97" t="s">
        <v>721</v>
      </c>
      <c r="C97" t="s">
        <v>38</v>
      </c>
      <c r="D97" t="s">
        <v>36</v>
      </c>
      <c r="E97">
        <v>11</v>
      </c>
      <c r="F97" t="s">
        <v>988</v>
      </c>
      <c r="G97" t="s">
        <v>246</v>
      </c>
      <c r="T97">
        <v>1</v>
      </c>
      <c r="U97">
        <v>1</v>
      </c>
      <c r="V97">
        <v>39</v>
      </c>
      <c r="W97">
        <v>1</v>
      </c>
      <c r="X97">
        <v>0</v>
      </c>
      <c r="Y97">
        <v>0</v>
      </c>
      <c r="AB97">
        <v>2</v>
      </c>
      <c r="AF97">
        <v>10.9</v>
      </c>
    </row>
    <row r="98" spans="1:32" hidden="1" x14ac:dyDescent="0.2">
      <c r="A98" t="s">
        <v>1289</v>
      </c>
      <c r="B98" t="s">
        <v>721</v>
      </c>
      <c r="C98" t="s">
        <v>31</v>
      </c>
      <c r="D98" t="s">
        <v>52</v>
      </c>
      <c r="E98">
        <v>11</v>
      </c>
      <c r="F98" t="s">
        <v>1290</v>
      </c>
      <c r="G98" t="s">
        <v>240</v>
      </c>
      <c r="O98">
        <v>1</v>
      </c>
      <c r="P98">
        <v>5</v>
      </c>
      <c r="Q98">
        <v>0</v>
      </c>
      <c r="R98">
        <v>0</v>
      </c>
      <c r="S98">
        <v>0</v>
      </c>
      <c r="T98">
        <v>3</v>
      </c>
      <c r="U98">
        <v>2</v>
      </c>
      <c r="V98">
        <v>22</v>
      </c>
      <c r="W98">
        <v>1</v>
      </c>
      <c r="X98">
        <v>0</v>
      </c>
      <c r="Y98">
        <v>0</v>
      </c>
      <c r="AB98">
        <v>4</v>
      </c>
      <c r="AF98">
        <v>10.7</v>
      </c>
    </row>
    <row r="99" spans="1:32" hidden="1" x14ac:dyDescent="0.2">
      <c r="A99" t="s">
        <v>478</v>
      </c>
      <c r="B99" t="s">
        <v>476</v>
      </c>
      <c r="C99" t="s">
        <v>46</v>
      </c>
      <c r="D99" t="s">
        <v>51</v>
      </c>
      <c r="E99">
        <v>11</v>
      </c>
      <c r="F99" t="s">
        <v>479</v>
      </c>
      <c r="G99" t="s">
        <v>248</v>
      </c>
      <c r="O99">
        <v>2</v>
      </c>
      <c r="P99">
        <v>9</v>
      </c>
      <c r="Q99">
        <v>0</v>
      </c>
      <c r="R99">
        <v>0</v>
      </c>
      <c r="S99">
        <v>0</v>
      </c>
      <c r="T99">
        <v>2</v>
      </c>
      <c r="U99">
        <v>2</v>
      </c>
      <c r="V99">
        <v>17</v>
      </c>
      <c r="W99">
        <v>1</v>
      </c>
      <c r="X99">
        <v>0</v>
      </c>
      <c r="Y99">
        <v>0</v>
      </c>
      <c r="AB99">
        <v>3</v>
      </c>
      <c r="AF99">
        <v>10.6</v>
      </c>
    </row>
    <row r="100" spans="1:32" hidden="1" x14ac:dyDescent="0.2">
      <c r="A100" t="s">
        <v>1285</v>
      </c>
      <c r="B100" t="s">
        <v>721</v>
      </c>
      <c r="C100" t="s">
        <v>43</v>
      </c>
      <c r="D100" t="s">
        <v>58</v>
      </c>
      <c r="E100">
        <v>11</v>
      </c>
      <c r="F100" t="s">
        <v>1286</v>
      </c>
      <c r="G100" t="s">
        <v>251</v>
      </c>
      <c r="T100">
        <v>8</v>
      </c>
      <c r="U100">
        <v>4</v>
      </c>
      <c r="V100">
        <v>66</v>
      </c>
      <c r="W100">
        <v>0</v>
      </c>
      <c r="X100">
        <v>0</v>
      </c>
      <c r="Y100">
        <v>0</v>
      </c>
      <c r="AB100">
        <v>2</v>
      </c>
      <c r="AF100">
        <v>10.6</v>
      </c>
    </row>
    <row r="101" spans="1:32" hidden="1" x14ac:dyDescent="0.2">
      <c r="A101" t="s">
        <v>853</v>
      </c>
      <c r="B101" t="s">
        <v>795</v>
      </c>
      <c r="C101" t="s">
        <v>53</v>
      </c>
      <c r="D101" t="s">
        <v>44</v>
      </c>
      <c r="E101">
        <v>11</v>
      </c>
      <c r="F101" t="s">
        <v>854</v>
      </c>
      <c r="G101" t="s">
        <v>247</v>
      </c>
      <c r="T101">
        <v>8</v>
      </c>
      <c r="U101">
        <v>6</v>
      </c>
      <c r="V101">
        <v>46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F101">
        <v>10.6</v>
      </c>
    </row>
    <row r="102" spans="1:32" hidden="1" x14ac:dyDescent="0.2">
      <c r="A102" t="s">
        <v>772</v>
      </c>
      <c r="B102" t="s">
        <v>721</v>
      </c>
      <c r="C102" t="s">
        <v>42</v>
      </c>
      <c r="D102" t="s">
        <v>34</v>
      </c>
      <c r="E102">
        <v>11</v>
      </c>
      <c r="F102" t="s">
        <v>773</v>
      </c>
      <c r="G102" t="s">
        <v>239</v>
      </c>
      <c r="T102">
        <v>7</v>
      </c>
      <c r="U102">
        <v>4</v>
      </c>
      <c r="V102">
        <v>66</v>
      </c>
      <c r="W102">
        <v>0</v>
      </c>
      <c r="X102">
        <v>0</v>
      </c>
      <c r="Y102">
        <v>0</v>
      </c>
      <c r="AB102">
        <v>2</v>
      </c>
      <c r="AF102">
        <v>10.6</v>
      </c>
    </row>
    <row r="103" spans="1:32" hidden="1" x14ac:dyDescent="0.2">
      <c r="A103" t="s">
        <v>813</v>
      </c>
      <c r="B103" t="s">
        <v>721</v>
      </c>
      <c r="C103" t="s">
        <v>47</v>
      </c>
      <c r="D103" t="s">
        <v>39</v>
      </c>
      <c r="E103">
        <v>11</v>
      </c>
      <c r="F103" t="s">
        <v>814</v>
      </c>
      <c r="G103" t="s">
        <v>241</v>
      </c>
      <c r="T103">
        <v>9</v>
      </c>
      <c r="U103">
        <v>2</v>
      </c>
      <c r="V103">
        <v>24</v>
      </c>
      <c r="W103">
        <v>1</v>
      </c>
      <c r="X103">
        <v>0</v>
      </c>
      <c r="Y103">
        <v>0</v>
      </c>
      <c r="AB103">
        <v>1</v>
      </c>
      <c r="AF103">
        <v>10.4</v>
      </c>
    </row>
    <row r="104" spans="1:32" hidden="1" x14ac:dyDescent="0.2">
      <c r="A104" t="s">
        <v>1180</v>
      </c>
      <c r="B104" t="s">
        <v>795</v>
      </c>
      <c r="C104" t="s">
        <v>42</v>
      </c>
      <c r="D104" t="s">
        <v>34</v>
      </c>
      <c r="E104">
        <v>11</v>
      </c>
      <c r="F104" t="s">
        <v>1181</v>
      </c>
      <c r="G104" t="s">
        <v>239</v>
      </c>
      <c r="T104">
        <v>5</v>
      </c>
      <c r="U104">
        <v>2</v>
      </c>
      <c r="V104">
        <v>21</v>
      </c>
      <c r="W104">
        <v>1</v>
      </c>
      <c r="X104">
        <v>0</v>
      </c>
      <c r="Y104">
        <v>0</v>
      </c>
      <c r="AB104">
        <v>1</v>
      </c>
      <c r="AF104">
        <v>10.1</v>
      </c>
    </row>
    <row r="105" spans="1:32" hidden="1" x14ac:dyDescent="0.2">
      <c r="A105" t="s">
        <v>788</v>
      </c>
      <c r="B105" t="s">
        <v>721</v>
      </c>
      <c r="C105" t="s">
        <v>51</v>
      </c>
      <c r="D105" t="s">
        <v>46</v>
      </c>
      <c r="E105">
        <v>11</v>
      </c>
      <c r="F105" t="s">
        <v>789</v>
      </c>
      <c r="G105" t="s">
        <v>248</v>
      </c>
      <c r="T105">
        <v>9</v>
      </c>
      <c r="U105">
        <v>4</v>
      </c>
      <c r="V105">
        <v>60</v>
      </c>
      <c r="W105">
        <v>0</v>
      </c>
      <c r="X105">
        <v>0</v>
      </c>
      <c r="Y105">
        <v>0</v>
      </c>
      <c r="AB105">
        <v>2</v>
      </c>
      <c r="AF105">
        <v>10</v>
      </c>
    </row>
    <row r="106" spans="1:32" x14ac:dyDescent="0.2">
      <c r="A106" t="s">
        <v>1020</v>
      </c>
      <c r="B106" t="s">
        <v>721</v>
      </c>
      <c r="C106" t="s">
        <v>44</v>
      </c>
      <c r="D106" t="s">
        <v>53</v>
      </c>
      <c r="E106">
        <v>11</v>
      </c>
      <c r="F106" t="s">
        <v>1021</v>
      </c>
      <c r="G106" t="s">
        <v>247</v>
      </c>
      <c r="T106">
        <v>6</v>
      </c>
      <c r="U106">
        <v>4</v>
      </c>
      <c r="V106">
        <v>57</v>
      </c>
      <c r="W106">
        <v>0</v>
      </c>
      <c r="X106">
        <v>0</v>
      </c>
      <c r="Y106">
        <v>0</v>
      </c>
      <c r="AB106">
        <v>4</v>
      </c>
      <c r="AF106">
        <v>9.6999999999999993</v>
      </c>
    </row>
    <row r="107" spans="1:32" hidden="1" x14ac:dyDescent="0.2">
      <c r="A107" t="s">
        <v>1184</v>
      </c>
      <c r="B107" t="s">
        <v>721</v>
      </c>
      <c r="C107" t="s">
        <v>52</v>
      </c>
      <c r="D107" t="s">
        <v>31</v>
      </c>
      <c r="E107">
        <v>11</v>
      </c>
      <c r="F107" t="s">
        <v>1185</v>
      </c>
      <c r="G107" t="s">
        <v>240</v>
      </c>
      <c r="T107">
        <v>5</v>
      </c>
      <c r="U107">
        <v>4</v>
      </c>
      <c r="V107">
        <v>57</v>
      </c>
      <c r="W107">
        <v>0</v>
      </c>
      <c r="X107">
        <v>0</v>
      </c>
      <c r="Y107">
        <v>0</v>
      </c>
      <c r="AB107">
        <v>4</v>
      </c>
      <c r="AF107">
        <v>9.6999999999999993</v>
      </c>
    </row>
    <row r="108" spans="1:32" hidden="1" x14ac:dyDescent="0.2">
      <c r="A108" t="s">
        <v>887</v>
      </c>
      <c r="B108" t="s">
        <v>721</v>
      </c>
      <c r="C108" t="s">
        <v>62</v>
      </c>
      <c r="D108" t="s">
        <v>49</v>
      </c>
      <c r="E108">
        <v>11</v>
      </c>
      <c r="F108" t="s">
        <v>888</v>
      </c>
      <c r="G108" t="s">
        <v>250</v>
      </c>
      <c r="T108">
        <v>4</v>
      </c>
      <c r="U108">
        <v>4</v>
      </c>
      <c r="V108">
        <v>56</v>
      </c>
      <c r="W108">
        <v>0</v>
      </c>
      <c r="X108">
        <v>0</v>
      </c>
      <c r="Y108">
        <v>0</v>
      </c>
      <c r="AB108">
        <v>2</v>
      </c>
      <c r="AF108">
        <v>9.6</v>
      </c>
    </row>
    <row r="109" spans="1:32" hidden="1" x14ac:dyDescent="0.2">
      <c r="A109" t="s">
        <v>869</v>
      </c>
      <c r="B109" t="s">
        <v>795</v>
      </c>
      <c r="C109" t="s">
        <v>62</v>
      </c>
      <c r="D109" t="s">
        <v>49</v>
      </c>
      <c r="E109">
        <v>11</v>
      </c>
      <c r="F109" t="s">
        <v>870</v>
      </c>
      <c r="G109" t="s">
        <v>250</v>
      </c>
      <c r="T109">
        <v>7</v>
      </c>
      <c r="U109">
        <v>5</v>
      </c>
      <c r="V109">
        <v>46</v>
      </c>
      <c r="W109">
        <v>0</v>
      </c>
      <c r="X109">
        <v>0</v>
      </c>
      <c r="Y109">
        <v>0</v>
      </c>
      <c r="AB109">
        <v>1</v>
      </c>
      <c r="AC109" t="s">
        <v>463</v>
      </c>
      <c r="AD109" t="s">
        <v>1690</v>
      </c>
      <c r="AE109" t="s">
        <v>1704</v>
      </c>
      <c r="AF109">
        <v>9.6</v>
      </c>
    </row>
    <row r="110" spans="1:32" hidden="1" x14ac:dyDescent="0.2">
      <c r="A110" t="s">
        <v>617</v>
      </c>
      <c r="B110" t="s">
        <v>476</v>
      </c>
      <c r="C110" t="s">
        <v>33</v>
      </c>
      <c r="D110" t="s">
        <v>32</v>
      </c>
      <c r="E110">
        <v>11</v>
      </c>
      <c r="F110" t="s">
        <v>618</v>
      </c>
      <c r="G110" t="s">
        <v>243</v>
      </c>
      <c r="O110">
        <v>6</v>
      </c>
      <c r="P110">
        <v>37</v>
      </c>
      <c r="Q110">
        <v>0</v>
      </c>
      <c r="R110">
        <v>0</v>
      </c>
      <c r="S110">
        <v>0</v>
      </c>
      <c r="T110">
        <v>3</v>
      </c>
      <c r="U110">
        <v>3</v>
      </c>
      <c r="V110">
        <v>28</v>
      </c>
      <c r="W110">
        <v>0</v>
      </c>
      <c r="X110">
        <v>0</v>
      </c>
      <c r="Y110">
        <v>0</v>
      </c>
      <c r="AB110">
        <v>2</v>
      </c>
      <c r="AF110">
        <v>9.5</v>
      </c>
    </row>
    <row r="111" spans="1:32" hidden="1" x14ac:dyDescent="0.2">
      <c r="A111" t="s">
        <v>1624</v>
      </c>
      <c r="B111" t="s">
        <v>368</v>
      </c>
      <c r="C111" t="s">
        <v>35</v>
      </c>
      <c r="D111" t="s">
        <v>55</v>
      </c>
      <c r="E111">
        <v>11</v>
      </c>
      <c r="F111" t="s">
        <v>1705</v>
      </c>
      <c r="G111" t="s">
        <v>245</v>
      </c>
      <c r="H111">
        <v>26</v>
      </c>
      <c r="I111">
        <v>12</v>
      </c>
      <c r="J111">
        <v>136</v>
      </c>
      <c r="K111">
        <v>1</v>
      </c>
      <c r="L111">
        <v>0</v>
      </c>
      <c r="M111">
        <v>0</v>
      </c>
      <c r="N111">
        <v>0</v>
      </c>
      <c r="O111">
        <v>2</v>
      </c>
      <c r="P111">
        <v>0</v>
      </c>
      <c r="Q111">
        <v>0</v>
      </c>
      <c r="R111">
        <v>0</v>
      </c>
      <c r="S111">
        <v>0</v>
      </c>
      <c r="Z111">
        <v>2</v>
      </c>
      <c r="AA111">
        <v>0</v>
      </c>
      <c r="AB111">
        <v>1</v>
      </c>
      <c r="AF111">
        <v>9.44</v>
      </c>
    </row>
    <row r="112" spans="1:32" hidden="1" x14ac:dyDescent="0.2">
      <c r="A112" t="s">
        <v>370</v>
      </c>
      <c r="B112" t="s">
        <v>368</v>
      </c>
      <c r="C112" t="s">
        <v>58</v>
      </c>
      <c r="D112" t="s">
        <v>43</v>
      </c>
      <c r="E112">
        <v>11</v>
      </c>
      <c r="F112" t="s">
        <v>371</v>
      </c>
      <c r="G112" t="s">
        <v>251</v>
      </c>
      <c r="H112">
        <v>36</v>
      </c>
      <c r="I112">
        <v>20</v>
      </c>
      <c r="J112">
        <v>233</v>
      </c>
      <c r="K112">
        <v>0</v>
      </c>
      <c r="L112">
        <v>0</v>
      </c>
      <c r="M112">
        <v>0</v>
      </c>
      <c r="N112">
        <v>0</v>
      </c>
      <c r="O112">
        <v>4</v>
      </c>
      <c r="P112">
        <v>1</v>
      </c>
      <c r="Q112">
        <v>0</v>
      </c>
      <c r="R112">
        <v>0</v>
      </c>
      <c r="S112">
        <v>0</v>
      </c>
      <c r="AB112">
        <v>1</v>
      </c>
      <c r="AF112">
        <v>9.42</v>
      </c>
    </row>
    <row r="113" spans="1:32" hidden="1" x14ac:dyDescent="0.2">
      <c r="A113" t="s">
        <v>569</v>
      </c>
      <c r="B113" t="s">
        <v>476</v>
      </c>
      <c r="C113" t="s">
        <v>31</v>
      </c>
      <c r="D113" t="s">
        <v>52</v>
      </c>
      <c r="E113">
        <v>11</v>
      </c>
      <c r="F113" t="s">
        <v>570</v>
      </c>
      <c r="G113" t="s">
        <v>240</v>
      </c>
      <c r="O113">
        <v>12</v>
      </c>
      <c r="P113">
        <v>59</v>
      </c>
      <c r="Q113">
        <v>0</v>
      </c>
      <c r="R113">
        <v>0</v>
      </c>
      <c r="S113">
        <v>0</v>
      </c>
      <c r="T113">
        <v>2</v>
      </c>
      <c r="U113">
        <v>2</v>
      </c>
      <c r="V113">
        <v>13</v>
      </c>
      <c r="W113">
        <v>0</v>
      </c>
      <c r="X113">
        <v>0</v>
      </c>
      <c r="Y113">
        <v>0</v>
      </c>
      <c r="AB113">
        <v>2</v>
      </c>
      <c r="AF113">
        <v>9.1999999999999993</v>
      </c>
    </row>
    <row r="114" spans="1:32" hidden="1" x14ac:dyDescent="0.2">
      <c r="A114" t="s">
        <v>989</v>
      </c>
      <c r="B114" t="s">
        <v>721</v>
      </c>
      <c r="C114" t="s">
        <v>59</v>
      </c>
      <c r="D114" t="s">
        <v>50</v>
      </c>
      <c r="E114">
        <v>11</v>
      </c>
      <c r="F114" t="s">
        <v>990</v>
      </c>
      <c r="G114" t="s">
        <v>242</v>
      </c>
      <c r="T114">
        <v>8</v>
      </c>
      <c r="U114">
        <v>5</v>
      </c>
      <c r="V114">
        <v>41</v>
      </c>
      <c r="W114">
        <v>0</v>
      </c>
      <c r="X114">
        <v>0</v>
      </c>
      <c r="Y114">
        <v>0</v>
      </c>
      <c r="AB114">
        <v>2</v>
      </c>
      <c r="AF114">
        <v>9.1</v>
      </c>
    </row>
    <row r="115" spans="1:32" hidden="1" x14ac:dyDescent="0.2">
      <c r="A115" t="s">
        <v>541</v>
      </c>
      <c r="B115" t="s">
        <v>531</v>
      </c>
      <c r="C115" t="s">
        <v>44</v>
      </c>
      <c r="D115" t="s">
        <v>53</v>
      </c>
      <c r="E115">
        <v>11</v>
      </c>
      <c r="F115" t="s">
        <v>542</v>
      </c>
      <c r="G115" t="s">
        <v>247</v>
      </c>
      <c r="O115">
        <v>7</v>
      </c>
      <c r="P115">
        <v>5</v>
      </c>
      <c r="Q115">
        <v>0</v>
      </c>
      <c r="R115">
        <v>0</v>
      </c>
      <c r="S115">
        <v>0</v>
      </c>
      <c r="T115">
        <v>2</v>
      </c>
      <c r="U115">
        <v>2</v>
      </c>
      <c r="V115">
        <v>5</v>
      </c>
      <c r="W115">
        <v>1</v>
      </c>
      <c r="X115">
        <v>0</v>
      </c>
      <c r="Y115">
        <v>0</v>
      </c>
      <c r="AB115">
        <v>2</v>
      </c>
      <c r="AF115">
        <v>9</v>
      </c>
    </row>
    <row r="116" spans="1:32" hidden="1" x14ac:dyDescent="0.2">
      <c r="A116" t="s">
        <v>819</v>
      </c>
      <c r="B116" t="s">
        <v>721</v>
      </c>
      <c r="C116" t="s">
        <v>39</v>
      </c>
      <c r="D116" t="s">
        <v>47</v>
      </c>
      <c r="E116">
        <v>11</v>
      </c>
      <c r="F116" t="s">
        <v>820</v>
      </c>
      <c r="G116" t="s">
        <v>241</v>
      </c>
      <c r="T116">
        <v>5</v>
      </c>
      <c r="U116">
        <v>4</v>
      </c>
      <c r="V116">
        <v>50</v>
      </c>
      <c r="W116">
        <v>0</v>
      </c>
      <c r="X116">
        <v>0</v>
      </c>
      <c r="Y116">
        <v>0</v>
      </c>
      <c r="AB116">
        <v>3</v>
      </c>
      <c r="AF116">
        <v>9</v>
      </c>
    </row>
    <row r="117" spans="1:32" hidden="1" x14ac:dyDescent="0.2">
      <c r="A117" t="s">
        <v>1080</v>
      </c>
      <c r="B117" t="s">
        <v>721</v>
      </c>
      <c r="C117" t="s">
        <v>36</v>
      </c>
      <c r="D117" t="s">
        <v>38</v>
      </c>
      <c r="E117">
        <v>11</v>
      </c>
      <c r="F117" t="s">
        <v>1081</v>
      </c>
      <c r="G117" t="s">
        <v>246</v>
      </c>
      <c r="T117">
        <v>5</v>
      </c>
      <c r="U117">
        <v>4</v>
      </c>
      <c r="V117">
        <v>50</v>
      </c>
      <c r="W117">
        <v>0</v>
      </c>
      <c r="X117">
        <v>0</v>
      </c>
      <c r="Y117">
        <v>0</v>
      </c>
      <c r="AB117">
        <v>3</v>
      </c>
      <c r="AF117">
        <v>9</v>
      </c>
    </row>
    <row r="118" spans="1:32" hidden="1" x14ac:dyDescent="0.2">
      <c r="A118" t="s">
        <v>522</v>
      </c>
      <c r="B118" t="s">
        <v>476</v>
      </c>
      <c r="C118" t="s">
        <v>56</v>
      </c>
      <c r="D118" t="s">
        <v>61</v>
      </c>
      <c r="E118">
        <v>11</v>
      </c>
      <c r="F118" t="s">
        <v>523</v>
      </c>
      <c r="G118" t="s">
        <v>244</v>
      </c>
      <c r="O118">
        <v>13</v>
      </c>
      <c r="P118">
        <v>28</v>
      </c>
      <c r="Q118">
        <v>1</v>
      </c>
      <c r="R118">
        <v>0</v>
      </c>
      <c r="S118">
        <v>0</v>
      </c>
      <c r="AB118">
        <v>1</v>
      </c>
      <c r="AF118">
        <v>8.8000000000000007</v>
      </c>
    </row>
    <row r="119" spans="1:32" hidden="1" x14ac:dyDescent="0.2">
      <c r="A119" t="s">
        <v>997</v>
      </c>
      <c r="B119" t="s">
        <v>795</v>
      </c>
      <c r="C119" t="s">
        <v>46</v>
      </c>
      <c r="D119" t="s">
        <v>51</v>
      </c>
      <c r="E119">
        <v>11</v>
      </c>
      <c r="F119" t="s">
        <v>998</v>
      </c>
      <c r="G119" t="s">
        <v>248</v>
      </c>
      <c r="T119">
        <v>2</v>
      </c>
      <c r="U119">
        <v>1</v>
      </c>
      <c r="V119">
        <v>18</v>
      </c>
      <c r="W119">
        <v>1</v>
      </c>
      <c r="X119">
        <v>0</v>
      </c>
      <c r="Y119">
        <v>0</v>
      </c>
      <c r="AB119">
        <v>1</v>
      </c>
      <c r="AF119">
        <v>8.8000000000000007</v>
      </c>
    </row>
    <row r="120" spans="1:32" hidden="1" x14ac:dyDescent="0.2">
      <c r="A120" t="s">
        <v>1526</v>
      </c>
      <c r="B120" t="s">
        <v>721</v>
      </c>
      <c r="C120" t="s">
        <v>49</v>
      </c>
      <c r="D120" t="s">
        <v>62</v>
      </c>
      <c r="E120">
        <v>11</v>
      </c>
      <c r="F120" t="s">
        <v>1527</v>
      </c>
      <c r="G120" t="s">
        <v>250</v>
      </c>
      <c r="T120">
        <v>7</v>
      </c>
      <c r="U120">
        <v>5</v>
      </c>
      <c r="V120">
        <v>37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4</v>
      </c>
      <c r="AF120">
        <v>8.6999999999999993</v>
      </c>
    </row>
    <row r="121" spans="1:32" hidden="1" x14ac:dyDescent="0.2">
      <c r="A121" t="s">
        <v>1605</v>
      </c>
      <c r="B121" t="s">
        <v>721</v>
      </c>
      <c r="C121" t="s">
        <v>55</v>
      </c>
      <c r="D121" t="s">
        <v>35</v>
      </c>
      <c r="E121">
        <v>11</v>
      </c>
      <c r="F121" t="s">
        <v>1606</v>
      </c>
      <c r="G121" t="s">
        <v>245</v>
      </c>
      <c r="T121">
        <v>5</v>
      </c>
      <c r="U121">
        <v>4</v>
      </c>
      <c r="V121">
        <v>45</v>
      </c>
      <c r="W121">
        <v>0</v>
      </c>
      <c r="X121">
        <v>0</v>
      </c>
      <c r="Y121">
        <v>0</v>
      </c>
      <c r="AF121">
        <v>8.5</v>
      </c>
    </row>
    <row r="122" spans="1:32" hidden="1" x14ac:dyDescent="0.2">
      <c r="A122" t="s">
        <v>486</v>
      </c>
      <c r="B122" t="s">
        <v>476</v>
      </c>
      <c r="C122" t="s">
        <v>62</v>
      </c>
      <c r="D122" t="s">
        <v>49</v>
      </c>
      <c r="E122">
        <v>11</v>
      </c>
      <c r="F122" t="s">
        <v>487</v>
      </c>
      <c r="G122" t="s">
        <v>250</v>
      </c>
      <c r="O122">
        <v>11</v>
      </c>
      <c r="P122">
        <v>16</v>
      </c>
      <c r="Q122">
        <v>0</v>
      </c>
      <c r="R122">
        <v>0</v>
      </c>
      <c r="S122">
        <v>0</v>
      </c>
      <c r="T122">
        <v>2</v>
      </c>
      <c r="U122">
        <v>2</v>
      </c>
      <c r="V122">
        <v>48</v>
      </c>
      <c r="W122">
        <v>0</v>
      </c>
      <c r="X122">
        <v>0</v>
      </c>
      <c r="Y122">
        <v>0</v>
      </c>
      <c r="AB122">
        <v>1</v>
      </c>
      <c r="AF122">
        <v>8.4</v>
      </c>
    </row>
    <row r="123" spans="1:32" hidden="1" x14ac:dyDescent="0.2">
      <c r="A123" t="s">
        <v>843</v>
      </c>
      <c r="B123" t="s">
        <v>721</v>
      </c>
      <c r="C123" t="s">
        <v>58</v>
      </c>
      <c r="D123" t="s">
        <v>43</v>
      </c>
      <c r="E123">
        <v>11</v>
      </c>
      <c r="F123" t="s">
        <v>844</v>
      </c>
      <c r="G123" t="s">
        <v>251</v>
      </c>
      <c r="T123">
        <v>9</v>
      </c>
      <c r="U123">
        <v>4</v>
      </c>
      <c r="V123">
        <v>44</v>
      </c>
      <c r="W123">
        <v>0</v>
      </c>
      <c r="X123">
        <v>0</v>
      </c>
      <c r="Y123">
        <v>0</v>
      </c>
      <c r="AB123">
        <v>2</v>
      </c>
      <c r="AF123">
        <v>8.4</v>
      </c>
    </row>
    <row r="124" spans="1:32" hidden="1" x14ac:dyDescent="0.2">
      <c r="A124" t="s">
        <v>1104</v>
      </c>
      <c r="B124" t="s">
        <v>721</v>
      </c>
      <c r="C124" t="s">
        <v>49</v>
      </c>
      <c r="D124" t="s">
        <v>62</v>
      </c>
      <c r="E124">
        <v>11</v>
      </c>
      <c r="F124" t="s">
        <v>1105</v>
      </c>
      <c r="G124" t="s">
        <v>250</v>
      </c>
      <c r="T124">
        <v>5</v>
      </c>
      <c r="U124">
        <v>3</v>
      </c>
      <c r="V124">
        <v>51</v>
      </c>
      <c r="W124">
        <v>0</v>
      </c>
      <c r="X124">
        <v>0</v>
      </c>
      <c r="Y124">
        <v>0</v>
      </c>
      <c r="AB124">
        <v>3</v>
      </c>
      <c r="AF124">
        <v>8.1</v>
      </c>
    </row>
    <row r="125" spans="1:32" hidden="1" x14ac:dyDescent="0.2">
      <c r="A125" t="s">
        <v>1026</v>
      </c>
      <c r="B125" t="s">
        <v>795</v>
      </c>
      <c r="C125" t="s">
        <v>52</v>
      </c>
      <c r="D125" t="s">
        <v>31</v>
      </c>
      <c r="E125">
        <v>11</v>
      </c>
      <c r="F125" t="s">
        <v>1027</v>
      </c>
      <c r="G125" t="s">
        <v>240</v>
      </c>
      <c r="T125">
        <v>6</v>
      </c>
      <c r="U125">
        <v>3</v>
      </c>
      <c r="V125">
        <v>47</v>
      </c>
      <c r="W125">
        <v>0</v>
      </c>
      <c r="X125">
        <v>0</v>
      </c>
      <c r="Y125">
        <v>0</v>
      </c>
      <c r="AB125">
        <v>2</v>
      </c>
      <c r="AF125">
        <v>7.7</v>
      </c>
    </row>
    <row r="126" spans="1:32" hidden="1" x14ac:dyDescent="0.2">
      <c r="A126" t="s">
        <v>376</v>
      </c>
      <c r="B126" t="s">
        <v>368</v>
      </c>
      <c r="C126" t="s">
        <v>56</v>
      </c>
      <c r="D126" t="s">
        <v>61</v>
      </c>
      <c r="E126">
        <v>11</v>
      </c>
      <c r="F126" t="s">
        <v>377</v>
      </c>
      <c r="G126" t="s">
        <v>244</v>
      </c>
      <c r="H126">
        <v>25</v>
      </c>
      <c r="I126">
        <v>13</v>
      </c>
      <c r="J126">
        <v>169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8</v>
      </c>
      <c r="Q126">
        <v>0</v>
      </c>
      <c r="R126">
        <v>0</v>
      </c>
      <c r="S126">
        <v>0</v>
      </c>
      <c r="AB126">
        <v>1</v>
      </c>
      <c r="AF126">
        <v>7.56</v>
      </c>
    </row>
    <row r="127" spans="1:32" hidden="1" x14ac:dyDescent="0.2">
      <c r="A127" t="s">
        <v>567</v>
      </c>
      <c r="B127" t="s">
        <v>476</v>
      </c>
      <c r="C127" t="s">
        <v>42</v>
      </c>
      <c r="D127" t="s">
        <v>34</v>
      </c>
      <c r="E127">
        <v>11</v>
      </c>
      <c r="F127" t="s">
        <v>568</v>
      </c>
      <c r="G127" t="s">
        <v>239</v>
      </c>
      <c r="O127">
        <v>7</v>
      </c>
      <c r="P127">
        <v>44</v>
      </c>
      <c r="Q127">
        <v>0</v>
      </c>
      <c r="R127">
        <v>0</v>
      </c>
      <c r="S127">
        <v>0</v>
      </c>
      <c r="T127">
        <v>3</v>
      </c>
      <c r="U127">
        <v>2</v>
      </c>
      <c r="V127">
        <v>11</v>
      </c>
      <c r="W127">
        <v>0</v>
      </c>
      <c r="X127">
        <v>0</v>
      </c>
      <c r="Y127">
        <v>0</v>
      </c>
      <c r="AB127">
        <v>1</v>
      </c>
      <c r="AF127">
        <v>7.5</v>
      </c>
    </row>
    <row r="128" spans="1:32" hidden="1" x14ac:dyDescent="0.2">
      <c r="A128" t="s">
        <v>649</v>
      </c>
      <c r="B128" t="s">
        <v>476</v>
      </c>
      <c r="C128" t="s">
        <v>46</v>
      </c>
      <c r="D128" t="s">
        <v>51</v>
      </c>
      <c r="E128">
        <v>11</v>
      </c>
      <c r="F128" t="s">
        <v>650</v>
      </c>
      <c r="G128" t="s">
        <v>248</v>
      </c>
      <c r="O128">
        <v>18</v>
      </c>
      <c r="P128">
        <v>63</v>
      </c>
      <c r="Q128">
        <v>0</v>
      </c>
      <c r="R128">
        <v>0</v>
      </c>
      <c r="S128">
        <v>0</v>
      </c>
      <c r="T128">
        <v>2</v>
      </c>
      <c r="U128">
        <v>1</v>
      </c>
      <c r="V128">
        <v>2</v>
      </c>
      <c r="W128">
        <v>0</v>
      </c>
      <c r="X128">
        <v>0</v>
      </c>
      <c r="Y128">
        <v>0</v>
      </c>
      <c r="AB128">
        <v>1</v>
      </c>
      <c r="AF128">
        <v>7.5</v>
      </c>
    </row>
    <row r="129" spans="1:32" hidden="1" x14ac:dyDescent="0.2">
      <c r="A129" t="s">
        <v>1148</v>
      </c>
      <c r="B129" t="s">
        <v>795</v>
      </c>
      <c r="C129" t="s">
        <v>59</v>
      </c>
      <c r="D129" t="s">
        <v>50</v>
      </c>
      <c r="E129">
        <v>11</v>
      </c>
      <c r="F129" t="s">
        <v>1149</v>
      </c>
      <c r="G129" t="s">
        <v>242</v>
      </c>
      <c r="T129">
        <v>5</v>
      </c>
      <c r="U129">
        <v>3</v>
      </c>
      <c r="V129">
        <v>45</v>
      </c>
      <c r="W129">
        <v>0</v>
      </c>
      <c r="X129">
        <v>0</v>
      </c>
      <c r="Y129">
        <v>0</v>
      </c>
      <c r="AB129">
        <v>1</v>
      </c>
      <c r="AF129">
        <v>7.5</v>
      </c>
    </row>
    <row r="130" spans="1:32" hidden="1" x14ac:dyDescent="0.2">
      <c r="A130" t="s">
        <v>1076</v>
      </c>
      <c r="B130" t="s">
        <v>721</v>
      </c>
      <c r="C130" t="s">
        <v>56</v>
      </c>
      <c r="D130" t="s">
        <v>61</v>
      </c>
      <c r="E130">
        <v>11</v>
      </c>
      <c r="F130" t="s">
        <v>1077</v>
      </c>
      <c r="G130" t="s">
        <v>244</v>
      </c>
      <c r="T130">
        <v>2</v>
      </c>
      <c r="U130">
        <v>2</v>
      </c>
      <c r="V130">
        <v>54</v>
      </c>
      <c r="W130">
        <v>0</v>
      </c>
      <c r="X130">
        <v>0</v>
      </c>
      <c r="Y130">
        <v>0</v>
      </c>
      <c r="AB130">
        <v>3</v>
      </c>
      <c r="AF130">
        <v>7.4</v>
      </c>
    </row>
    <row r="131" spans="1:32" hidden="1" x14ac:dyDescent="0.2">
      <c r="A131" t="s">
        <v>1275</v>
      </c>
      <c r="B131" t="s">
        <v>721</v>
      </c>
      <c r="C131" t="s">
        <v>36</v>
      </c>
      <c r="D131" t="s">
        <v>38</v>
      </c>
      <c r="E131">
        <v>11</v>
      </c>
      <c r="F131" t="s">
        <v>1276</v>
      </c>
      <c r="G131" t="s">
        <v>246</v>
      </c>
      <c r="T131">
        <v>1</v>
      </c>
      <c r="U131">
        <v>1</v>
      </c>
      <c r="V131">
        <v>4</v>
      </c>
      <c r="W131">
        <v>1</v>
      </c>
      <c r="X131">
        <v>0</v>
      </c>
      <c r="Y131">
        <v>0</v>
      </c>
      <c r="AB131">
        <v>4</v>
      </c>
      <c r="AF131">
        <v>7.4</v>
      </c>
    </row>
    <row r="132" spans="1:32" hidden="1" x14ac:dyDescent="0.2">
      <c r="A132" t="s">
        <v>957</v>
      </c>
      <c r="B132" t="s">
        <v>721</v>
      </c>
      <c r="C132" t="s">
        <v>53</v>
      </c>
      <c r="D132" t="s">
        <v>44</v>
      </c>
      <c r="E132">
        <v>11</v>
      </c>
      <c r="F132" t="s">
        <v>958</v>
      </c>
      <c r="G132" t="s">
        <v>247</v>
      </c>
      <c r="T132">
        <v>4</v>
      </c>
      <c r="U132">
        <v>3</v>
      </c>
      <c r="V132">
        <v>43</v>
      </c>
      <c r="W132">
        <v>0</v>
      </c>
      <c r="X132">
        <v>0</v>
      </c>
      <c r="Y132">
        <v>0</v>
      </c>
      <c r="AB132">
        <v>3</v>
      </c>
      <c r="AF132">
        <v>7.3</v>
      </c>
    </row>
    <row r="133" spans="1:32" hidden="1" x14ac:dyDescent="0.2">
      <c r="A133" t="s">
        <v>635</v>
      </c>
      <c r="B133" t="s">
        <v>476</v>
      </c>
      <c r="C133" t="s">
        <v>43</v>
      </c>
      <c r="D133" t="s">
        <v>58</v>
      </c>
      <c r="E133">
        <v>11</v>
      </c>
      <c r="F133" t="s">
        <v>636</v>
      </c>
      <c r="G133" t="s">
        <v>251</v>
      </c>
      <c r="O133">
        <v>16</v>
      </c>
      <c r="P133">
        <v>56</v>
      </c>
      <c r="Q133">
        <v>0</v>
      </c>
      <c r="R133">
        <v>0</v>
      </c>
      <c r="S133">
        <v>0</v>
      </c>
      <c r="T133">
        <v>2</v>
      </c>
      <c r="U133">
        <v>1</v>
      </c>
      <c r="V133">
        <v>5</v>
      </c>
      <c r="W133">
        <v>0</v>
      </c>
      <c r="X133">
        <v>0</v>
      </c>
      <c r="Y133">
        <v>0</v>
      </c>
      <c r="AB133">
        <v>1</v>
      </c>
      <c r="AF133">
        <v>7.1</v>
      </c>
    </row>
    <row r="134" spans="1:32" hidden="1" x14ac:dyDescent="0.2">
      <c r="A134" t="s">
        <v>877</v>
      </c>
      <c r="B134" t="s">
        <v>795</v>
      </c>
      <c r="C134" t="s">
        <v>35</v>
      </c>
      <c r="D134" t="s">
        <v>55</v>
      </c>
      <c r="E134">
        <v>11</v>
      </c>
      <c r="F134" t="s">
        <v>878</v>
      </c>
      <c r="G134" t="s">
        <v>245</v>
      </c>
      <c r="T134">
        <v>6</v>
      </c>
      <c r="U134">
        <v>4</v>
      </c>
      <c r="V134">
        <v>31</v>
      </c>
      <c r="W134">
        <v>0</v>
      </c>
      <c r="X134">
        <v>0</v>
      </c>
      <c r="Y134">
        <v>0</v>
      </c>
      <c r="AB134">
        <v>1</v>
      </c>
      <c r="AF134">
        <v>7.1</v>
      </c>
    </row>
    <row r="135" spans="1:32" hidden="1" x14ac:dyDescent="0.2">
      <c r="A135" t="s">
        <v>1130</v>
      </c>
      <c r="B135" t="s">
        <v>721</v>
      </c>
      <c r="C135" t="s">
        <v>54</v>
      </c>
      <c r="D135" t="s">
        <v>40</v>
      </c>
      <c r="E135">
        <v>11</v>
      </c>
      <c r="F135" t="s">
        <v>1131</v>
      </c>
      <c r="G135" t="s">
        <v>238</v>
      </c>
      <c r="T135">
        <v>6</v>
      </c>
      <c r="U135">
        <v>3</v>
      </c>
      <c r="V135">
        <v>40</v>
      </c>
      <c r="W135">
        <v>0</v>
      </c>
      <c r="X135">
        <v>0</v>
      </c>
      <c r="Y135">
        <v>0</v>
      </c>
      <c r="AB135">
        <v>2</v>
      </c>
      <c r="AF135">
        <v>7</v>
      </c>
    </row>
    <row r="136" spans="1:32" hidden="1" x14ac:dyDescent="0.2">
      <c r="A136" t="s">
        <v>424</v>
      </c>
      <c r="B136" t="s">
        <v>368</v>
      </c>
      <c r="C136" t="s">
        <v>49</v>
      </c>
      <c r="D136" t="s">
        <v>62</v>
      </c>
      <c r="E136">
        <v>11</v>
      </c>
      <c r="F136" t="s">
        <v>425</v>
      </c>
      <c r="G136" t="s">
        <v>250</v>
      </c>
      <c r="H136">
        <v>30</v>
      </c>
      <c r="I136">
        <v>19</v>
      </c>
      <c r="J136">
        <v>178</v>
      </c>
      <c r="K136">
        <v>0</v>
      </c>
      <c r="L136">
        <v>0</v>
      </c>
      <c r="M136">
        <v>1</v>
      </c>
      <c r="N136">
        <v>0</v>
      </c>
      <c r="O136">
        <v>4</v>
      </c>
      <c r="P136">
        <v>8</v>
      </c>
      <c r="Q136">
        <v>0</v>
      </c>
      <c r="R136">
        <v>0</v>
      </c>
      <c r="S136">
        <v>0</v>
      </c>
      <c r="AB136">
        <v>1</v>
      </c>
      <c r="AF136">
        <v>6.92</v>
      </c>
    </row>
    <row r="137" spans="1:32" hidden="1" x14ac:dyDescent="0.2">
      <c r="A137" t="s">
        <v>935</v>
      </c>
      <c r="B137" t="s">
        <v>721</v>
      </c>
      <c r="C137" t="s">
        <v>58</v>
      </c>
      <c r="D137" t="s">
        <v>43</v>
      </c>
      <c r="E137">
        <v>11</v>
      </c>
      <c r="F137" t="s">
        <v>936</v>
      </c>
      <c r="G137" t="s">
        <v>251</v>
      </c>
      <c r="T137">
        <v>6</v>
      </c>
      <c r="U137">
        <v>3</v>
      </c>
      <c r="V137">
        <v>39</v>
      </c>
      <c r="W137">
        <v>0</v>
      </c>
      <c r="X137">
        <v>0</v>
      </c>
      <c r="Y137">
        <v>0</v>
      </c>
      <c r="AB137">
        <v>1</v>
      </c>
      <c r="AF137">
        <v>6.9</v>
      </c>
    </row>
    <row r="138" spans="1:32" hidden="1" x14ac:dyDescent="0.2">
      <c r="A138" t="s">
        <v>1112</v>
      </c>
      <c r="B138" t="s">
        <v>795</v>
      </c>
      <c r="C138" t="s">
        <v>57</v>
      </c>
      <c r="D138" t="s">
        <v>60</v>
      </c>
      <c r="E138">
        <v>11</v>
      </c>
      <c r="F138" t="s">
        <v>1113</v>
      </c>
      <c r="G138" t="s">
        <v>249</v>
      </c>
      <c r="T138">
        <v>3</v>
      </c>
      <c r="U138">
        <v>3</v>
      </c>
      <c r="V138">
        <v>39</v>
      </c>
      <c r="W138">
        <v>0</v>
      </c>
      <c r="X138">
        <v>0</v>
      </c>
      <c r="Y138">
        <v>0</v>
      </c>
      <c r="AB138">
        <v>1</v>
      </c>
      <c r="AF138">
        <v>6.9</v>
      </c>
    </row>
    <row r="139" spans="1:32" hidden="1" x14ac:dyDescent="0.2">
      <c r="A139" t="s">
        <v>1318</v>
      </c>
      <c r="B139" t="s">
        <v>721</v>
      </c>
      <c r="C139" t="s">
        <v>47</v>
      </c>
      <c r="D139" t="s">
        <v>39</v>
      </c>
      <c r="E139">
        <v>11</v>
      </c>
      <c r="F139" t="s">
        <v>1319</v>
      </c>
      <c r="G139" t="s">
        <v>241</v>
      </c>
      <c r="T139">
        <v>4</v>
      </c>
      <c r="U139">
        <v>3</v>
      </c>
      <c r="V139">
        <v>36</v>
      </c>
      <c r="W139">
        <v>0</v>
      </c>
      <c r="X139">
        <v>0</v>
      </c>
      <c r="Y139">
        <v>0</v>
      </c>
      <c r="AB139">
        <v>2</v>
      </c>
      <c r="AF139">
        <v>6.6</v>
      </c>
    </row>
    <row r="140" spans="1:32" hidden="1" x14ac:dyDescent="0.2">
      <c r="A140" t="s">
        <v>1146</v>
      </c>
      <c r="B140" t="s">
        <v>721</v>
      </c>
      <c r="C140" t="s">
        <v>57</v>
      </c>
      <c r="D140" t="s">
        <v>60</v>
      </c>
      <c r="E140">
        <v>11</v>
      </c>
      <c r="F140" t="s">
        <v>1147</v>
      </c>
      <c r="G140" t="s">
        <v>249</v>
      </c>
      <c r="T140">
        <v>5</v>
      </c>
      <c r="U140">
        <v>3</v>
      </c>
      <c r="V140">
        <v>34</v>
      </c>
      <c r="W140">
        <v>0</v>
      </c>
      <c r="X140">
        <v>0</v>
      </c>
      <c r="Y140">
        <v>0</v>
      </c>
      <c r="AB140">
        <v>2</v>
      </c>
      <c r="AF140">
        <v>6.4</v>
      </c>
    </row>
    <row r="141" spans="1:32" hidden="1" x14ac:dyDescent="0.2">
      <c r="A141" t="s">
        <v>959</v>
      </c>
      <c r="B141" t="s">
        <v>721</v>
      </c>
      <c r="C141" t="s">
        <v>50</v>
      </c>
      <c r="D141" t="s">
        <v>59</v>
      </c>
      <c r="E141">
        <v>11</v>
      </c>
      <c r="F141" t="s">
        <v>960</v>
      </c>
      <c r="G141" t="s">
        <v>242</v>
      </c>
      <c r="T141">
        <v>9</v>
      </c>
      <c r="U141">
        <v>4</v>
      </c>
      <c r="V141">
        <v>24</v>
      </c>
      <c r="W141">
        <v>0</v>
      </c>
      <c r="X141">
        <v>0</v>
      </c>
      <c r="Y141">
        <v>0</v>
      </c>
      <c r="AB141">
        <v>3</v>
      </c>
      <c r="AF141">
        <v>6.4</v>
      </c>
    </row>
    <row r="142" spans="1:32" hidden="1" x14ac:dyDescent="0.2">
      <c r="A142" t="s">
        <v>1060</v>
      </c>
      <c r="B142" t="s">
        <v>721</v>
      </c>
      <c r="C142" t="s">
        <v>38</v>
      </c>
      <c r="D142" t="s">
        <v>36</v>
      </c>
      <c r="E142">
        <v>11</v>
      </c>
      <c r="F142" t="s">
        <v>1061</v>
      </c>
      <c r="G142" t="s">
        <v>246</v>
      </c>
      <c r="T142">
        <v>3</v>
      </c>
      <c r="U142">
        <v>2</v>
      </c>
      <c r="V142">
        <v>42</v>
      </c>
      <c r="W142">
        <v>0</v>
      </c>
      <c r="X142">
        <v>0</v>
      </c>
      <c r="Y142">
        <v>0</v>
      </c>
      <c r="AB142">
        <v>3</v>
      </c>
      <c r="AF142">
        <v>6.2</v>
      </c>
    </row>
    <row r="143" spans="1:32" hidden="1" x14ac:dyDescent="0.2">
      <c r="A143" t="s">
        <v>1706</v>
      </c>
      <c r="B143" t="s">
        <v>1002</v>
      </c>
      <c r="C143" t="s">
        <v>62</v>
      </c>
      <c r="D143" t="s">
        <v>49</v>
      </c>
      <c r="E143">
        <v>11</v>
      </c>
      <c r="F143" t="s">
        <v>1707</v>
      </c>
      <c r="G143" t="s">
        <v>250</v>
      </c>
      <c r="O143">
        <v>1</v>
      </c>
      <c r="P143">
        <v>1</v>
      </c>
      <c r="Q143">
        <v>1</v>
      </c>
      <c r="R143">
        <v>0</v>
      </c>
      <c r="S143">
        <v>0</v>
      </c>
      <c r="AF143">
        <v>6.1</v>
      </c>
    </row>
    <row r="144" spans="1:32" hidden="1" x14ac:dyDescent="0.2">
      <c r="A144" t="s">
        <v>500</v>
      </c>
      <c r="B144" t="s">
        <v>476</v>
      </c>
      <c r="C144" t="s">
        <v>49</v>
      </c>
      <c r="D144" t="s">
        <v>62</v>
      </c>
      <c r="E144">
        <v>11</v>
      </c>
      <c r="F144" t="s">
        <v>501</v>
      </c>
      <c r="G144" t="s">
        <v>250</v>
      </c>
      <c r="O144">
        <v>15</v>
      </c>
      <c r="P144">
        <v>37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12</v>
      </c>
      <c r="W144">
        <v>0</v>
      </c>
      <c r="X144">
        <v>0</v>
      </c>
      <c r="Y144">
        <v>0</v>
      </c>
      <c r="AB144">
        <v>2</v>
      </c>
      <c r="AF144">
        <v>5.9</v>
      </c>
    </row>
    <row r="145" spans="1:32" hidden="1" x14ac:dyDescent="0.2">
      <c r="A145" t="s">
        <v>829</v>
      </c>
      <c r="B145" t="s">
        <v>721</v>
      </c>
      <c r="C145" t="s">
        <v>62</v>
      </c>
      <c r="D145" t="s">
        <v>49</v>
      </c>
      <c r="E145">
        <v>11</v>
      </c>
      <c r="F145" t="s">
        <v>830</v>
      </c>
      <c r="G145" t="s">
        <v>250</v>
      </c>
      <c r="T145">
        <v>6</v>
      </c>
      <c r="U145">
        <v>3</v>
      </c>
      <c r="V145">
        <v>29</v>
      </c>
      <c r="W145">
        <v>0</v>
      </c>
      <c r="X145">
        <v>0</v>
      </c>
      <c r="Y145">
        <v>0</v>
      </c>
      <c r="AB145">
        <v>1</v>
      </c>
      <c r="AF145">
        <v>5.9</v>
      </c>
    </row>
    <row r="146" spans="1:32" hidden="1" x14ac:dyDescent="0.2">
      <c r="A146" t="s">
        <v>937</v>
      </c>
      <c r="B146" t="s">
        <v>795</v>
      </c>
      <c r="C146" t="s">
        <v>43</v>
      </c>
      <c r="D146" t="s">
        <v>58</v>
      </c>
      <c r="E146">
        <v>11</v>
      </c>
      <c r="F146" t="s">
        <v>938</v>
      </c>
      <c r="G146" t="s">
        <v>251</v>
      </c>
      <c r="T146">
        <v>7</v>
      </c>
      <c r="U146">
        <v>2</v>
      </c>
      <c r="V146">
        <v>37</v>
      </c>
      <c r="W146">
        <v>0</v>
      </c>
      <c r="X146">
        <v>0</v>
      </c>
      <c r="Y146">
        <v>0</v>
      </c>
      <c r="AB146">
        <v>1</v>
      </c>
      <c r="AF146">
        <v>5.7</v>
      </c>
    </row>
    <row r="147" spans="1:32" hidden="1" x14ac:dyDescent="0.2">
      <c r="A147" t="s">
        <v>1597</v>
      </c>
      <c r="B147" t="s">
        <v>476</v>
      </c>
      <c r="C147" t="s">
        <v>42</v>
      </c>
      <c r="D147" t="s">
        <v>34</v>
      </c>
      <c r="E147">
        <v>11</v>
      </c>
      <c r="F147" t="s">
        <v>1598</v>
      </c>
      <c r="G147" t="s">
        <v>239</v>
      </c>
      <c r="O147">
        <v>4</v>
      </c>
      <c r="P147">
        <v>13</v>
      </c>
      <c r="Q147">
        <v>0</v>
      </c>
      <c r="R147">
        <v>0</v>
      </c>
      <c r="S147">
        <v>0</v>
      </c>
      <c r="T147">
        <v>2</v>
      </c>
      <c r="U147">
        <v>2</v>
      </c>
      <c r="V147">
        <v>23</v>
      </c>
      <c r="W147">
        <v>0</v>
      </c>
      <c r="X147">
        <v>0</v>
      </c>
      <c r="Y147">
        <v>0</v>
      </c>
      <c r="AB147">
        <v>2</v>
      </c>
      <c r="AF147">
        <v>5.6</v>
      </c>
    </row>
    <row r="148" spans="1:32" hidden="1" x14ac:dyDescent="0.2">
      <c r="A148" t="s">
        <v>526</v>
      </c>
      <c r="B148" t="s">
        <v>476</v>
      </c>
      <c r="C148" t="s">
        <v>61</v>
      </c>
      <c r="D148" t="s">
        <v>56</v>
      </c>
      <c r="E148">
        <v>11</v>
      </c>
      <c r="F148" t="s">
        <v>527</v>
      </c>
      <c r="G148" t="s">
        <v>244</v>
      </c>
      <c r="O148">
        <v>12</v>
      </c>
      <c r="P148">
        <v>44</v>
      </c>
      <c r="Q148">
        <v>0</v>
      </c>
      <c r="R148">
        <v>0</v>
      </c>
      <c r="S148">
        <v>0</v>
      </c>
      <c r="T148">
        <v>2</v>
      </c>
      <c r="U148">
        <v>1</v>
      </c>
      <c r="V148">
        <v>2</v>
      </c>
      <c r="W148">
        <v>0</v>
      </c>
      <c r="X148">
        <v>0</v>
      </c>
      <c r="Y148">
        <v>0</v>
      </c>
      <c r="AB148">
        <v>3</v>
      </c>
      <c r="AF148">
        <v>5.6</v>
      </c>
    </row>
    <row r="149" spans="1:32" hidden="1" x14ac:dyDescent="0.2">
      <c r="A149" t="s">
        <v>561</v>
      </c>
      <c r="B149" t="s">
        <v>476</v>
      </c>
      <c r="C149" t="s">
        <v>32</v>
      </c>
      <c r="D149" t="s">
        <v>33</v>
      </c>
      <c r="E149">
        <v>11</v>
      </c>
      <c r="F149" t="s">
        <v>562</v>
      </c>
      <c r="G149" t="s">
        <v>243</v>
      </c>
      <c r="O149">
        <v>8</v>
      </c>
      <c r="P149">
        <v>36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9</v>
      </c>
      <c r="W149">
        <v>0</v>
      </c>
      <c r="X149">
        <v>0</v>
      </c>
      <c r="Y149">
        <v>0</v>
      </c>
      <c r="AB149">
        <v>1</v>
      </c>
      <c r="AF149">
        <v>5.5</v>
      </c>
    </row>
    <row r="150" spans="1:32" hidden="1" x14ac:dyDescent="0.2">
      <c r="A150" t="s">
        <v>1283</v>
      </c>
      <c r="B150" t="s">
        <v>721</v>
      </c>
      <c r="C150" t="s">
        <v>40</v>
      </c>
      <c r="D150" t="s">
        <v>54</v>
      </c>
      <c r="E150">
        <v>11</v>
      </c>
      <c r="F150" t="s">
        <v>1284</v>
      </c>
      <c r="G150" t="s">
        <v>238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T150">
        <v>3</v>
      </c>
      <c r="U150">
        <v>2</v>
      </c>
      <c r="V150">
        <v>35</v>
      </c>
      <c r="W150">
        <v>0</v>
      </c>
      <c r="X150">
        <v>0</v>
      </c>
      <c r="Y150">
        <v>0</v>
      </c>
      <c r="AB150">
        <v>3</v>
      </c>
      <c r="AC150" t="s">
        <v>1478</v>
      </c>
      <c r="AD150" t="s">
        <v>1483</v>
      </c>
      <c r="AE150" t="s">
        <v>1701</v>
      </c>
      <c r="AF150">
        <v>5.5</v>
      </c>
    </row>
    <row r="151" spans="1:32" hidden="1" x14ac:dyDescent="0.2">
      <c r="A151" t="s">
        <v>1198</v>
      </c>
      <c r="B151" t="s">
        <v>795</v>
      </c>
      <c r="C151" t="s">
        <v>60</v>
      </c>
      <c r="D151" t="s">
        <v>57</v>
      </c>
      <c r="E151">
        <v>11</v>
      </c>
      <c r="F151" t="s">
        <v>1199</v>
      </c>
      <c r="G151" t="s">
        <v>249</v>
      </c>
      <c r="T151">
        <v>3</v>
      </c>
      <c r="U151">
        <v>2</v>
      </c>
      <c r="V151">
        <v>35</v>
      </c>
      <c r="W151">
        <v>0</v>
      </c>
      <c r="X151">
        <v>0</v>
      </c>
      <c r="Y151">
        <v>0</v>
      </c>
      <c r="AB151">
        <v>1</v>
      </c>
      <c r="AF151">
        <v>5.5</v>
      </c>
    </row>
    <row r="152" spans="1:32" hidden="1" x14ac:dyDescent="0.2">
      <c r="A152" t="s">
        <v>484</v>
      </c>
      <c r="B152" t="s">
        <v>476</v>
      </c>
      <c r="C152" t="s">
        <v>47</v>
      </c>
      <c r="D152" t="s">
        <v>39</v>
      </c>
      <c r="E152">
        <v>11</v>
      </c>
      <c r="F152" t="s">
        <v>485</v>
      </c>
      <c r="G152" t="s">
        <v>241</v>
      </c>
      <c r="O152">
        <v>8</v>
      </c>
      <c r="P152">
        <v>14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30</v>
      </c>
      <c r="W152">
        <v>0</v>
      </c>
      <c r="X152">
        <v>0</v>
      </c>
      <c r="Y152">
        <v>0</v>
      </c>
      <c r="AB152">
        <v>1</v>
      </c>
      <c r="AF152">
        <v>5.4</v>
      </c>
    </row>
    <row r="153" spans="1:32" hidden="1" x14ac:dyDescent="0.2">
      <c r="A153" t="s">
        <v>883</v>
      </c>
      <c r="B153" t="s">
        <v>721</v>
      </c>
      <c r="C153" t="s">
        <v>38</v>
      </c>
      <c r="D153" t="s">
        <v>36</v>
      </c>
      <c r="E153">
        <v>11</v>
      </c>
      <c r="F153" t="s">
        <v>884</v>
      </c>
      <c r="G153" t="s">
        <v>246</v>
      </c>
      <c r="T153">
        <v>4</v>
      </c>
      <c r="U153">
        <v>4</v>
      </c>
      <c r="V153">
        <v>13</v>
      </c>
      <c r="W153">
        <v>0</v>
      </c>
      <c r="X153">
        <v>0</v>
      </c>
      <c r="Y153">
        <v>0</v>
      </c>
      <c r="AB153">
        <v>1</v>
      </c>
      <c r="AF153">
        <v>5.3</v>
      </c>
    </row>
    <row r="154" spans="1:32" hidden="1" x14ac:dyDescent="0.2">
      <c r="A154" t="s">
        <v>555</v>
      </c>
      <c r="B154" t="s">
        <v>476</v>
      </c>
      <c r="C154" t="s">
        <v>61</v>
      </c>
      <c r="D154" t="s">
        <v>56</v>
      </c>
      <c r="E154">
        <v>11</v>
      </c>
      <c r="F154" t="s">
        <v>556</v>
      </c>
      <c r="G154" t="s">
        <v>244</v>
      </c>
      <c r="O154">
        <v>6</v>
      </c>
      <c r="P154">
        <v>22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18</v>
      </c>
      <c r="W154">
        <v>0</v>
      </c>
      <c r="X154">
        <v>0</v>
      </c>
      <c r="Y154">
        <v>0</v>
      </c>
      <c r="AB154">
        <v>1</v>
      </c>
      <c r="AC154" t="s">
        <v>1478</v>
      </c>
      <c r="AD154" t="s">
        <v>1708</v>
      </c>
      <c r="AE154" t="s">
        <v>1709</v>
      </c>
      <c r="AF154">
        <v>5</v>
      </c>
    </row>
    <row r="155" spans="1:32" hidden="1" x14ac:dyDescent="0.2">
      <c r="A155" t="s">
        <v>1144</v>
      </c>
      <c r="B155" t="s">
        <v>795</v>
      </c>
      <c r="C155" t="s">
        <v>55</v>
      </c>
      <c r="D155" t="s">
        <v>35</v>
      </c>
      <c r="E155">
        <v>11</v>
      </c>
      <c r="F155" t="s">
        <v>1145</v>
      </c>
      <c r="G155" t="s">
        <v>245</v>
      </c>
      <c r="T155">
        <v>4</v>
      </c>
      <c r="U155">
        <v>3</v>
      </c>
      <c r="V155">
        <v>20</v>
      </c>
      <c r="W155">
        <v>0</v>
      </c>
      <c r="X155">
        <v>0</v>
      </c>
      <c r="Y155">
        <v>0</v>
      </c>
      <c r="AB155">
        <v>2</v>
      </c>
      <c r="AF155">
        <v>5</v>
      </c>
    </row>
    <row r="156" spans="1:32" hidden="1" x14ac:dyDescent="0.2">
      <c r="A156" t="s">
        <v>851</v>
      </c>
      <c r="B156" t="s">
        <v>721</v>
      </c>
      <c r="C156" t="s">
        <v>40</v>
      </c>
      <c r="D156" t="s">
        <v>54</v>
      </c>
      <c r="E156">
        <v>11</v>
      </c>
      <c r="F156" t="s">
        <v>852</v>
      </c>
      <c r="G156" t="s">
        <v>238</v>
      </c>
      <c r="T156">
        <v>4</v>
      </c>
      <c r="U156">
        <v>3</v>
      </c>
      <c r="V156">
        <v>19</v>
      </c>
      <c r="W156">
        <v>0</v>
      </c>
      <c r="X156">
        <v>0</v>
      </c>
      <c r="Y156">
        <v>0</v>
      </c>
      <c r="AB156">
        <v>2</v>
      </c>
      <c r="AC156" t="s">
        <v>463</v>
      </c>
      <c r="AD156" t="s">
        <v>1561</v>
      </c>
      <c r="AE156" t="s">
        <v>1696</v>
      </c>
      <c r="AF156">
        <v>4.9000000000000004</v>
      </c>
    </row>
    <row r="157" spans="1:32" hidden="1" x14ac:dyDescent="0.2">
      <c r="A157" t="s">
        <v>673</v>
      </c>
      <c r="B157" t="s">
        <v>476</v>
      </c>
      <c r="C157" t="s">
        <v>50</v>
      </c>
      <c r="D157" t="s">
        <v>59</v>
      </c>
      <c r="E157">
        <v>11</v>
      </c>
      <c r="F157" t="s">
        <v>674</v>
      </c>
      <c r="G157" t="s">
        <v>242</v>
      </c>
      <c r="O157">
        <v>17</v>
      </c>
      <c r="P157">
        <v>48</v>
      </c>
      <c r="Q157">
        <v>0</v>
      </c>
      <c r="R157">
        <v>0</v>
      </c>
      <c r="S157">
        <v>0</v>
      </c>
      <c r="T157">
        <v>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2</v>
      </c>
      <c r="AF157">
        <v>4.8</v>
      </c>
    </row>
    <row r="158" spans="1:32" hidden="1" x14ac:dyDescent="0.2">
      <c r="A158" t="s">
        <v>595</v>
      </c>
      <c r="B158" t="s">
        <v>476</v>
      </c>
      <c r="C158" t="s">
        <v>50</v>
      </c>
      <c r="D158" t="s">
        <v>59</v>
      </c>
      <c r="E158">
        <v>11</v>
      </c>
      <c r="F158" t="s">
        <v>596</v>
      </c>
      <c r="G158" t="s">
        <v>242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4</v>
      </c>
      <c r="U158">
        <v>3</v>
      </c>
      <c r="V158">
        <v>16</v>
      </c>
      <c r="W158">
        <v>0</v>
      </c>
      <c r="X158">
        <v>0</v>
      </c>
      <c r="Y158">
        <v>0</v>
      </c>
      <c r="AB158">
        <v>3</v>
      </c>
      <c r="AF158">
        <v>4.8</v>
      </c>
    </row>
    <row r="159" spans="1:32" hidden="1" x14ac:dyDescent="0.2">
      <c r="A159" t="s">
        <v>655</v>
      </c>
      <c r="B159" t="s">
        <v>476</v>
      </c>
      <c r="C159" t="s">
        <v>45</v>
      </c>
      <c r="D159" t="s">
        <v>42</v>
      </c>
      <c r="E159">
        <v>11</v>
      </c>
      <c r="F159" t="s">
        <v>1710</v>
      </c>
      <c r="G159" t="s">
        <v>239</v>
      </c>
      <c r="O159">
        <v>7</v>
      </c>
      <c r="P159">
        <v>35</v>
      </c>
      <c r="Q159">
        <v>0</v>
      </c>
      <c r="R159">
        <v>0</v>
      </c>
      <c r="S159">
        <v>0</v>
      </c>
      <c r="T159">
        <v>2</v>
      </c>
      <c r="U159">
        <v>1</v>
      </c>
      <c r="V159">
        <v>3</v>
      </c>
      <c r="W159">
        <v>0</v>
      </c>
      <c r="X159">
        <v>0</v>
      </c>
      <c r="Y159">
        <v>0</v>
      </c>
      <c r="AB159">
        <v>3</v>
      </c>
      <c r="AF159">
        <v>4.8</v>
      </c>
    </row>
    <row r="160" spans="1:32" hidden="1" x14ac:dyDescent="0.2">
      <c r="A160" t="s">
        <v>643</v>
      </c>
      <c r="B160" t="s">
        <v>476</v>
      </c>
      <c r="C160" t="s">
        <v>53</v>
      </c>
      <c r="D160" t="s">
        <v>44</v>
      </c>
      <c r="E160">
        <v>11</v>
      </c>
      <c r="F160" t="s">
        <v>644</v>
      </c>
      <c r="G160" t="s">
        <v>247</v>
      </c>
      <c r="O160">
        <v>4</v>
      </c>
      <c r="P160">
        <v>10</v>
      </c>
      <c r="Q160">
        <v>0</v>
      </c>
      <c r="R160">
        <v>0</v>
      </c>
      <c r="S160">
        <v>0</v>
      </c>
      <c r="T160">
        <v>4</v>
      </c>
      <c r="U160">
        <v>3</v>
      </c>
      <c r="V160">
        <v>7</v>
      </c>
      <c r="W160">
        <v>0</v>
      </c>
      <c r="X160">
        <v>0</v>
      </c>
      <c r="Y160">
        <v>0</v>
      </c>
      <c r="AB160">
        <v>3</v>
      </c>
      <c r="AF160">
        <v>4.7</v>
      </c>
    </row>
    <row r="161" spans="1:32" hidden="1" x14ac:dyDescent="0.2">
      <c r="A161" t="s">
        <v>875</v>
      </c>
      <c r="B161" t="s">
        <v>795</v>
      </c>
      <c r="C161" t="s">
        <v>34</v>
      </c>
      <c r="D161" t="s">
        <v>42</v>
      </c>
      <c r="E161">
        <v>11</v>
      </c>
      <c r="F161" t="s">
        <v>876</v>
      </c>
      <c r="G161" t="s">
        <v>239</v>
      </c>
      <c r="T161">
        <v>3</v>
      </c>
      <c r="U161">
        <v>2</v>
      </c>
      <c r="V161">
        <v>27</v>
      </c>
      <c r="W161">
        <v>0</v>
      </c>
      <c r="X161">
        <v>0</v>
      </c>
      <c r="Y161">
        <v>0</v>
      </c>
      <c r="AB161">
        <v>1</v>
      </c>
      <c r="AF161">
        <v>4.7</v>
      </c>
    </row>
    <row r="162" spans="1:32" hidden="1" x14ac:dyDescent="0.2">
      <c r="A162" t="s">
        <v>1040</v>
      </c>
      <c r="B162" t="s">
        <v>795</v>
      </c>
      <c r="C162" t="s">
        <v>62</v>
      </c>
      <c r="D162" t="s">
        <v>49</v>
      </c>
      <c r="E162">
        <v>11</v>
      </c>
      <c r="F162" t="s">
        <v>1041</v>
      </c>
      <c r="G162" t="s">
        <v>250</v>
      </c>
      <c r="T162">
        <v>2</v>
      </c>
      <c r="U162">
        <v>2</v>
      </c>
      <c r="V162">
        <v>26</v>
      </c>
      <c r="W162">
        <v>0</v>
      </c>
      <c r="X162">
        <v>0</v>
      </c>
      <c r="Y162">
        <v>0</v>
      </c>
      <c r="AB162">
        <v>2</v>
      </c>
      <c r="AF162">
        <v>4.5999999999999996</v>
      </c>
    </row>
    <row r="163" spans="1:32" hidden="1" x14ac:dyDescent="0.2">
      <c r="A163" t="s">
        <v>977</v>
      </c>
      <c r="B163" t="s">
        <v>721</v>
      </c>
      <c r="C163" t="s">
        <v>62</v>
      </c>
      <c r="D163" t="s">
        <v>49</v>
      </c>
      <c r="E163">
        <v>11</v>
      </c>
      <c r="F163" t="s">
        <v>978</v>
      </c>
      <c r="G163" t="s">
        <v>250</v>
      </c>
      <c r="T163">
        <v>2</v>
      </c>
      <c r="U163">
        <v>2</v>
      </c>
      <c r="V163">
        <v>26</v>
      </c>
      <c r="W163">
        <v>0</v>
      </c>
      <c r="X163">
        <v>0</v>
      </c>
      <c r="Y163">
        <v>0</v>
      </c>
      <c r="AB163">
        <v>4</v>
      </c>
      <c r="AF163">
        <v>4.5999999999999996</v>
      </c>
    </row>
    <row r="164" spans="1:32" hidden="1" x14ac:dyDescent="0.2">
      <c r="A164" t="s">
        <v>1090</v>
      </c>
      <c r="B164" t="s">
        <v>795</v>
      </c>
      <c r="C164" t="s">
        <v>52</v>
      </c>
      <c r="D164" t="s">
        <v>31</v>
      </c>
      <c r="E164">
        <v>11</v>
      </c>
      <c r="F164" t="s">
        <v>1091</v>
      </c>
      <c r="G164" t="s">
        <v>240</v>
      </c>
      <c r="T164">
        <v>6</v>
      </c>
      <c r="U164">
        <v>2</v>
      </c>
      <c r="V164">
        <v>26</v>
      </c>
      <c r="W164">
        <v>0</v>
      </c>
      <c r="X164">
        <v>0</v>
      </c>
      <c r="Y164">
        <v>0</v>
      </c>
      <c r="AB164">
        <v>1</v>
      </c>
      <c r="AF164">
        <v>4.5999999999999996</v>
      </c>
    </row>
    <row r="165" spans="1:32" hidden="1" x14ac:dyDescent="0.2">
      <c r="A165" t="s">
        <v>799</v>
      </c>
      <c r="B165" t="s">
        <v>721</v>
      </c>
      <c r="C165" t="s">
        <v>55</v>
      </c>
      <c r="D165" t="s">
        <v>35</v>
      </c>
      <c r="E165">
        <v>11</v>
      </c>
      <c r="F165" t="s">
        <v>800</v>
      </c>
      <c r="G165" t="s">
        <v>245</v>
      </c>
      <c r="T165">
        <v>7</v>
      </c>
      <c r="U165">
        <v>2</v>
      </c>
      <c r="V165">
        <v>25</v>
      </c>
      <c r="W165">
        <v>0</v>
      </c>
      <c r="X165">
        <v>0</v>
      </c>
      <c r="Y165">
        <v>0</v>
      </c>
      <c r="AB165">
        <v>2</v>
      </c>
      <c r="AF165">
        <v>4.5</v>
      </c>
    </row>
    <row r="166" spans="1:32" hidden="1" x14ac:dyDescent="0.2">
      <c r="A166" t="s">
        <v>1054</v>
      </c>
      <c r="B166" t="s">
        <v>795</v>
      </c>
      <c r="C166" t="s">
        <v>56</v>
      </c>
      <c r="D166" t="s">
        <v>61</v>
      </c>
      <c r="E166">
        <v>11</v>
      </c>
      <c r="F166" t="s">
        <v>1055</v>
      </c>
      <c r="G166" t="s">
        <v>244</v>
      </c>
      <c r="T166">
        <v>3</v>
      </c>
      <c r="U166">
        <v>2</v>
      </c>
      <c r="V166">
        <v>25</v>
      </c>
      <c r="W166">
        <v>0</v>
      </c>
      <c r="X166">
        <v>0</v>
      </c>
      <c r="Y166">
        <v>0</v>
      </c>
      <c r="AB166">
        <v>1</v>
      </c>
      <c r="AF166">
        <v>4.5</v>
      </c>
    </row>
    <row r="167" spans="1:32" hidden="1" x14ac:dyDescent="0.2">
      <c r="A167" t="s">
        <v>1126</v>
      </c>
      <c r="B167" t="s">
        <v>721</v>
      </c>
      <c r="C167" t="s">
        <v>35</v>
      </c>
      <c r="D167" t="s">
        <v>55</v>
      </c>
      <c r="E167">
        <v>11</v>
      </c>
      <c r="F167" t="s">
        <v>1127</v>
      </c>
      <c r="G167" t="s">
        <v>245</v>
      </c>
      <c r="T167">
        <v>5</v>
      </c>
      <c r="U167">
        <v>2</v>
      </c>
      <c r="V167">
        <v>24</v>
      </c>
      <c r="W167">
        <v>0</v>
      </c>
      <c r="X167">
        <v>0</v>
      </c>
      <c r="Y167">
        <v>0</v>
      </c>
      <c r="AB167">
        <v>3</v>
      </c>
      <c r="AF167">
        <v>4.4000000000000004</v>
      </c>
    </row>
    <row r="168" spans="1:32" hidden="1" x14ac:dyDescent="0.2">
      <c r="A168" t="s">
        <v>1008</v>
      </c>
      <c r="B168" t="s">
        <v>531</v>
      </c>
      <c r="C168" t="s">
        <v>55</v>
      </c>
      <c r="D168" t="s">
        <v>35</v>
      </c>
      <c r="E168">
        <v>11</v>
      </c>
      <c r="F168" t="s">
        <v>1009</v>
      </c>
      <c r="G168" t="s">
        <v>245</v>
      </c>
      <c r="O168">
        <v>2</v>
      </c>
      <c r="P168">
        <v>3</v>
      </c>
      <c r="Q168">
        <v>0</v>
      </c>
      <c r="R168">
        <v>0</v>
      </c>
      <c r="S168">
        <v>0</v>
      </c>
      <c r="T168">
        <v>5</v>
      </c>
      <c r="U168">
        <v>3</v>
      </c>
      <c r="V168">
        <v>10</v>
      </c>
      <c r="W168">
        <v>0</v>
      </c>
      <c r="X168">
        <v>0</v>
      </c>
      <c r="Y168">
        <v>0</v>
      </c>
      <c r="AB168">
        <v>2</v>
      </c>
      <c r="AF168">
        <v>4.3</v>
      </c>
    </row>
    <row r="169" spans="1:32" hidden="1" x14ac:dyDescent="0.2">
      <c r="A169" t="s">
        <v>665</v>
      </c>
      <c r="B169" t="s">
        <v>476</v>
      </c>
      <c r="C169" t="s">
        <v>50</v>
      </c>
      <c r="D169" t="s">
        <v>59</v>
      </c>
      <c r="E169">
        <v>11</v>
      </c>
      <c r="F169" t="s">
        <v>666</v>
      </c>
      <c r="G169" t="s">
        <v>242</v>
      </c>
      <c r="O169">
        <v>3</v>
      </c>
      <c r="P169">
        <v>43</v>
      </c>
      <c r="Q169">
        <v>0</v>
      </c>
      <c r="R169">
        <v>0</v>
      </c>
      <c r="S169">
        <v>0</v>
      </c>
      <c r="AB169">
        <v>1</v>
      </c>
      <c r="AF169">
        <v>4.3</v>
      </c>
    </row>
    <row r="170" spans="1:32" hidden="1" x14ac:dyDescent="0.2">
      <c r="A170" t="s">
        <v>607</v>
      </c>
      <c r="B170" t="s">
        <v>476</v>
      </c>
      <c r="C170" t="s">
        <v>57</v>
      </c>
      <c r="D170" t="s">
        <v>60</v>
      </c>
      <c r="E170">
        <v>11</v>
      </c>
      <c r="F170" t="s">
        <v>608</v>
      </c>
      <c r="G170" t="s">
        <v>249</v>
      </c>
      <c r="O170">
        <v>4</v>
      </c>
      <c r="P170">
        <v>11</v>
      </c>
      <c r="Q170">
        <v>0</v>
      </c>
      <c r="R170">
        <v>0</v>
      </c>
      <c r="S170">
        <v>0</v>
      </c>
      <c r="T170">
        <v>2</v>
      </c>
      <c r="U170">
        <v>2</v>
      </c>
      <c r="V170">
        <v>11</v>
      </c>
      <c r="W170">
        <v>0</v>
      </c>
      <c r="X170">
        <v>0</v>
      </c>
      <c r="Y170">
        <v>0</v>
      </c>
      <c r="AB170">
        <v>3</v>
      </c>
      <c r="AF170">
        <v>4.2</v>
      </c>
    </row>
    <row r="171" spans="1:32" hidden="1" x14ac:dyDescent="0.2">
      <c r="A171" t="s">
        <v>1273</v>
      </c>
      <c r="B171" t="s">
        <v>721</v>
      </c>
      <c r="C171" t="s">
        <v>32</v>
      </c>
      <c r="D171" t="s">
        <v>33</v>
      </c>
      <c r="E171">
        <v>11</v>
      </c>
      <c r="F171" t="s">
        <v>1274</v>
      </c>
      <c r="G171" t="s">
        <v>243</v>
      </c>
      <c r="T171">
        <v>4</v>
      </c>
      <c r="U171">
        <v>2</v>
      </c>
      <c r="V171">
        <v>22</v>
      </c>
      <c r="W171">
        <v>0</v>
      </c>
      <c r="X171">
        <v>0</v>
      </c>
      <c r="Y171">
        <v>0</v>
      </c>
      <c r="AB171">
        <v>4</v>
      </c>
      <c r="AF171">
        <v>4.2</v>
      </c>
    </row>
    <row r="172" spans="1:32" hidden="1" x14ac:dyDescent="0.2">
      <c r="A172" t="s">
        <v>913</v>
      </c>
      <c r="B172" t="s">
        <v>721</v>
      </c>
      <c r="C172" t="s">
        <v>59</v>
      </c>
      <c r="D172" t="s">
        <v>50</v>
      </c>
      <c r="E172">
        <v>11</v>
      </c>
      <c r="F172" t="s">
        <v>914</v>
      </c>
      <c r="G172" t="s">
        <v>242</v>
      </c>
      <c r="T172">
        <v>4</v>
      </c>
      <c r="U172">
        <v>2</v>
      </c>
      <c r="V172">
        <v>21</v>
      </c>
      <c r="W172">
        <v>0</v>
      </c>
      <c r="X172">
        <v>0</v>
      </c>
      <c r="Y172">
        <v>0</v>
      </c>
      <c r="AB172">
        <v>1</v>
      </c>
      <c r="AF172">
        <v>4.0999999999999996</v>
      </c>
    </row>
    <row r="173" spans="1:32" hidden="1" x14ac:dyDescent="0.2">
      <c r="A173" t="s">
        <v>803</v>
      </c>
      <c r="B173" t="s">
        <v>721</v>
      </c>
      <c r="C173" t="s">
        <v>51</v>
      </c>
      <c r="D173" t="s">
        <v>46</v>
      </c>
      <c r="E173">
        <v>11</v>
      </c>
      <c r="F173" t="s">
        <v>804</v>
      </c>
      <c r="G173" t="s">
        <v>248</v>
      </c>
      <c r="O173">
        <v>1</v>
      </c>
      <c r="P173">
        <v>2</v>
      </c>
      <c r="Q173">
        <v>0</v>
      </c>
      <c r="R173">
        <v>0</v>
      </c>
      <c r="S173">
        <v>0</v>
      </c>
      <c r="T173">
        <v>3</v>
      </c>
      <c r="U173">
        <v>2</v>
      </c>
      <c r="V173">
        <v>19</v>
      </c>
      <c r="W173">
        <v>0</v>
      </c>
      <c r="X173">
        <v>0</v>
      </c>
      <c r="Y173">
        <v>0</v>
      </c>
      <c r="AB173">
        <v>3</v>
      </c>
      <c r="AF173">
        <v>4.0999999999999996</v>
      </c>
    </row>
    <row r="174" spans="1:32" hidden="1" x14ac:dyDescent="0.2">
      <c r="A174" t="s">
        <v>861</v>
      </c>
      <c r="B174" t="s">
        <v>721</v>
      </c>
      <c r="C174" t="s">
        <v>38</v>
      </c>
      <c r="D174" t="s">
        <v>36</v>
      </c>
      <c r="E174">
        <v>11</v>
      </c>
      <c r="F174" t="s">
        <v>862</v>
      </c>
      <c r="G174" t="s">
        <v>246</v>
      </c>
      <c r="T174">
        <v>4</v>
      </c>
      <c r="U174">
        <v>3</v>
      </c>
      <c r="V174">
        <v>11</v>
      </c>
      <c r="W174">
        <v>0</v>
      </c>
      <c r="X174">
        <v>0</v>
      </c>
      <c r="Y174">
        <v>0</v>
      </c>
      <c r="AB174">
        <v>4</v>
      </c>
      <c r="AF174">
        <v>4.0999999999999996</v>
      </c>
    </row>
    <row r="175" spans="1:32" hidden="1" x14ac:dyDescent="0.2">
      <c r="A175" t="s">
        <v>1010</v>
      </c>
      <c r="B175" t="s">
        <v>721</v>
      </c>
      <c r="C175" t="s">
        <v>59</v>
      </c>
      <c r="D175" t="s">
        <v>50</v>
      </c>
      <c r="E175">
        <v>11</v>
      </c>
      <c r="F175" t="s">
        <v>1011</v>
      </c>
      <c r="G175" t="s">
        <v>242</v>
      </c>
      <c r="T175">
        <v>3</v>
      </c>
      <c r="U175">
        <v>2</v>
      </c>
      <c r="V175">
        <v>20</v>
      </c>
      <c r="W175">
        <v>0</v>
      </c>
      <c r="X175">
        <v>0</v>
      </c>
      <c r="Y175">
        <v>0</v>
      </c>
      <c r="AB175">
        <v>4</v>
      </c>
      <c r="AF175">
        <v>4</v>
      </c>
    </row>
    <row r="176" spans="1:32" hidden="1" x14ac:dyDescent="0.2">
      <c r="A176" t="s">
        <v>837</v>
      </c>
      <c r="B176" t="s">
        <v>795</v>
      </c>
      <c r="C176" t="s">
        <v>34</v>
      </c>
      <c r="D176" t="s">
        <v>42</v>
      </c>
      <c r="E176">
        <v>11</v>
      </c>
      <c r="F176" t="s">
        <v>838</v>
      </c>
      <c r="G176" t="s">
        <v>239</v>
      </c>
      <c r="T176">
        <v>3</v>
      </c>
      <c r="U176">
        <v>2</v>
      </c>
      <c r="V176">
        <v>20</v>
      </c>
      <c r="W176">
        <v>0</v>
      </c>
      <c r="X176">
        <v>0</v>
      </c>
      <c r="Y176">
        <v>0</v>
      </c>
      <c r="AB176">
        <v>2</v>
      </c>
      <c r="AF176">
        <v>4</v>
      </c>
    </row>
    <row r="177" spans="1:32" hidden="1" x14ac:dyDescent="0.2">
      <c r="A177" t="s">
        <v>1303</v>
      </c>
      <c r="B177" t="s">
        <v>795</v>
      </c>
      <c r="C177" t="s">
        <v>39</v>
      </c>
      <c r="D177" t="s">
        <v>47</v>
      </c>
      <c r="E177">
        <v>11</v>
      </c>
      <c r="F177" t="s">
        <v>1304</v>
      </c>
      <c r="G177" t="s">
        <v>241</v>
      </c>
      <c r="T177">
        <v>3</v>
      </c>
      <c r="U177">
        <v>2</v>
      </c>
      <c r="V177">
        <v>19</v>
      </c>
      <c r="W177">
        <v>0</v>
      </c>
      <c r="X177">
        <v>0</v>
      </c>
      <c r="Y177">
        <v>0</v>
      </c>
      <c r="AB177">
        <v>2</v>
      </c>
      <c r="AF177">
        <v>3.9</v>
      </c>
    </row>
    <row r="178" spans="1:32" hidden="1" x14ac:dyDescent="0.2">
      <c r="A178" t="s">
        <v>797</v>
      </c>
      <c r="B178" t="s">
        <v>721</v>
      </c>
      <c r="C178" t="s">
        <v>54</v>
      </c>
      <c r="D178" t="s">
        <v>40</v>
      </c>
      <c r="E178">
        <v>11</v>
      </c>
      <c r="F178" t="s">
        <v>798</v>
      </c>
      <c r="G178" t="s">
        <v>238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2</v>
      </c>
      <c r="U178">
        <v>2</v>
      </c>
      <c r="V178">
        <v>18</v>
      </c>
      <c r="W178">
        <v>0</v>
      </c>
      <c r="X178">
        <v>0</v>
      </c>
      <c r="Y178">
        <v>0</v>
      </c>
      <c r="AB178">
        <v>3</v>
      </c>
      <c r="AF178">
        <v>3.8</v>
      </c>
    </row>
    <row r="179" spans="1:32" hidden="1" x14ac:dyDescent="0.2">
      <c r="A179" t="s">
        <v>1711</v>
      </c>
      <c r="B179" t="s">
        <v>476</v>
      </c>
      <c r="C179" t="s">
        <v>38</v>
      </c>
      <c r="D179" t="s">
        <v>36</v>
      </c>
      <c r="E179">
        <v>11</v>
      </c>
      <c r="F179" t="s">
        <v>1712</v>
      </c>
      <c r="G179" t="s">
        <v>246</v>
      </c>
      <c r="O179">
        <v>7</v>
      </c>
      <c r="P179">
        <v>37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AB179">
        <v>3</v>
      </c>
      <c r="AF179">
        <v>3.7</v>
      </c>
    </row>
    <row r="180" spans="1:32" hidden="1" x14ac:dyDescent="0.2">
      <c r="A180" t="s">
        <v>699</v>
      </c>
      <c r="B180" t="s">
        <v>476</v>
      </c>
      <c r="C180" t="s">
        <v>56</v>
      </c>
      <c r="D180" t="s">
        <v>61</v>
      </c>
      <c r="E180">
        <v>11</v>
      </c>
      <c r="F180" t="s">
        <v>700</v>
      </c>
      <c r="G180" t="s">
        <v>244</v>
      </c>
      <c r="O180">
        <v>4</v>
      </c>
      <c r="P180">
        <v>12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15</v>
      </c>
      <c r="W180">
        <v>0</v>
      </c>
      <c r="X180">
        <v>0</v>
      </c>
      <c r="Y180">
        <v>0</v>
      </c>
      <c r="AB180">
        <v>3</v>
      </c>
      <c r="AF180">
        <v>3.7</v>
      </c>
    </row>
    <row r="181" spans="1:32" hidden="1" x14ac:dyDescent="0.2">
      <c r="A181" t="s">
        <v>1048</v>
      </c>
      <c r="B181" t="s">
        <v>795</v>
      </c>
      <c r="C181" t="s">
        <v>40</v>
      </c>
      <c r="D181" t="s">
        <v>54</v>
      </c>
      <c r="E181">
        <v>11</v>
      </c>
      <c r="F181" t="s">
        <v>1049</v>
      </c>
      <c r="G181" t="s">
        <v>238</v>
      </c>
      <c r="T181">
        <v>2</v>
      </c>
      <c r="U181">
        <v>2</v>
      </c>
      <c r="V181">
        <v>17</v>
      </c>
      <c r="W181">
        <v>0</v>
      </c>
      <c r="X181">
        <v>0</v>
      </c>
      <c r="Y181">
        <v>0</v>
      </c>
      <c r="AB181">
        <v>2</v>
      </c>
      <c r="AF181">
        <v>3.7</v>
      </c>
    </row>
    <row r="182" spans="1:32" hidden="1" x14ac:dyDescent="0.2">
      <c r="A182" t="s">
        <v>794</v>
      </c>
      <c r="B182" t="s">
        <v>795</v>
      </c>
      <c r="C182" t="s">
        <v>47</v>
      </c>
      <c r="D182" t="s">
        <v>39</v>
      </c>
      <c r="E182">
        <v>11</v>
      </c>
      <c r="F182" t="s">
        <v>796</v>
      </c>
      <c r="G182" t="s">
        <v>241</v>
      </c>
      <c r="T182">
        <v>5</v>
      </c>
      <c r="U182">
        <v>3</v>
      </c>
      <c r="V182">
        <v>7</v>
      </c>
      <c r="W182">
        <v>0</v>
      </c>
      <c r="X182">
        <v>0</v>
      </c>
      <c r="Y182">
        <v>0</v>
      </c>
      <c r="AB182">
        <v>1</v>
      </c>
      <c r="AF182">
        <v>3.7</v>
      </c>
    </row>
    <row r="183" spans="1:32" hidden="1" x14ac:dyDescent="0.2">
      <c r="A183" t="s">
        <v>815</v>
      </c>
      <c r="B183" t="s">
        <v>721</v>
      </c>
      <c r="C183" t="s">
        <v>54</v>
      </c>
      <c r="D183" t="s">
        <v>40</v>
      </c>
      <c r="E183">
        <v>11</v>
      </c>
      <c r="F183" t="s">
        <v>816</v>
      </c>
      <c r="G183" t="s">
        <v>238</v>
      </c>
      <c r="T183">
        <v>5</v>
      </c>
      <c r="U183">
        <v>2</v>
      </c>
      <c r="V183">
        <v>16</v>
      </c>
      <c r="W183">
        <v>0</v>
      </c>
      <c r="X183">
        <v>0</v>
      </c>
      <c r="Y183">
        <v>0</v>
      </c>
      <c r="AB183">
        <v>3</v>
      </c>
      <c r="AF183">
        <v>3.6</v>
      </c>
    </row>
    <row r="184" spans="1:32" hidden="1" x14ac:dyDescent="0.2">
      <c r="A184" t="s">
        <v>1713</v>
      </c>
      <c r="B184" t="s">
        <v>795</v>
      </c>
      <c r="C184" t="s">
        <v>54</v>
      </c>
      <c r="D184" t="s">
        <v>40</v>
      </c>
      <c r="E184">
        <v>11</v>
      </c>
      <c r="F184" t="s">
        <v>1714</v>
      </c>
      <c r="G184" t="s">
        <v>238</v>
      </c>
      <c r="T184">
        <v>2</v>
      </c>
      <c r="U184">
        <v>2</v>
      </c>
      <c r="V184">
        <v>16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2</v>
      </c>
      <c r="AF184">
        <v>3.6</v>
      </c>
    </row>
    <row r="185" spans="1:32" hidden="1" x14ac:dyDescent="0.2">
      <c r="A185" t="s">
        <v>1012</v>
      </c>
      <c r="B185" t="s">
        <v>795</v>
      </c>
      <c r="C185" t="s">
        <v>57</v>
      </c>
      <c r="D185" t="s">
        <v>60</v>
      </c>
      <c r="E185">
        <v>11</v>
      </c>
      <c r="F185" t="s">
        <v>1013</v>
      </c>
      <c r="G185" t="s">
        <v>249</v>
      </c>
      <c r="T185">
        <v>2</v>
      </c>
      <c r="U185">
        <v>2</v>
      </c>
      <c r="V185">
        <v>15</v>
      </c>
      <c r="W185">
        <v>0</v>
      </c>
      <c r="X185">
        <v>0</v>
      </c>
      <c r="Y185">
        <v>0</v>
      </c>
      <c r="AB185">
        <v>2</v>
      </c>
      <c r="AC185" t="s">
        <v>463</v>
      </c>
      <c r="AD185" t="s">
        <v>1699</v>
      </c>
      <c r="AE185" t="s">
        <v>1715</v>
      </c>
      <c r="AF185">
        <v>3.5</v>
      </c>
    </row>
    <row r="186" spans="1:32" hidden="1" x14ac:dyDescent="0.2">
      <c r="A186" t="s">
        <v>1066</v>
      </c>
      <c r="B186" t="s">
        <v>721</v>
      </c>
      <c r="C186" t="s">
        <v>60</v>
      </c>
      <c r="D186" t="s">
        <v>57</v>
      </c>
      <c r="E186">
        <v>11</v>
      </c>
      <c r="F186" t="s">
        <v>1067</v>
      </c>
      <c r="G186" t="s">
        <v>249</v>
      </c>
      <c r="T186">
        <v>3</v>
      </c>
      <c r="U186">
        <v>2</v>
      </c>
      <c r="V186">
        <v>15</v>
      </c>
      <c r="W186">
        <v>0</v>
      </c>
      <c r="X186">
        <v>0</v>
      </c>
      <c r="Y186">
        <v>0</v>
      </c>
      <c r="AB186">
        <v>4</v>
      </c>
      <c r="AF186">
        <v>3.5</v>
      </c>
    </row>
    <row r="187" spans="1:32" hidden="1" x14ac:dyDescent="0.2">
      <c r="A187" t="s">
        <v>1188</v>
      </c>
      <c r="B187" t="s">
        <v>795</v>
      </c>
      <c r="C187" t="s">
        <v>54</v>
      </c>
      <c r="D187" t="s">
        <v>40</v>
      </c>
      <c r="E187">
        <v>11</v>
      </c>
      <c r="F187" t="s">
        <v>1189</v>
      </c>
      <c r="G187" t="s">
        <v>238</v>
      </c>
      <c r="T187">
        <v>2</v>
      </c>
      <c r="U187">
        <v>2</v>
      </c>
      <c r="V187">
        <v>14</v>
      </c>
      <c r="W187">
        <v>0</v>
      </c>
      <c r="X187">
        <v>0</v>
      </c>
      <c r="Y187">
        <v>0</v>
      </c>
      <c r="AB187">
        <v>2</v>
      </c>
      <c r="AF187">
        <v>3.4</v>
      </c>
    </row>
    <row r="188" spans="1:32" hidden="1" x14ac:dyDescent="0.2">
      <c r="A188" t="s">
        <v>933</v>
      </c>
      <c r="B188" t="s">
        <v>721</v>
      </c>
      <c r="C188" t="s">
        <v>33</v>
      </c>
      <c r="D188" t="s">
        <v>32</v>
      </c>
      <c r="E188">
        <v>11</v>
      </c>
      <c r="F188" t="s">
        <v>934</v>
      </c>
      <c r="G188" t="s">
        <v>243</v>
      </c>
      <c r="T188">
        <v>6</v>
      </c>
      <c r="U188">
        <v>2</v>
      </c>
      <c r="V188">
        <v>13</v>
      </c>
      <c r="W188">
        <v>0</v>
      </c>
      <c r="X188">
        <v>0</v>
      </c>
      <c r="Y188">
        <v>0</v>
      </c>
      <c r="AB188">
        <v>2</v>
      </c>
      <c r="AC188" t="s">
        <v>463</v>
      </c>
      <c r="AD188" t="s">
        <v>1594</v>
      </c>
      <c r="AE188" t="s">
        <v>1716</v>
      </c>
      <c r="AF188">
        <v>3.3</v>
      </c>
    </row>
    <row r="189" spans="1:32" hidden="1" x14ac:dyDescent="0.2">
      <c r="A189" t="s">
        <v>1589</v>
      </c>
      <c r="B189" t="s">
        <v>721</v>
      </c>
      <c r="C189" t="s">
        <v>35</v>
      </c>
      <c r="D189" t="s">
        <v>55</v>
      </c>
      <c r="E189">
        <v>11</v>
      </c>
      <c r="F189" t="s">
        <v>1590</v>
      </c>
      <c r="G189" t="s">
        <v>245</v>
      </c>
      <c r="T189">
        <v>4</v>
      </c>
      <c r="U189">
        <v>2</v>
      </c>
      <c r="V189">
        <v>13</v>
      </c>
      <c r="W189">
        <v>0</v>
      </c>
      <c r="X189">
        <v>0</v>
      </c>
      <c r="Y189">
        <v>0</v>
      </c>
      <c r="AB189">
        <v>4</v>
      </c>
      <c r="AF189">
        <v>3.3</v>
      </c>
    </row>
    <row r="190" spans="1:32" hidden="1" x14ac:dyDescent="0.2">
      <c r="A190" t="s">
        <v>524</v>
      </c>
      <c r="B190" t="s">
        <v>476</v>
      </c>
      <c r="C190" t="s">
        <v>53</v>
      </c>
      <c r="D190" t="s">
        <v>44</v>
      </c>
      <c r="E190">
        <v>11</v>
      </c>
      <c r="F190" t="s">
        <v>525</v>
      </c>
      <c r="G190" t="s">
        <v>247</v>
      </c>
      <c r="O190">
        <v>5</v>
      </c>
      <c r="P190">
        <v>0</v>
      </c>
      <c r="Q190">
        <v>0</v>
      </c>
      <c r="R190">
        <v>0</v>
      </c>
      <c r="S190">
        <v>0</v>
      </c>
      <c r="T190">
        <v>2</v>
      </c>
      <c r="U190">
        <v>2</v>
      </c>
      <c r="V190">
        <v>12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1</v>
      </c>
      <c r="AF190">
        <v>3.2</v>
      </c>
    </row>
    <row r="191" spans="1:32" hidden="1" x14ac:dyDescent="0.2">
      <c r="A191" t="s">
        <v>1519</v>
      </c>
      <c r="B191" t="s">
        <v>476</v>
      </c>
      <c r="C191" t="s">
        <v>52</v>
      </c>
      <c r="D191" t="s">
        <v>31</v>
      </c>
      <c r="E191">
        <v>11</v>
      </c>
      <c r="F191" t="s">
        <v>1520</v>
      </c>
      <c r="G191" t="s">
        <v>240</v>
      </c>
      <c r="O191">
        <v>9</v>
      </c>
      <c r="P191">
        <v>32</v>
      </c>
      <c r="Q191">
        <v>0</v>
      </c>
      <c r="R191">
        <v>0</v>
      </c>
      <c r="S191">
        <v>0</v>
      </c>
      <c r="AB191">
        <v>3</v>
      </c>
      <c r="AF191">
        <v>3.2</v>
      </c>
    </row>
    <row r="192" spans="1:32" hidden="1" x14ac:dyDescent="0.2">
      <c r="A192" t="s">
        <v>895</v>
      </c>
      <c r="B192" t="s">
        <v>795</v>
      </c>
      <c r="C192" t="s">
        <v>38</v>
      </c>
      <c r="D192" t="s">
        <v>36</v>
      </c>
      <c r="E192">
        <v>11</v>
      </c>
      <c r="F192" t="s">
        <v>896</v>
      </c>
      <c r="G192" t="s">
        <v>246</v>
      </c>
      <c r="T192">
        <v>4</v>
      </c>
      <c r="U192">
        <v>2</v>
      </c>
      <c r="V192">
        <v>12</v>
      </c>
      <c r="W192">
        <v>0</v>
      </c>
      <c r="X192">
        <v>0</v>
      </c>
      <c r="Y192">
        <v>0</v>
      </c>
      <c r="AB192">
        <v>1</v>
      </c>
      <c r="AF192">
        <v>3.2</v>
      </c>
    </row>
    <row r="193" spans="1:32" hidden="1" x14ac:dyDescent="0.2">
      <c r="A193" t="s">
        <v>768</v>
      </c>
      <c r="B193" t="s">
        <v>721</v>
      </c>
      <c r="C193" t="s">
        <v>35</v>
      </c>
      <c r="D193" t="s">
        <v>55</v>
      </c>
      <c r="E193">
        <v>11</v>
      </c>
      <c r="F193" t="s">
        <v>769</v>
      </c>
      <c r="G193" t="s">
        <v>245</v>
      </c>
      <c r="O193">
        <v>1</v>
      </c>
      <c r="P193">
        <v>16</v>
      </c>
      <c r="Q193">
        <v>0</v>
      </c>
      <c r="R193">
        <v>0</v>
      </c>
      <c r="S193">
        <v>0</v>
      </c>
      <c r="T193">
        <v>5</v>
      </c>
      <c r="U193">
        <v>1</v>
      </c>
      <c r="V193">
        <v>5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1</v>
      </c>
      <c r="AF193">
        <v>3.1</v>
      </c>
    </row>
    <row r="194" spans="1:32" hidden="1" x14ac:dyDescent="0.2">
      <c r="A194" t="s">
        <v>1220</v>
      </c>
      <c r="B194" t="s">
        <v>795</v>
      </c>
      <c r="C194" t="s">
        <v>56</v>
      </c>
      <c r="D194" t="s">
        <v>61</v>
      </c>
      <c r="E194">
        <v>11</v>
      </c>
      <c r="F194" t="s">
        <v>1221</v>
      </c>
      <c r="G194" t="s">
        <v>244</v>
      </c>
      <c r="T194">
        <v>2</v>
      </c>
      <c r="U194">
        <v>1</v>
      </c>
      <c r="V194">
        <v>21</v>
      </c>
      <c r="W194">
        <v>0</v>
      </c>
      <c r="X194">
        <v>0</v>
      </c>
      <c r="Y194">
        <v>0</v>
      </c>
      <c r="AB194">
        <v>2</v>
      </c>
      <c r="AF194">
        <v>3.1</v>
      </c>
    </row>
    <row r="195" spans="1:32" hidden="1" x14ac:dyDescent="0.2">
      <c r="A195" t="s">
        <v>845</v>
      </c>
      <c r="B195" t="s">
        <v>721</v>
      </c>
      <c r="C195" t="s">
        <v>61</v>
      </c>
      <c r="D195" t="s">
        <v>56</v>
      </c>
      <c r="E195">
        <v>11</v>
      </c>
      <c r="F195" t="s">
        <v>846</v>
      </c>
      <c r="G195" t="s">
        <v>244</v>
      </c>
      <c r="T195">
        <v>2</v>
      </c>
      <c r="U195">
        <v>1</v>
      </c>
      <c r="V195">
        <v>21</v>
      </c>
      <c r="W195">
        <v>0</v>
      </c>
      <c r="X195">
        <v>0</v>
      </c>
      <c r="Y195">
        <v>0</v>
      </c>
      <c r="AB195">
        <v>3</v>
      </c>
      <c r="AF195">
        <v>3.1</v>
      </c>
    </row>
    <row r="196" spans="1:32" hidden="1" x14ac:dyDescent="0.2">
      <c r="A196" t="s">
        <v>603</v>
      </c>
      <c r="B196" t="s">
        <v>476</v>
      </c>
      <c r="C196" t="s">
        <v>35</v>
      </c>
      <c r="D196" t="s">
        <v>55</v>
      </c>
      <c r="E196">
        <v>11</v>
      </c>
      <c r="F196" t="s">
        <v>604</v>
      </c>
      <c r="G196" t="s">
        <v>245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2</v>
      </c>
      <c r="U196">
        <v>1</v>
      </c>
      <c r="V196">
        <v>20</v>
      </c>
      <c r="W196">
        <v>0</v>
      </c>
      <c r="X196">
        <v>0</v>
      </c>
      <c r="Y196">
        <v>0</v>
      </c>
      <c r="AB196">
        <v>3</v>
      </c>
      <c r="AF196">
        <v>3</v>
      </c>
    </row>
    <row r="197" spans="1:32" hidden="1" x14ac:dyDescent="0.2">
      <c r="A197" t="s">
        <v>1267</v>
      </c>
      <c r="B197" t="s">
        <v>721</v>
      </c>
      <c r="C197" t="s">
        <v>34</v>
      </c>
      <c r="D197" t="s">
        <v>42</v>
      </c>
      <c r="E197">
        <v>11</v>
      </c>
      <c r="F197" t="s">
        <v>1268</v>
      </c>
      <c r="G197" t="s">
        <v>239</v>
      </c>
      <c r="T197">
        <v>1</v>
      </c>
      <c r="U197">
        <v>1</v>
      </c>
      <c r="V197">
        <v>19</v>
      </c>
      <c r="W197">
        <v>0</v>
      </c>
      <c r="X197">
        <v>0</v>
      </c>
      <c r="Y197">
        <v>0</v>
      </c>
      <c r="AB197">
        <v>4</v>
      </c>
      <c r="AF197">
        <v>2.9</v>
      </c>
    </row>
    <row r="198" spans="1:32" hidden="1" x14ac:dyDescent="0.2">
      <c r="A198" t="s">
        <v>587</v>
      </c>
      <c r="B198" t="s">
        <v>476</v>
      </c>
      <c r="C198" t="s">
        <v>40</v>
      </c>
      <c r="D198" t="s">
        <v>54</v>
      </c>
      <c r="E198">
        <v>11</v>
      </c>
      <c r="F198" t="s">
        <v>588</v>
      </c>
      <c r="G198" t="s">
        <v>238</v>
      </c>
      <c r="O198">
        <v>7</v>
      </c>
      <c r="P198">
        <v>27</v>
      </c>
      <c r="Q198">
        <v>0</v>
      </c>
      <c r="R198">
        <v>0</v>
      </c>
      <c r="S198">
        <v>0</v>
      </c>
      <c r="AB198">
        <v>2</v>
      </c>
      <c r="AF198">
        <v>2.7</v>
      </c>
    </row>
    <row r="199" spans="1:32" hidden="1" x14ac:dyDescent="0.2">
      <c r="A199" t="s">
        <v>1100</v>
      </c>
      <c r="B199" t="s">
        <v>795</v>
      </c>
      <c r="C199" t="s">
        <v>53</v>
      </c>
      <c r="D199" t="s">
        <v>44</v>
      </c>
      <c r="E199">
        <v>11</v>
      </c>
      <c r="F199" t="s">
        <v>1101</v>
      </c>
      <c r="G199" t="s">
        <v>247</v>
      </c>
      <c r="T199">
        <v>3</v>
      </c>
      <c r="U199">
        <v>2</v>
      </c>
      <c r="V199">
        <v>7</v>
      </c>
      <c r="W199">
        <v>0</v>
      </c>
      <c r="X199">
        <v>0</v>
      </c>
      <c r="Y199">
        <v>0</v>
      </c>
      <c r="AB199">
        <v>2</v>
      </c>
      <c r="AF199">
        <v>2.7</v>
      </c>
    </row>
    <row r="200" spans="1:32" hidden="1" x14ac:dyDescent="0.2">
      <c r="A200" t="s">
        <v>899</v>
      </c>
      <c r="B200" t="s">
        <v>721</v>
      </c>
      <c r="C200" t="s">
        <v>43</v>
      </c>
      <c r="D200" t="s">
        <v>58</v>
      </c>
      <c r="E200">
        <v>11</v>
      </c>
      <c r="F200" t="s">
        <v>900</v>
      </c>
      <c r="G200" t="s">
        <v>251</v>
      </c>
      <c r="T200">
        <v>2</v>
      </c>
      <c r="U200">
        <v>1</v>
      </c>
      <c r="V200">
        <v>17</v>
      </c>
      <c r="W200">
        <v>0</v>
      </c>
      <c r="X200">
        <v>0</v>
      </c>
      <c r="Y200">
        <v>0</v>
      </c>
      <c r="AB200">
        <v>4</v>
      </c>
      <c r="AF200">
        <v>2.7</v>
      </c>
    </row>
    <row r="201" spans="1:32" hidden="1" x14ac:dyDescent="0.2">
      <c r="A201" t="s">
        <v>901</v>
      </c>
      <c r="B201" t="s">
        <v>721</v>
      </c>
      <c r="C201" t="s">
        <v>62</v>
      </c>
      <c r="D201" t="s">
        <v>49</v>
      </c>
      <c r="E201">
        <v>11</v>
      </c>
      <c r="F201" t="s">
        <v>902</v>
      </c>
      <c r="G201" t="s">
        <v>250</v>
      </c>
      <c r="T201">
        <v>1</v>
      </c>
      <c r="U201">
        <v>1</v>
      </c>
      <c r="V201">
        <v>17</v>
      </c>
      <c r="W201">
        <v>0</v>
      </c>
      <c r="X201">
        <v>0</v>
      </c>
      <c r="Y201">
        <v>0</v>
      </c>
      <c r="AB201">
        <v>3</v>
      </c>
      <c r="AF201">
        <v>2.7</v>
      </c>
    </row>
    <row r="202" spans="1:32" hidden="1" x14ac:dyDescent="0.2">
      <c r="A202" t="s">
        <v>631</v>
      </c>
      <c r="B202" t="s">
        <v>476</v>
      </c>
      <c r="C202" t="s">
        <v>49</v>
      </c>
      <c r="D202" t="s">
        <v>62</v>
      </c>
      <c r="E202">
        <v>11</v>
      </c>
      <c r="F202" t="s">
        <v>632</v>
      </c>
      <c r="G202" t="s">
        <v>250</v>
      </c>
      <c r="O202">
        <v>6</v>
      </c>
      <c r="P202">
        <v>7</v>
      </c>
      <c r="Q202">
        <v>0</v>
      </c>
      <c r="R202">
        <v>0</v>
      </c>
      <c r="S202">
        <v>0</v>
      </c>
      <c r="T202">
        <v>2</v>
      </c>
      <c r="U202">
        <v>1</v>
      </c>
      <c r="V202">
        <v>9</v>
      </c>
      <c r="W202">
        <v>0</v>
      </c>
      <c r="X202">
        <v>0</v>
      </c>
      <c r="Y202">
        <v>0</v>
      </c>
      <c r="AB202">
        <v>1</v>
      </c>
      <c r="AF202">
        <v>2.6</v>
      </c>
    </row>
    <row r="203" spans="1:32" hidden="1" x14ac:dyDescent="0.2">
      <c r="A203" t="s">
        <v>537</v>
      </c>
      <c r="B203" t="s">
        <v>476</v>
      </c>
      <c r="C203" t="s">
        <v>55</v>
      </c>
      <c r="D203" t="s">
        <v>35</v>
      </c>
      <c r="E203">
        <v>11</v>
      </c>
      <c r="F203" t="s">
        <v>538</v>
      </c>
      <c r="G203" t="s">
        <v>245</v>
      </c>
      <c r="O203">
        <v>4</v>
      </c>
      <c r="P203">
        <v>26</v>
      </c>
      <c r="Q203">
        <v>0</v>
      </c>
      <c r="R203">
        <v>0</v>
      </c>
      <c r="S203">
        <v>0</v>
      </c>
      <c r="AB203">
        <v>1</v>
      </c>
      <c r="AF203">
        <v>2.6</v>
      </c>
    </row>
    <row r="204" spans="1:32" hidden="1" x14ac:dyDescent="0.2">
      <c r="A204" t="s">
        <v>1074</v>
      </c>
      <c r="B204" t="s">
        <v>795</v>
      </c>
      <c r="C204" t="s">
        <v>50</v>
      </c>
      <c r="D204" t="s">
        <v>59</v>
      </c>
      <c r="E204">
        <v>11</v>
      </c>
      <c r="F204" t="s">
        <v>1075</v>
      </c>
      <c r="G204" t="s">
        <v>242</v>
      </c>
      <c r="T204">
        <v>3</v>
      </c>
      <c r="U204">
        <v>1</v>
      </c>
      <c r="V204">
        <v>16</v>
      </c>
      <c r="W204">
        <v>0</v>
      </c>
      <c r="X204">
        <v>0</v>
      </c>
      <c r="Y204">
        <v>0</v>
      </c>
      <c r="AB204">
        <v>1</v>
      </c>
      <c r="AF204">
        <v>2.6</v>
      </c>
    </row>
    <row r="205" spans="1:32" hidden="1" x14ac:dyDescent="0.2">
      <c r="A205" t="s">
        <v>983</v>
      </c>
      <c r="B205" t="s">
        <v>721</v>
      </c>
      <c r="C205" t="s">
        <v>60</v>
      </c>
      <c r="D205" t="s">
        <v>57</v>
      </c>
      <c r="E205">
        <v>11</v>
      </c>
      <c r="F205" t="s">
        <v>984</v>
      </c>
      <c r="G205" t="s">
        <v>249</v>
      </c>
      <c r="T205">
        <v>3</v>
      </c>
      <c r="U205">
        <v>1</v>
      </c>
      <c r="V205">
        <v>16</v>
      </c>
      <c r="W205">
        <v>0</v>
      </c>
      <c r="X205">
        <v>0</v>
      </c>
      <c r="Y205">
        <v>0</v>
      </c>
      <c r="AB205">
        <v>2</v>
      </c>
      <c r="AF205">
        <v>2.6</v>
      </c>
    </row>
    <row r="206" spans="1:32" hidden="1" x14ac:dyDescent="0.2">
      <c r="A206" t="s">
        <v>947</v>
      </c>
      <c r="B206" t="s">
        <v>795</v>
      </c>
      <c r="C206" t="s">
        <v>33</v>
      </c>
      <c r="D206" t="s">
        <v>32</v>
      </c>
      <c r="E206">
        <v>11</v>
      </c>
      <c r="F206" t="s">
        <v>948</v>
      </c>
      <c r="G206" t="s">
        <v>243</v>
      </c>
      <c r="T206">
        <v>2</v>
      </c>
      <c r="U206">
        <v>2</v>
      </c>
      <c r="V206">
        <v>6</v>
      </c>
      <c r="W206">
        <v>0</v>
      </c>
      <c r="X206">
        <v>0</v>
      </c>
      <c r="Y206">
        <v>0</v>
      </c>
      <c r="AB206">
        <v>2</v>
      </c>
      <c r="AF206">
        <v>2.6</v>
      </c>
    </row>
    <row r="207" spans="1:32" hidden="1" x14ac:dyDescent="0.2">
      <c r="A207" t="s">
        <v>1102</v>
      </c>
      <c r="B207" t="s">
        <v>721</v>
      </c>
      <c r="C207" t="s">
        <v>42</v>
      </c>
      <c r="D207" t="s">
        <v>34</v>
      </c>
      <c r="E207">
        <v>11</v>
      </c>
      <c r="F207" t="s">
        <v>1103</v>
      </c>
      <c r="G207" t="s">
        <v>239</v>
      </c>
      <c r="T207">
        <v>3</v>
      </c>
      <c r="U207">
        <v>1</v>
      </c>
      <c r="V207">
        <v>15</v>
      </c>
      <c r="W207">
        <v>0</v>
      </c>
      <c r="X207">
        <v>0</v>
      </c>
      <c r="Y207">
        <v>0</v>
      </c>
      <c r="AB207">
        <v>1</v>
      </c>
      <c r="AF207">
        <v>2.5</v>
      </c>
    </row>
    <row r="208" spans="1:32" x14ac:dyDescent="0.2">
      <c r="A208" t="s">
        <v>969</v>
      </c>
      <c r="B208" t="s">
        <v>721</v>
      </c>
      <c r="C208" t="s">
        <v>44</v>
      </c>
      <c r="D208" t="s">
        <v>53</v>
      </c>
      <c r="E208">
        <v>11</v>
      </c>
      <c r="F208" t="s">
        <v>970</v>
      </c>
      <c r="G208" t="s">
        <v>247</v>
      </c>
      <c r="T208">
        <v>1</v>
      </c>
      <c r="U208">
        <v>1</v>
      </c>
      <c r="V208">
        <v>15</v>
      </c>
      <c r="W208">
        <v>0</v>
      </c>
      <c r="X208">
        <v>0</v>
      </c>
      <c r="Y208">
        <v>0</v>
      </c>
      <c r="AF208">
        <v>2.5</v>
      </c>
    </row>
    <row r="209" spans="1:32" hidden="1" x14ac:dyDescent="0.2">
      <c r="A209" t="s">
        <v>909</v>
      </c>
      <c r="B209" t="s">
        <v>795</v>
      </c>
      <c r="C209" t="s">
        <v>58</v>
      </c>
      <c r="D209" t="s">
        <v>43</v>
      </c>
      <c r="E209">
        <v>11</v>
      </c>
      <c r="F209" t="s">
        <v>910</v>
      </c>
      <c r="G209" t="s">
        <v>251</v>
      </c>
      <c r="T209">
        <v>3</v>
      </c>
      <c r="U209">
        <v>1</v>
      </c>
      <c r="V209">
        <v>14</v>
      </c>
      <c r="W209">
        <v>0</v>
      </c>
      <c r="X209">
        <v>0</v>
      </c>
      <c r="Y209">
        <v>0</v>
      </c>
      <c r="AB209">
        <v>1</v>
      </c>
      <c r="AF209">
        <v>2.4</v>
      </c>
    </row>
    <row r="210" spans="1:32" hidden="1" x14ac:dyDescent="0.2">
      <c r="A210" t="s">
        <v>849</v>
      </c>
      <c r="B210" t="s">
        <v>721</v>
      </c>
      <c r="C210" t="s">
        <v>34</v>
      </c>
      <c r="D210" t="s">
        <v>42</v>
      </c>
      <c r="E210">
        <v>11</v>
      </c>
      <c r="F210" t="s">
        <v>850</v>
      </c>
      <c r="G210" t="s">
        <v>239</v>
      </c>
      <c r="T210">
        <v>3</v>
      </c>
      <c r="U210">
        <v>1</v>
      </c>
      <c r="V210">
        <v>14</v>
      </c>
      <c r="W210">
        <v>0</v>
      </c>
      <c r="X210">
        <v>0</v>
      </c>
      <c r="Y210">
        <v>0</v>
      </c>
      <c r="AB210">
        <v>3</v>
      </c>
      <c r="AF210">
        <v>2.4</v>
      </c>
    </row>
    <row r="211" spans="1:32" hidden="1" x14ac:dyDescent="0.2">
      <c r="A211" t="s">
        <v>1032</v>
      </c>
      <c r="B211" t="s">
        <v>721</v>
      </c>
      <c r="C211" t="s">
        <v>59</v>
      </c>
      <c r="D211" t="s">
        <v>50</v>
      </c>
      <c r="E211">
        <v>11</v>
      </c>
      <c r="F211" t="s">
        <v>1033</v>
      </c>
      <c r="G211" t="s">
        <v>242</v>
      </c>
      <c r="T211">
        <v>2</v>
      </c>
      <c r="U211">
        <v>1</v>
      </c>
      <c r="V211">
        <v>13</v>
      </c>
      <c r="W211">
        <v>0</v>
      </c>
      <c r="X211">
        <v>0</v>
      </c>
      <c r="Y211">
        <v>0</v>
      </c>
      <c r="AB211">
        <v>3</v>
      </c>
      <c r="AC211" t="s">
        <v>1478</v>
      </c>
      <c r="AD211" t="s">
        <v>1717</v>
      </c>
      <c r="AE211" t="s">
        <v>1718</v>
      </c>
      <c r="AF211">
        <v>2.2999999999999998</v>
      </c>
    </row>
    <row r="212" spans="1:32" hidden="1" x14ac:dyDescent="0.2">
      <c r="A212" t="s">
        <v>1036</v>
      </c>
      <c r="B212" t="s">
        <v>721</v>
      </c>
      <c r="C212" t="s">
        <v>52</v>
      </c>
      <c r="D212" t="s">
        <v>31</v>
      </c>
      <c r="E212">
        <v>11</v>
      </c>
      <c r="F212" t="s">
        <v>1037</v>
      </c>
      <c r="G212" t="s">
        <v>240</v>
      </c>
      <c r="T212">
        <v>1</v>
      </c>
      <c r="U212">
        <v>1</v>
      </c>
      <c r="V212">
        <v>10</v>
      </c>
      <c r="W212">
        <v>0</v>
      </c>
      <c r="X212">
        <v>0</v>
      </c>
      <c r="Y212">
        <v>0</v>
      </c>
      <c r="AB212">
        <v>4</v>
      </c>
      <c r="AF212">
        <v>2</v>
      </c>
    </row>
    <row r="213" spans="1:32" hidden="1" x14ac:dyDescent="0.2">
      <c r="A213" t="s">
        <v>1269</v>
      </c>
      <c r="B213" t="s">
        <v>795</v>
      </c>
      <c r="C213" t="s">
        <v>31</v>
      </c>
      <c r="D213" t="s">
        <v>52</v>
      </c>
      <c r="E213">
        <v>11</v>
      </c>
      <c r="F213" t="s">
        <v>1270</v>
      </c>
      <c r="G213" t="s">
        <v>240</v>
      </c>
      <c r="T213">
        <v>1</v>
      </c>
      <c r="U213">
        <v>1</v>
      </c>
      <c r="V213">
        <v>9</v>
      </c>
      <c r="W213">
        <v>0</v>
      </c>
      <c r="X213">
        <v>0</v>
      </c>
      <c r="Y213">
        <v>0</v>
      </c>
      <c r="AB213">
        <v>2</v>
      </c>
      <c r="AC213" t="s">
        <v>463</v>
      </c>
      <c r="AD213" t="s">
        <v>1719</v>
      </c>
      <c r="AE213" t="s">
        <v>1691</v>
      </c>
      <c r="AF213">
        <v>1.9</v>
      </c>
    </row>
    <row r="214" spans="1:32" hidden="1" x14ac:dyDescent="0.2">
      <c r="A214" t="s">
        <v>1064</v>
      </c>
      <c r="B214" t="s">
        <v>795</v>
      </c>
      <c r="C214" t="s">
        <v>49</v>
      </c>
      <c r="D214" t="s">
        <v>62</v>
      </c>
      <c r="E214">
        <v>11</v>
      </c>
      <c r="F214" t="s">
        <v>1065</v>
      </c>
      <c r="G214" t="s">
        <v>250</v>
      </c>
      <c r="T214">
        <v>3</v>
      </c>
      <c r="U214">
        <v>1</v>
      </c>
      <c r="V214">
        <v>9</v>
      </c>
      <c r="W214">
        <v>0</v>
      </c>
      <c r="X214">
        <v>0</v>
      </c>
      <c r="Y214">
        <v>0</v>
      </c>
      <c r="AB214">
        <v>2</v>
      </c>
      <c r="AC214" t="s">
        <v>1478</v>
      </c>
      <c r="AD214" t="s">
        <v>1685</v>
      </c>
      <c r="AE214" t="s">
        <v>1720</v>
      </c>
      <c r="AF214">
        <v>1.9</v>
      </c>
    </row>
    <row r="215" spans="1:32" hidden="1" x14ac:dyDescent="0.2">
      <c r="A215" t="s">
        <v>589</v>
      </c>
      <c r="B215" t="s">
        <v>476</v>
      </c>
      <c r="C215" t="s">
        <v>44</v>
      </c>
      <c r="D215" t="s">
        <v>53</v>
      </c>
      <c r="E215">
        <v>11</v>
      </c>
      <c r="F215" t="s">
        <v>590</v>
      </c>
      <c r="G215" t="s">
        <v>247</v>
      </c>
      <c r="O215">
        <v>2</v>
      </c>
      <c r="P215">
        <v>6</v>
      </c>
      <c r="Q215">
        <v>0</v>
      </c>
      <c r="R215">
        <v>0</v>
      </c>
      <c r="S215">
        <v>0</v>
      </c>
      <c r="T215">
        <v>1</v>
      </c>
      <c r="U215">
        <v>1</v>
      </c>
      <c r="V215">
        <v>2</v>
      </c>
      <c r="W215">
        <v>0</v>
      </c>
      <c r="X215">
        <v>0</v>
      </c>
      <c r="Y215">
        <v>0</v>
      </c>
      <c r="AB215">
        <v>3</v>
      </c>
      <c r="AC215" t="s">
        <v>1478</v>
      </c>
      <c r="AD215" t="s">
        <v>1594</v>
      </c>
      <c r="AE215" t="s">
        <v>1721</v>
      </c>
      <c r="AF215">
        <v>1.8</v>
      </c>
    </row>
    <row r="216" spans="1:32" hidden="1" x14ac:dyDescent="0.2">
      <c r="A216" t="s">
        <v>1034</v>
      </c>
      <c r="B216" t="s">
        <v>795</v>
      </c>
      <c r="C216" t="s">
        <v>39</v>
      </c>
      <c r="D216" t="s">
        <v>47</v>
      </c>
      <c r="E216">
        <v>11</v>
      </c>
      <c r="F216" t="s">
        <v>1035</v>
      </c>
      <c r="G216" t="s">
        <v>241</v>
      </c>
      <c r="T216">
        <v>1</v>
      </c>
      <c r="U216">
        <v>1</v>
      </c>
      <c r="V216">
        <v>8</v>
      </c>
      <c r="W216">
        <v>0</v>
      </c>
      <c r="X216">
        <v>0</v>
      </c>
      <c r="Y216">
        <v>0</v>
      </c>
      <c r="AB216">
        <v>2</v>
      </c>
      <c r="AF216">
        <v>1.8</v>
      </c>
    </row>
    <row r="217" spans="1:32" hidden="1" x14ac:dyDescent="0.2">
      <c r="A217" t="s">
        <v>1206</v>
      </c>
      <c r="B217" t="s">
        <v>795</v>
      </c>
      <c r="C217" t="s">
        <v>61</v>
      </c>
      <c r="D217" t="s">
        <v>56</v>
      </c>
      <c r="E217">
        <v>11</v>
      </c>
      <c r="F217" t="s">
        <v>1207</v>
      </c>
      <c r="G217" t="s">
        <v>244</v>
      </c>
      <c r="T217">
        <v>1</v>
      </c>
      <c r="U217">
        <v>1</v>
      </c>
      <c r="V217">
        <v>8</v>
      </c>
      <c r="W217">
        <v>0</v>
      </c>
      <c r="X217">
        <v>0</v>
      </c>
      <c r="Y217">
        <v>0</v>
      </c>
      <c r="AB217">
        <v>2</v>
      </c>
      <c r="AF217">
        <v>1.8</v>
      </c>
    </row>
    <row r="218" spans="1:32" hidden="1" x14ac:dyDescent="0.2">
      <c r="A218" t="s">
        <v>1058</v>
      </c>
      <c r="B218" t="s">
        <v>721</v>
      </c>
      <c r="C218" t="s">
        <v>31</v>
      </c>
      <c r="D218" t="s">
        <v>52</v>
      </c>
      <c r="E218">
        <v>11</v>
      </c>
      <c r="F218" t="s">
        <v>1059</v>
      </c>
      <c r="G218" t="s">
        <v>240</v>
      </c>
      <c r="T218">
        <v>1</v>
      </c>
      <c r="U218">
        <v>1</v>
      </c>
      <c r="V218">
        <v>8</v>
      </c>
      <c r="W218">
        <v>0</v>
      </c>
      <c r="X218">
        <v>0</v>
      </c>
      <c r="Y218">
        <v>0</v>
      </c>
      <c r="AB218">
        <v>4</v>
      </c>
      <c r="AF218">
        <v>1.8</v>
      </c>
    </row>
    <row r="219" spans="1:32" hidden="1" x14ac:dyDescent="0.2">
      <c r="A219" t="s">
        <v>512</v>
      </c>
      <c r="B219" t="s">
        <v>476</v>
      </c>
      <c r="C219" t="s">
        <v>46</v>
      </c>
      <c r="D219" t="s">
        <v>51</v>
      </c>
      <c r="E219">
        <v>11</v>
      </c>
      <c r="F219" t="s">
        <v>513</v>
      </c>
      <c r="G219" t="s">
        <v>248</v>
      </c>
      <c r="O219">
        <v>2</v>
      </c>
      <c r="P219">
        <v>2</v>
      </c>
      <c r="Q219">
        <v>0</v>
      </c>
      <c r="R219">
        <v>0</v>
      </c>
      <c r="S219">
        <v>0</v>
      </c>
      <c r="T219">
        <v>2</v>
      </c>
      <c r="U219">
        <v>1</v>
      </c>
      <c r="V219">
        <v>5</v>
      </c>
      <c r="W219">
        <v>0</v>
      </c>
      <c r="X219">
        <v>0</v>
      </c>
      <c r="Y219">
        <v>0</v>
      </c>
      <c r="AB219">
        <v>2</v>
      </c>
      <c r="AF219">
        <v>1.7</v>
      </c>
    </row>
    <row r="220" spans="1:32" hidden="1" x14ac:dyDescent="0.2">
      <c r="A220" t="s">
        <v>1324</v>
      </c>
      <c r="B220" t="s">
        <v>795</v>
      </c>
      <c r="C220" t="s">
        <v>57</v>
      </c>
      <c r="D220" t="s">
        <v>60</v>
      </c>
      <c r="E220">
        <v>11</v>
      </c>
      <c r="F220" t="s">
        <v>1325</v>
      </c>
      <c r="G220" t="s">
        <v>249</v>
      </c>
      <c r="T220">
        <v>1</v>
      </c>
      <c r="U220">
        <v>1</v>
      </c>
      <c r="V220">
        <v>7</v>
      </c>
      <c r="W220">
        <v>0</v>
      </c>
      <c r="X220">
        <v>0</v>
      </c>
      <c r="Y220">
        <v>0</v>
      </c>
      <c r="AB220">
        <v>2</v>
      </c>
      <c r="AF220">
        <v>1.7</v>
      </c>
    </row>
    <row r="221" spans="1:32" hidden="1" x14ac:dyDescent="0.2">
      <c r="A221" t="s">
        <v>1426</v>
      </c>
      <c r="B221" t="s">
        <v>721</v>
      </c>
      <c r="C221" t="s">
        <v>50</v>
      </c>
      <c r="D221" t="s">
        <v>59</v>
      </c>
      <c r="E221">
        <v>11</v>
      </c>
      <c r="F221" t="s">
        <v>1427</v>
      </c>
      <c r="G221" t="s">
        <v>242</v>
      </c>
      <c r="T221">
        <v>2</v>
      </c>
      <c r="U221">
        <v>1</v>
      </c>
      <c r="V221">
        <v>7</v>
      </c>
      <c r="W221">
        <v>0</v>
      </c>
      <c r="X221">
        <v>0</v>
      </c>
      <c r="Y221">
        <v>0</v>
      </c>
      <c r="AB221">
        <v>4</v>
      </c>
      <c r="AF221">
        <v>1.7</v>
      </c>
    </row>
    <row r="222" spans="1:32" hidden="1" x14ac:dyDescent="0.2">
      <c r="A222" t="s">
        <v>1162</v>
      </c>
      <c r="B222" t="s">
        <v>795</v>
      </c>
      <c r="C222" t="s">
        <v>59</v>
      </c>
      <c r="D222" t="s">
        <v>50</v>
      </c>
      <c r="E222">
        <v>11</v>
      </c>
      <c r="F222" t="s">
        <v>1163</v>
      </c>
      <c r="G222" t="s">
        <v>242</v>
      </c>
      <c r="T222">
        <v>1</v>
      </c>
      <c r="U222">
        <v>1</v>
      </c>
      <c r="V222">
        <v>7</v>
      </c>
      <c r="W222">
        <v>0</v>
      </c>
      <c r="X222">
        <v>0</v>
      </c>
      <c r="Y222">
        <v>0</v>
      </c>
      <c r="AB222">
        <v>2</v>
      </c>
      <c r="AF222">
        <v>1.7</v>
      </c>
    </row>
    <row r="223" spans="1:32" hidden="1" x14ac:dyDescent="0.2">
      <c r="A223" t="s">
        <v>951</v>
      </c>
      <c r="B223" t="s">
        <v>721</v>
      </c>
      <c r="C223" t="s">
        <v>52</v>
      </c>
      <c r="D223" t="s">
        <v>31</v>
      </c>
      <c r="E223">
        <v>11</v>
      </c>
      <c r="F223" t="s">
        <v>952</v>
      </c>
      <c r="G223" t="s">
        <v>240</v>
      </c>
      <c r="T223">
        <v>1</v>
      </c>
      <c r="U223">
        <v>1</v>
      </c>
      <c r="V223">
        <v>6</v>
      </c>
      <c r="W223">
        <v>0</v>
      </c>
      <c r="X223">
        <v>0</v>
      </c>
      <c r="Y223">
        <v>0</v>
      </c>
      <c r="AB223">
        <v>4</v>
      </c>
      <c r="AF223">
        <v>1.6</v>
      </c>
    </row>
    <row r="224" spans="1:32" hidden="1" x14ac:dyDescent="0.2">
      <c r="A224" t="s">
        <v>981</v>
      </c>
      <c r="B224" t="s">
        <v>795</v>
      </c>
      <c r="C224" t="s">
        <v>49</v>
      </c>
      <c r="D224" t="s">
        <v>62</v>
      </c>
      <c r="E224">
        <v>11</v>
      </c>
      <c r="F224" t="s">
        <v>982</v>
      </c>
      <c r="G224" t="s">
        <v>250</v>
      </c>
      <c r="T224">
        <v>3</v>
      </c>
      <c r="U224">
        <v>1</v>
      </c>
      <c r="V224">
        <v>6</v>
      </c>
      <c r="W224">
        <v>0</v>
      </c>
      <c r="X224">
        <v>0</v>
      </c>
      <c r="Y224">
        <v>0</v>
      </c>
      <c r="AB224">
        <v>1</v>
      </c>
      <c r="AC224" t="s">
        <v>1478</v>
      </c>
      <c r="AD224" t="s">
        <v>1614</v>
      </c>
      <c r="AE224" t="s">
        <v>1722</v>
      </c>
      <c r="AF224">
        <v>1.6</v>
      </c>
    </row>
    <row r="225" spans="1:32" hidden="1" x14ac:dyDescent="0.2">
      <c r="A225" t="s">
        <v>681</v>
      </c>
      <c r="B225" t="s">
        <v>476</v>
      </c>
      <c r="C225" t="s">
        <v>43</v>
      </c>
      <c r="D225" t="s">
        <v>58</v>
      </c>
      <c r="E225">
        <v>11</v>
      </c>
      <c r="F225" t="s">
        <v>682</v>
      </c>
      <c r="G225" t="s">
        <v>251</v>
      </c>
      <c r="O225">
        <v>4</v>
      </c>
      <c r="P225">
        <v>15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AB225">
        <v>3</v>
      </c>
      <c r="AF225">
        <v>1.5</v>
      </c>
    </row>
    <row r="226" spans="1:32" hidden="1" x14ac:dyDescent="0.2">
      <c r="A226" t="s">
        <v>764</v>
      </c>
      <c r="B226" t="s">
        <v>721</v>
      </c>
      <c r="C226" t="s">
        <v>53</v>
      </c>
      <c r="D226" t="s">
        <v>44</v>
      </c>
      <c r="E226">
        <v>11</v>
      </c>
      <c r="F226" t="s">
        <v>765</v>
      </c>
      <c r="G226" t="s">
        <v>247</v>
      </c>
      <c r="T226">
        <v>1</v>
      </c>
      <c r="U226">
        <v>1</v>
      </c>
      <c r="V226">
        <v>5</v>
      </c>
      <c r="W226">
        <v>0</v>
      </c>
      <c r="X226">
        <v>0</v>
      </c>
      <c r="Y226">
        <v>0</v>
      </c>
      <c r="AB226">
        <v>2</v>
      </c>
      <c r="AF226">
        <v>1.5</v>
      </c>
    </row>
    <row r="227" spans="1:32" hidden="1" x14ac:dyDescent="0.2">
      <c r="A227" t="s">
        <v>873</v>
      </c>
      <c r="B227" t="s">
        <v>721</v>
      </c>
      <c r="C227" t="s">
        <v>56</v>
      </c>
      <c r="D227" t="s">
        <v>61</v>
      </c>
      <c r="E227">
        <v>11</v>
      </c>
      <c r="F227" t="s">
        <v>874</v>
      </c>
      <c r="G227" t="s">
        <v>244</v>
      </c>
      <c r="T227">
        <v>4</v>
      </c>
      <c r="U227">
        <v>1</v>
      </c>
      <c r="V227">
        <v>4</v>
      </c>
      <c r="W227">
        <v>0</v>
      </c>
      <c r="X227">
        <v>0</v>
      </c>
      <c r="Y227">
        <v>0</v>
      </c>
      <c r="AB227">
        <v>1</v>
      </c>
      <c r="AF227">
        <v>1.4</v>
      </c>
    </row>
    <row r="228" spans="1:32" hidden="1" x14ac:dyDescent="0.2">
      <c r="A228" t="s">
        <v>1241</v>
      </c>
      <c r="B228" t="s">
        <v>795</v>
      </c>
      <c r="C228" t="s">
        <v>43</v>
      </c>
      <c r="D228" t="s">
        <v>58</v>
      </c>
      <c r="E228">
        <v>11</v>
      </c>
      <c r="F228" t="s">
        <v>1242</v>
      </c>
      <c r="G228" t="s">
        <v>251</v>
      </c>
      <c r="T228">
        <v>2</v>
      </c>
      <c r="U228">
        <v>1</v>
      </c>
      <c r="V228">
        <v>3</v>
      </c>
      <c r="W228">
        <v>0</v>
      </c>
      <c r="X228">
        <v>0</v>
      </c>
      <c r="Y228">
        <v>0</v>
      </c>
      <c r="AB228">
        <v>2</v>
      </c>
      <c r="AF228">
        <v>1.3</v>
      </c>
    </row>
    <row r="229" spans="1:32" hidden="1" x14ac:dyDescent="0.2">
      <c r="A229" t="s">
        <v>1062</v>
      </c>
      <c r="B229" t="s">
        <v>721</v>
      </c>
      <c r="C229" t="s">
        <v>40</v>
      </c>
      <c r="D229" t="s">
        <v>54</v>
      </c>
      <c r="E229">
        <v>11</v>
      </c>
      <c r="F229" t="s">
        <v>1063</v>
      </c>
      <c r="G229" t="s">
        <v>238</v>
      </c>
      <c r="T229">
        <v>1</v>
      </c>
      <c r="U229">
        <v>1</v>
      </c>
      <c r="V229">
        <v>2</v>
      </c>
      <c r="W229">
        <v>0</v>
      </c>
      <c r="X229">
        <v>0</v>
      </c>
      <c r="Y229">
        <v>0</v>
      </c>
      <c r="AB229">
        <v>4</v>
      </c>
      <c r="AC229" t="s">
        <v>1583</v>
      </c>
      <c r="AD229" t="s">
        <v>1723</v>
      </c>
      <c r="AF229">
        <v>1.2</v>
      </c>
    </row>
    <row r="230" spans="1:32" hidden="1" x14ac:dyDescent="0.2">
      <c r="A230" t="s">
        <v>663</v>
      </c>
      <c r="B230" t="s">
        <v>476</v>
      </c>
      <c r="C230" t="s">
        <v>58</v>
      </c>
      <c r="D230" t="s">
        <v>43</v>
      </c>
      <c r="E230">
        <v>11</v>
      </c>
      <c r="F230" t="s">
        <v>664</v>
      </c>
      <c r="G230" t="s">
        <v>251</v>
      </c>
      <c r="O230">
        <v>6</v>
      </c>
      <c r="P230">
        <v>11</v>
      </c>
      <c r="Q230">
        <v>0</v>
      </c>
      <c r="R230">
        <v>0</v>
      </c>
      <c r="S230">
        <v>0</v>
      </c>
      <c r="AB230">
        <v>2</v>
      </c>
      <c r="AF230">
        <v>1.1000000000000001</v>
      </c>
    </row>
    <row r="231" spans="1:32" hidden="1" x14ac:dyDescent="0.2">
      <c r="A231" t="s">
        <v>1259</v>
      </c>
      <c r="B231" t="s">
        <v>721</v>
      </c>
      <c r="C231" t="s">
        <v>39</v>
      </c>
      <c r="D231" t="s">
        <v>47</v>
      </c>
      <c r="E231">
        <v>11</v>
      </c>
      <c r="F231" t="s">
        <v>1260</v>
      </c>
      <c r="G231" t="s">
        <v>241</v>
      </c>
      <c r="O231">
        <v>1</v>
      </c>
      <c r="P231">
        <v>6</v>
      </c>
      <c r="Q231">
        <v>0</v>
      </c>
      <c r="R231">
        <v>0</v>
      </c>
      <c r="S231">
        <v>0</v>
      </c>
      <c r="T231">
        <v>2</v>
      </c>
      <c r="U231">
        <v>0</v>
      </c>
      <c r="V231">
        <v>0</v>
      </c>
      <c r="W231">
        <v>0</v>
      </c>
      <c r="X231">
        <v>0</v>
      </c>
      <c r="Y231">
        <v>0</v>
      </c>
      <c r="AB231">
        <v>2</v>
      </c>
      <c r="AF231">
        <v>0.6</v>
      </c>
    </row>
    <row r="232" spans="1:32" hidden="1" x14ac:dyDescent="0.2">
      <c r="A232" t="s">
        <v>1622</v>
      </c>
      <c r="B232" t="s">
        <v>476</v>
      </c>
      <c r="C232" t="s">
        <v>32</v>
      </c>
      <c r="D232" t="s">
        <v>33</v>
      </c>
      <c r="E232">
        <v>11</v>
      </c>
      <c r="F232" t="s">
        <v>1623</v>
      </c>
      <c r="G232" t="s">
        <v>243</v>
      </c>
      <c r="O232">
        <v>4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-5</v>
      </c>
      <c r="W232">
        <v>0</v>
      </c>
      <c r="X232">
        <v>0</v>
      </c>
      <c r="Y232">
        <v>0</v>
      </c>
      <c r="AB232">
        <v>3</v>
      </c>
      <c r="AF232">
        <v>0.5</v>
      </c>
    </row>
    <row r="233" spans="1:32" hidden="1" x14ac:dyDescent="0.2">
      <c r="A233" t="s">
        <v>695</v>
      </c>
      <c r="B233" t="s">
        <v>476</v>
      </c>
      <c r="C233" t="s">
        <v>36</v>
      </c>
      <c r="D233" t="s">
        <v>38</v>
      </c>
      <c r="E233">
        <v>11</v>
      </c>
      <c r="F233" t="s">
        <v>696</v>
      </c>
      <c r="G233" t="s">
        <v>246</v>
      </c>
      <c r="O233">
        <v>1</v>
      </c>
      <c r="P233">
        <v>5</v>
      </c>
      <c r="Q233">
        <v>0</v>
      </c>
      <c r="R233">
        <v>0</v>
      </c>
      <c r="S233">
        <v>0</v>
      </c>
      <c r="AB233">
        <v>3</v>
      </c>
      <c r="AF233">
        <v>0.5</v>
      </c>
    </row>
    <row r="234" spans="1:32" hidden="1" x14ac:dyDescent="0.2">
      <c r="A234" t="s">
        <v>1724</v>
      </c>
      <c r="B234" t="s">
        <v>1344</v>
      </c>
      <c r="C234" t="s">
        <v>32</v>
      </c>
      <c r="D234" t="s">
        <v>33</v>
      </c>
      <c r="E234">
        <v>11</v>
      </c>
      <c r="F234" t="s">
        <v>1725</v>
      </c>
      <c r="G234" t="s">
        <v>243</v>
      </c>
      <c r="T234">
        <v>1</v>
      </c>
      <c r="U234">
        <v>1</v>
      </c>
      <c r="V234">
        <v>-5</v>
      </c>
      <c r="W234">
        <v>0</v>
      </c>
      <c r="X234">
        <v>0</v>
      </c>
      <c r="Y234">
        <v>0</v>
      </c>
      <c r="AF234">
        <v>0.5</v>
      </c>
    </row>
    <row r="235" spans="1:32" hidden="1" x14ac:dyDescent="0.2">
      <c r="A235" t="s">
        <v>1726</v>
      </c>
      <c r="B235" t="s">
        <v>476</v>
      </c>
      <c r="C235" t="s">
        <v>33</v>
      </c>
      <c r="D235" t="s">
        <v>32</v>
      </c>
      <c r="E235">
        <v>11</v>
      </c>
      <c r="F235" t="s">
        <v>1727</v>
      </c>
      <c r="G235" t="s">
        <v>243</v>
      </c>
      <c r="O235">
        <v>2</v>
      </c>
      <c r="P235">
        <v>4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AF235">
        <v>0.4</v>
      </c>
    </row>
    <row r="236" spans="1:32" hidden="1" x14ac:dyDescent="0.2">
      <c r="A236" t="s">
        <v>633</v>
      </c>
      <c r="B236" t="s">
        <v>531</v>
      </c>
      <c r="C236" t="s">
        <v>47</v>
      </c>
      <c r="D236" t="s">
        <v>39</v>
      </c>
      <c r="E236">
        <v>11</v>
      </c>
      <c r="F236" t="s">
        <v>634</v>
      </c>
      <c r="G236" t="s">
        <v>241</v>
      </c>
      <c r="O236">
        <v>1</v>
      </c>
      <c r="P236">
        <v>4</v>
      </c>
      <c r="Q236">
        <v>0</v>
      </c>
      <c r="R236">
        <v>0</v>
      </c>
      <c r="S236">
        <v>0</v>
      </c>
      <c r="AB236">
        <v>3</v>
      </c>
      <c r="AF236">
        <v>0.4</v>
      </c>
    </row>
    <row r="237" spans="1:32" hidden="1" x14ac:dyDescent="0.2">
      <c r="A237" t="s">
        <v>585</v>
      </c>
      <c r="B237" t="s">
        <v>531</v>
      </c>
      <c r="C237" t="s">
        <v>33</v>
      </c>
      <c r="D237" t="s">
        <v>32</v>
      </c>
      <c r="E237">
        <v>11</v>
      </c>
      <c r="F237" t="s">
        <v>586</v>
      </c>
      <c r="G237" t="s">
        <v>243</v>
      </c>
      <c r="O237">
        <v>1</v>
      </c>
      <c r="P237">
        <v>3</v>
      </c>
      <c r="Q237">
        <v>0</v>
      </c>
      <c r="R237">
        <v>0</v>
      </c>
      <c r="S237">
        <v>0</v>
      </c>
      <c r="AB237">
        <v>3</v>
      </c>
      <c r="AF237">
        <v>0.3</v>
      </c>
    </row>
    <row r="238" spans="1:32" hidden="1" x14ac:dyDescent="0.2">
      <c r="A238" t="s">
        <v>637</v>
      </c>
      <c r="B238" t="s">
        <v>531</v>
      </c>
      <c r="C238" t="s">
        <v>56</v>
      </c>
      <c r="D238" t="s">
        <v>61</v>
      </c>
      <c r="E238">
        <v>11</v>
      </c>
      <c r="F238" t="s">
        <v>638</v>
      </c>
      <c r="G238" t="s">
        <v>244</v>
      </c>
      <c r="O238">
        <v>2</v>
      </c>
      <c r="P238">
        <v>2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AB238">
        <v>3</v>
      </c>
      <c r="AF238">
        <v>0.2</v>
      </c>
    </row>
    <row r="239" spans="1:32" hidden="1" x14ac:dyDescent="0.2">
      <c r="A239" t="s">
        <v>1728</v>
      </c>
      <c r="B239" t="s">
        <v>368</v>
      </c>
      <c r="C239" t="s">
        <v>44</v>
      </c>
      <c r="D239" t="s">
        <v>53</v>
      </c>
      <c r="E239">
        <v>11</v>
      </c>
      <c r="F239" t="s">
        <v>1729</v>
      </c>
      <c r="G239" t="s">
        <v>247</v>
      </c>
      <c r="O239">
        <v>2</v>
      </c>
      <c r="P239">
        <v>2</v>
      </c>
      <c r="Q239">
        <v>0</v>
      </c>
      <c r="R239">
        <v>0</v>
      </c>
      <c r="S239">
        <v>0</v>
      </c>
      <c r="AB239">
        <v>2</v>
      </c>
      <c r="AF239">
        <v>0.2</v>
      </c>
    </row>
    <row r="240" spans="1:32" hidden="1" x14ac:dyDescent="0.2">
      <c r="A240" t="s">
        <v>1537</v>
      </c>
      <c r="B240" t="s">
        <v>368</v>
      </c>
      <c r="C240" t="s">
        <v>39</v>
      </c>
      <c r="D240" t="s">
        <v>47</v>
      </c>
      <c r="E240">
        <v>11</v>
      </c>
      <c r="F240" t="s">
        <v>1538</v>
      </c>
      <c r="G240" t="s">
        <v>241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AB240">
        <v>2</v>
      </c>
      <c r="AF240">
        <v>0</v>
      </c>
    </row>
    <row r="241" spans="1:32" hidden="1" x14ac:dyDescent="0.2">
      <c r="A241" t="s">
        <v>545</v>
      </c>
      <c r="B241" t="s">
        <v>476</v>
      </c>
      <c r="C241" t="s">
        <v>53</v>
      </c>
      <c r="D241" t="s">
        <v>44</v>
      </c>
      <c r="E241">
        <v>11</v>
      </c>
      <c r="F241" t="s">
        <v>546</v>
      </c>
      <c r="G241" t="s">
        <v>247</v>
      </c>
      <c r="O241">
        <v>2</v>
      </c>
      <c r="P241">
        <v>0</v>
      </c>
      <c r="Q241">
        <v>0</v>
      </c>
      <c r="R241">
        <v>0</v>
      </c>
      <c r="S241">
        <v>0</v>
      </c>
      <c r="AB241">
        <v>2</v>
      </c>
      <c r="AC241" t="s">
        <v>463</v>
      </c>
      <c r="AD241" t="s">
        <v>1730</v>
      </c>
      <c r="AE241" t="s">
        <v>1731</v>
      </c>
      <c r="AF241">
        <v>0</v>
      </c>
    </row>
    <row r="242" spans="1:32" hidden="1" x14ac:dyDescent="0.2">
      <c r="A242" t="s">
        <v>1236</v>
      </c>
      <c r="B242" t="s">
        <v>1237</v>
      </c>
      <c r="C242" t="s">
        <v>59</v>
      </c>
      <c r="D242" t="s">
        <v>50</v>
      </c>
      <c r="E242">
        <v>11</v>
      </c>
      <c r="F242" t="s">
        <v>1238</v>
      </c>
      <c r="G242" t="s">
        <v>242</v>
      </c>
      <c r="O242">
        <v>1</v>
      </c>
      <c r="P242">
        <v>0</v>
      </c>
      <c r="Q242">
        <v>0</v>
      </c>
      <c r="R242">
        <v>0</v>
      </c>
      <c r="S242">
        <v>0</v>
      </c>
      <c r="AF242">
        <v>0</v>
      </c>
    </row>
    <row r="243" spans="1:32" hidden="1" x14ac:dyDescent="0.2">
      <c r="A243" t="s">
        <v>1422</v>
      </c>
      <c r="B243" t="s">
        <v>721</v>
      </c>
      <c r="C243" t="s">
        <v>54</v>
      </c>
      <c r="D243" t="s">
        <v>40</v>
      </c>
      <c r="E243">
        <v>11</v>
      </c>
      <c r="F243" t="s">
        <v>1423</v>
      </c>
      <c r="G243" t="s">
        <v>238</v>
      </c>
      <c r="T243">
        <v>2</v>
      </c>
      <c r="U243">
        <v>0</v>
      </c>
      <c r="V243">
        <v>0</v>
      </c>
      <c r="W243">
        <v>0</v>
      </c>
      <c r="X243">
        <v>0</v>
      </c>
      <c r="Y243">
        <v>0</v>
      </c>
      <c r="AF243">
        <v>0</v>
      </c>
    </row>
    <row r="244" spans="1:32" hidden="1" x14ac:dyDescent="0.2">
      <c r="A244" t="s">
        <v>1210</v>
      </c>
      <c r="B244" t="s">
        <v>795</v>
      </c>
      <c r="C244" t="s">
        <v>61</v>
      </c>
      <c r="D244" t="s">
        <v>56</v>
      </c>
      <c r="E244">
        <v>11</v>
      </c>
      <c r="F244" t="s">
        <v>1211</v>
      </c>
      <c r="G244" t="s">
        <v>244</v>
      </c>
      <c r="T244">
        <v>2</v>
      </c>
      <c r="U244">
        <v>0</v>
      </c>
      <c r="V244">
        <v>0</v>
      </c>
      <c r="W244">
        <v>0</v>
      </c>
      <c r="X244">
        <v>0</v>
      </c>
      <c r="Y244">
        <v>0</v>
      </c>
      <c r="AB244">
        <v>1</v>
      </c>
      <c r="AF244">
        <v>0</v>
      </c>
    </row>
    <row r="245" spans="1:32" hidden="1" x14ac:dyDescent="0.2">
      <c r="A245" t="s">
        <v>1732</v>
      </c>
      <c r="B245" t="s">
        <v>795</v>
      </c>
      <c r="C245" t="s">
        <v>51</v>
      </c>
      <c r="D245" t="s">
        <v>46</v>
      </c>
      <c r="E245">
        <v>11</v>
      </c>
      <c r="F245" t="s">
        <v>1733</v>
      </c>
      <c r="G245" t="s">
        <v>248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AB245">
        <v>2</v>
      </c>
      <c r="AF245">
        <v>0</v>
      </c>
    </row>
    <row r="246" spans="1:32" hidden="1" x14ac:dyDescent="0.2">
      <c r="A246" t="s">
        <v>1308</v>
      </c>
      <c r="B246" t="s">
        <v>721</v>
      </c>
      <c r="C246" t="s">
        <v>33</v>
      </c>
      <c r="D246" t="s">
        <v>32</v>
      </c>
      <c r="E246">
        <v>11</v>
      </c>
      <c r="F246" t="s">
        <v>1309</v>
      </c>
      <c r="G246" t="s">
        <v>243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AB246">
        <v>4</v>
      </c>
      <c r="AF246">
        <v>0</v>
      </c>
    </row>
    <row r="247" spans="1:32" hidden="1" x14ac:dyDescent="0.2">
      <c r="A247" t="s">
        <v>1122</v>
      </c>
      <c r="B247" t="s">
        <v>721</v>
      </c>
      <c r="C247" t="s">
        <v>47</v>
      </c>
      <c r="D247" t="s">
        <v>39</v>
      </c>
      <c r="E247">
        <v>11</v>
      </c>
      <c r="F247" t="s">
        <v>1123</v>
      </c>
      <c r="G247" t="s">
        <v>241</v>
      </c>
      <c r="T247">
        <v>2</v>
      </c>
      <c r="U247">
        <v>0</v>
      </c>
      <c r="V247">
        <v>0</v>
      </c>
      <c r="W247">
        <v>0</v>
      </c>
      <c r="X247">
        <v>0</v>
      </c>
      <c r="Y247">
        <v>0</v>
      </c>
      <c r="AB247">
        <v>4</v>
      </c>
      <c r="AF247">
        <v>0</v>
      </c>
    </row>
    <row r="248" spans="1:32" hidden="1" x14ac:dyDescent="0.2">
      <c r="A248" t="s">
        <v>1281</v>
      </c>
      <c r="B248" t="s">
        <v>721</v>
      </c>
      <c r="C248" t="s">
        <v>60</v>
      </c>
      <c r="D248" t="s">
        <v>57</v>
      </c>
      <c r="E248">
        <v>11</v>
      </c>
      <c r="F248" t="s">
        <v>1282</v>
      </c>
      <c r="G248" t="s">
        <v>249</v>
      </c>
      <c r="T248">
        <v>2</v>
      </c>
      <c r="U248">
        <v>0</v>
      </c>
      <c r="V248">
        <v>0</v>
      </c>
      <c r="W248">
        <v>0</v>
      </c>
      <c r="X248">
        <v>0</v>
      </c>
      <c r="Y248">
        <v>0</v>
      </c>
      <c r="AB248">
        <v>3</v>
      </c>
      <c r="AF248">
        <v>0</v>
      </c>
    </row>
    <row r="249" spans="1:32" hidden="1" x14ac:dyDescent="0.2">
      <c r="A249" t="s">
        <v>905</v>
      </c>
      <c r="B249" t="s">
        <v>721</v>
      </c>
      <c r="C249" t="s">
        <v>56</v>
      </c>
      <c r="D249" t="s">
        <v>61</v>
      </c>
      <c r="E249">
        <v>11</v>
      </c>
      <c r="F249" t="s">
        <v>906</v>
      </c>
      <c r="G249" t="s">
        <v>244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AB249">
        <v>4</v>
      </c>
      <c r="AF249">
        <v>0</v>
      </c>
    </row>
    <row r="250" spans="1:32" hidden="1" x14ac:dyDescent="0.2">
      <c r="A250" t="s">
        <v>1734</v>
      </c>
      <c r="B250" t="s">
        <v>795</v>
      </c>
      <c r="C250" t="s">
        <v>38</v>
      </c>
      <c r="D250" t="s">
        <v>36</v>
      </c>
      <c r="E250">
        <v>11</v>
      </c>
      <c r="F250" t="s">
        <v>1735</v>
      </c>
      <c r="G250" t="s">
        <v>246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AB250">
        <v>2</v>
      </c>
      <c r="AF250">
        <v>0</v>
      </c>
    </row>
    <row r="251" spans="1:32" hidden="1" x14ac:dyDescent="0.2">
      <c r="A251" t="s">
        <v>999</v>
      </c>
      <c r="B251" t="s">
        <v>721</v>
      </c>
      <c r="C251" t="s">
        <v>42</v>
      </c>
      <c r="D251" t="s">
        <v>34</v>
      </c>
      <c r="E251">
        <v>11</v>
      </c>
      <c r="F251" t="s">
        <v>1000</v>
      </c>
      <c r="G251" t="s">
        <v>239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AB251">
        <v>4</v>
      </c>
      <c r="AF251">
        <v>0</v>
      </c>
    </row>
    <row r="252" spans="1:32" hidden="1" x14ac:dyDescent="0.2">
      <c r="A252" t="s">
        <v>1234</v>
      </c>
      <c r="B252" t="s">
        <v>721</v>
      </c>
      <c r="C252" t="s">
        <v>32</v>
      </c>
      <c r="D252" t="s">
        <v>33</v>
      </c>
      <c r="E252">
        <v>11</v>
      </c>
      <c r="F252" t="s">
        <v>1235</v>
      </c>
      <c r="G252" t="s">
        <v>243</v>
      </c>
      <c r="T252">
        <v>4</v>
      </c>
      <c r="U252">
        <v>0</v>
      </c>
      <c r="V252">
        <v>0</v>
      </c>
      <c r="W252">
        <v>0</v>
      </c>
      <c r="X252">
        <v>0</v>
      </c>
      <c r="Y252">
        <v>0</v>
      </c>
      <c r="AB252">
        <v>4</v>
      </c>
      <c r="AF252">
        <v>0</v>
      </c>
    </row>
    <row r="253" spans="1:32" hidden="1" x14ac:dyDescent="0.2">
      <c r="A253" t="s">
        <v>1228</v>
      </c>
      <c r="B253" t="s">
        <v>721</v>
      </c>
      <c r="C253" t="s">
        <v>38</v>
      </c>
      <c r="D253" t="s">
        <v>36</v>
      </c>
      <c r="E253">
        <v>11</v>
      </c>
      <c r="F253" t="s">
        <v>1229</v>
      </c>
      <c r="G253" t="s">
        <v>246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AB253">
        <v>4</v>
      </c>
      <c r="AF253">
        <v>0</v>
      </c>
    </row>
    <row r="254" spans="1:32" hidden="1" x14ac:dyDescent="0.2">
      <c r="A254" t="s">
        <v>1736</v>
      </c>
      <c r="B254" t="s">
        <v>721</v>
      </c>
      <c r="C254" t="s">
        <v>49</v>
      </c>
      <c r="D254" t="s">
        <v>62</v>
      </c>
      <c r="E254">
        <v>11</v>
      </c>
      <c r="F254" t="s">
        <v>1737</v>
      </c>
      <c r="G254" t="s">
        <v>250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AB254">
        <v>4</v>
      </c>
      <c r="AF254">
        <v>0</v>
      </c>
    </row>
    <row r="255" spans="1:32" hidden="1" x14ac:dyDescent="0.2">
      <c r="A255" t="s">
        <v>1243</v>
      </c>
      <c r="B255" t="s">
        <v>795</v>
      </c>
      <c r="C255" t="s">
        <v>40</v>
      </c>
      <c r="D255" t="s">
        <v>54</v>
      </c>
      <c r="E255">
        <v>11</v>
      </c>
      <c r="F255" t="s">
        <v>1244</v>
      </c>
      <c r="G255" t="s">
        <v>238</v>
      </c>
      <c r="T255">
        <v>2</v>
      </c>
      <c r="U255">
        <v>0</v>
      </c>
      <c r="V255">
        <v>0</v>
      </c>
      <c r="W255">
        <v>0</v>
      </c>
      <c r="X255">
        <v>0</v>
      </c>
      <c r="Y255">
        <v>0</v>
      </c>
      <c r="AB255">
        <v>2</v>
      </c>
      <c r="AF255">
        <v>0</v>
      </c>
    </row>
    <row r="256" spans="1:32" hidden="1" x14ac:dyDescent="0.2">
      <c r="A256" t="s">
        <v>1016</v>
      </c>
      <c r="B256" t="s">
        <v>795</v>
      </c>
      <c r="C256" t="s">
        <v>54</v>
      </c>
      <c r="D256" t="s">
        <v>40</v>
      </c>
      <c r="E256">
        <v>11</v>
      </c>
      <c r="F256" t="s">
        <v>1017</v>
      </c>
      <c r="G256" t="s">
        <v>238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AB256">
        <v>2</v>
      </c>
      <c r="AF256">
        <v>0</v>
      </c>
    </row>
    <row r="257" spans="1:32" hidden="1" x14ac:dyDescent="0.2">
      <c r="A257" t="s">
        <v>1738</v>
      </c>
      <c r="B257" t="s">
        <v>721</v>
      </c>
      <c r="C257" t="s">
        <v>43</v>
      </c>
      <c r="D257" t="s">
        <v>58</v>
      </c>
      <c r="E257">
        <v>11</v>
      </c>
      <c r="F257" t="s">
        <v>1739</v>
      </c>
      <c r="G257" t="s">
        <v>251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AB257">
        <v>4</v>
      </c>
      <c r="AF257">
        <v>0</v>
      </c>
    </row>
    <row r="258" spans="1:32" hidden="1" x14ac:dyDescent="0.2">
      <c r="A258" t="s">
        <v>1299</v>
      </c>
      <c r="B258" t="s">
        <v>721</v>
      </c>
      <c r="C258" t="s">
        <v>39</v>
      </c>
      <c r="D258" t="s">
        <v>47</v>
      </c>
      <c r="E258">
        <v>11</v>
      </c>
      <c r="F258" t="s">
        <v>1300</v>
      </c>
      <c r="G258" t="s">
        <v>241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AB258">
        <v>4</v>
      </c>
      <c r="AC258" t="s">
        <v>463</v>
      </c>
      <c r="AD258" t="s">
        <v>1708</v>
      </c>
      <c r="AE258" t="s">
        <v>1680</v>
      </c>
      <c r="AF258">
        <v>0</v>
      </c>
    </row>
    <row r="259" spans="1:32" hidden="1" x14ac:dyDescent="0.2">
      <c r="A259" t="s">
        <v>1158</v>
      </c>
      <c r="B259" t="s">
        <v>795</v>
      </c>
      <c r="C259" t="s">
        <v>44</v>
      </c>
      <c r="D259" t="s">
        <v>53</v>
      </c>
      <c r="E259">
        <v>11</v>
      </c>
      <c r="F259" t="s">
        <v>1159</v>
      </c>
      <c r="G259" t="s">
        <v>247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AB259">
        <v>2</v>
      </c>
      <c r="AF259">
        <v>0</v>
      </c>
    </row>
    <row r="260" spans="1:32" hidden="1" x14ac:dyDescent="0.2">
      <c r="A260" t="s">
        <v>1740</v>
      </c>
      <c r="B260" t="s">
        <v>1002</v>
      </c>
      <c r="C260" t="s">
        <v>33</v>
      </c>
      <c r="D260" t="s">
        <v>32</v>
      </c>
      <c r="E260">
        <v>11</v>
      </c>
      <c r="F260" t="s">
        <v>1741</v>
      </c>
      <c r="G260" t="s">
        <v>243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AF260">
        <v>0</v>
      </c>
    </row>
    <row r="261" spans="1:32" hidden="1" x14ac:dyDescent="0.2">
      <c r="A261" t="s">
        <v>1222</v>
      </c>
      <c r="B261" t="s">
        <v>795</v>
      </c>
      <c r="C261" t="s">
        <v>58</v>
      </c>
      <c r="D261" t="s">
        <v>43</v>
      </c>
      <c r="E261">
        <v>11</v>
      </c>
      <c r="F261" t="s">
        <v>1223</v>
      </c>
      <c r="G261" t="s">
        <v>251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AB261">
        <v>2</v>
      </c>
      <c r="AF261">
        <v>0</v>
      </c>
    </row>
    <row r="262" spans="1:32" hidden="1" x14ac:dyDescent="0.2">
      <c r="A262" t="s">
        <v>1742</v>
      </c>
      <c r="B262" t="s">
        <v>1002</v>
      </c>
      <c r="C262" t="s">
        <v>36</v>
      </c>
      <c r="D262" t="s">
        <v>38</v>
      </c>
      <c r="E262">
        <v>11</v>
      </c>
      <c r="Z262">
        <v>1</v>
      </c>
      <c r="AA262">
        <v>0</v>
      </c>
      <c r="AF262">
        <v>0</v>
      </c>
    </row>
    <row r="263" spans="1:32" hidden="1" x14ac:dyDescent="0.2">
      <c r="A263" t="s">
        <v>1743</v>
      </c>
      <c r="B263" t="s">
        <v>712</v>
      </c>
      <c r="C263" t="s">
        <v>58</v>
      </c>
      <c r="D263" t="s">
        <v>43</v>
      </c>
      <c r="E263">
        <v>11</v>
      </c>
      <c r="Z263">
        <v>1</v>
      </c>
      <c r="AA263">
        <v>0</v>
      </c>
      <c r="AF263">
        <v>0</v>
      </c>
    </row>
    <row r="264" spans="1:32" hidden="1" x14ac:dyDescent="0.2">
      <c r="A264" t="s">
        <v>1744</v>
      </c>
      <c r="B264" t="s">
        <v>463</v>
      </c>
      <c r="C264" t="s">
        <v>44</v>
      </c>
      <c r="D264" t="s">
        <v>53</v>
      </c>
      <c r="E264">
        <v>11</v>
      </c>
      <c r="F264" t="s">
        <v>1745</v>
      </c>
      <c r="G264" t="s">
        <v>247</v>
      </c>
      <c r="O264">
        <v>1</v>
      </c>
      <c r="P264">
        <v>-1</v>
      </c>
      <c r="Q264">
        <v>0</v>
      </c>
      <c r="R264">
        <v>0</v>
      </c>
      <c r="S264">
        <v>0</v>
      </c>
      <c r="AF264">
        <v>-0.1</v>
      </c>
    </row>
    <row r="265" spans="1:32" hidden="1" x14ac:dyDescent="0.2">
      <c r="A265" t="s">
        <v>1746</v>
      </c>
      <c r="B265" t="s">
        <v>476</v>
      </c>
      <c r="C265" t="s">
        <v>54</v>
      </c>
      <c r="D265" t="s">
        <v>40</v>
      </c>
      <c r="E265">
        <v>11</v>
      </c>
      <c r="F265" t="s">
        <v>1747</v>
      </c>
      <c r="G265" t="s">
        <v>238</v>
      </c>
      <c r="O265">
        <v>4</v>
      </c>
      <c r="P265">
        <v>-3</v>
      </c>
      <c r="Q265">
        <v>0</v>
      </c>
      <c r="R265">
        <v>0</v>
      </c>
      <c r="S265">
        <v>0</v>
      </c>
      <c r="AB265">
        <v>2</v>
      </c>
      <c r="AF265">
        <v>-0.3</v>
      </c>
    </row>
    <row r="266" spans="1:32" hidden="1" x14ac:dyDescent="0.2">
      <c r="A266" t="s">
        <v>801</v>
      </c>
      <c r="B266" t="s">
        <v>721</v>
      </c>
      <c r="C266" t="s">
        <v>48</v>
      </c>
      <c r="D266" t="s">
        <v>45</v>
      </c>
      <c r="E266">
        <v>10</v>
      </c>
      <c r="F266" t="s">
        <v>802</v>
      </c>
      <c r="G266" t="s">
        <v>227</v>
      </c>
      <c r="T266">
        <v>14</v>
      </c>
      <c r="U266">
        <v>10</v>
      </c>
      <c r="V266">
        <v>139</v>
      </c>
      <c r="W266">
        <v>2</v>
      </c>
      <c r="X266">
        <v>1</v>
      </c>
      <c r="Y266">
        <v>1</v>
      </c>
      <c r="AB266">
        <v>1</v>
      </c>
      <c r="AF266">
        <v>40.9</v>
      </c>
    </row>
    <row r="267" spans="1:32" hidden="1" x14ac:dyDescent="0.2">
      <c r="A267" t="s">
        <v>689</v>
      </c>
      <c r="B267" t="s">
        <v>476</v>
      </c>
      <c r="C267" t="s">
        <v>52</v>
      </c>
      <c r="D267" t="s">
        <v>35</v>
      </c>
      <c r="E267">
        <v>10</v>
      </c>
      <c r="F267" t="s">
        <v>690</v>
      </c>
      <c r="G267" t="s">
        <v>226</v>
      </c>
      <c r="O267">
        <v>20</v>
      </c>
      <c r="P267">
        <v>73</v>
      </c>
      <c r="Q267">
        <v>1</v>
      </c>
      <c r="R267">
        <v>0</v>
      </c>
      <c r="S267">
        <v>0</v>
      </c>
      <c r="T267">
        <v>9</v>
      </c>
      <c r="U267">
        <v>7</v>
      </c>
      <c r="V267">
        <v>109</v>
      </c>
      <c r="W267">
        <v>1</v>
      </c>
      <c r="X267">
        <v>0</v>
      </c>
      <c r="Y267">
        <v>1</v>
      </c>
      <c r="AB267">
        <v>2</v>
      </c>
      <c r="AF267">
        <v>40.200000000000003</v>
      </c>
    </row>
    <row r="268" spans="1:32" hidden="1" x14ac:dyDescent="0.2">
      <c r="A268" t="s">
        <v>893</v>
      </c>
      <c r="B268" t="s">
        <v>721</v>
      </c>
      <c r="C268" t="s">
        <v>46</v>
      </c>
      <c r="D268" t="s">
        <v>57</v>
      </c>
      <c r="E268">
        <v>10</v>
      </c>
      <c r="F268" t="s">
        <v>894</v>
      </c>
      <c r="G268" t="s">
        <v>236</v>
      </c>
      <c r="T268">
        <v>9</v>
      </c>
      <c r="U268">
        <v>7</v>
      </c>
      <c r="V268">
        <v>113</v>
      </c>
      <c r="W268">
        <v>2</v>
      </c>
      <c r="X268">
        <v>0</v>
      </c>
      <c r="Y268">
        <v>1</v>
      </c>
      <c r="AB268">
        <v>3</v>
      </c>
      <c r="AF268">
        <v>33.299999999999997</v>
      </c>
    </row>
    <row r="269" spans="1:32" hidden="1" x14ac:dyDescent="0.2">
      <c r="A269" t="s">
        <v>776</v>
      </c>
      <c r="B269" t="s">
        <v>721</v>
      </c>
      <c r="C269" t="s">
        <v>48</v>
      </c>
      <c r="D269" t="s">
        <v>45</v>
      </c>
      <c r="E269">
        <v>10</v>
      </c>
      <c r="F269" t="s">
        <v>777</v>
      </c>
      <c r="G269" t="s">
        <v>227</v>
      </c>
      <c r="T269">
        <v>10</v>
      </c>
      <c r="U269">
        <v>6</v>
      </c>
      <c r="V269">
        <v>178</v>
      </c>
      <c r="W269">
        <v>1</v>
      </c>
      <c r="X269">
        <v>0</v>
      </c>
      <c r="Y269">
        <v>1</v>
      </c>
      <c r="Z269">
        <v>1</v>
      </c>
      <c r="AA269">
        <v>0</v>
      </c>
      <c r="AB269">
        <v>2</v>
      </c>
      <c r="AF269">
        <v>32.799999999999997</v>
      </c>
    </row>
    <row r="270" spans="1:32" hidden="1" x14ac:dyDescent="0.2">
      <c r="A270" t="s">
        <v>502</v>
      </c>
      <c r="B270" t="s">
        <v>476</v>
      </c>
      <c r="C270" t="s">
        <v>39</v>
      </c>
      <c r="D270" t="s">
        <v>56</v>
      </c>
      <c r="E270">
        <v>10</v>
      </c>
      <c r="F270" t="s">
        <v>503</v>
      </c>
      <c r="G270" t="s">
        <v>233</v>
      </c>
      <c r="O270">
        <v>26</v>
      </c>
      <c r="P270">
        <v>203</v>
      </c>
      <c r="Q270">
        <v>1</v>
      </c>
      <c r="R270">
        <v>0</v>
      </c>
      <c r="S270">
        <v>1</v>
      </c>
      <c r="T270">
        <v>3</v>
      </c>
      <c r="U270">
        <v>2</v>
      </c>
      <c r="V270">
        <v>13</v>
      </c>
      <c r="W270">
        <v>0</v>
      </c>
      <c r="X270">
        <v>0</v>
      </c>
      <c r="Y270">
        <v>0</v>
      </c>
      <c r="AB270">
        <v>1</v>
      </c>
      <c r="AF270">
        <v>32.6</v>
      </c>
    </row>
    <row r="271" spans="1:32" hidden="1" x14ac:dyDescent="0.2">
      <c r="A271" t="s">
        <v>420</v>
      </c>
      <c r="B271" t="s">
        <v>368</v>
      </c>
      <c r="C271" t="s">
        <v>53</v>
      </c>
      <c r="D271" t="s">
        <v>41</v>
      </c>
      <c r="E271">
        <v>10</v>
      </c>
      <c r="F271" t="s">
        <v>421</v>
      </c>
      <c r="G271" t="s">
        <v>232</v>
      </c>
      <c r="H271">
        <v>25</v>
      </c>
      <c r="I271">
        <v>20</v>
      </c>
      <c r="J271">
        <v>324</v>
      </c>
      <c r="K271">
        <v>4</v>
      </c>
      <c r="L271">
        <v>0</v>
      </c>
      <c r="M271">
        <v>0</v>
      </c>
      <c r="N271">
        <v>1</v>
      </c>
      <c r="AB271">
        <v>1</v>
      </c>
      <c r="AF271">
        <v>31.96</v>
      </c>
    </row>
    <row r="272" spans="1:32" hidden="1" x14ac:dyDescent="0.2">
      <c r="A272" t="s">
        <v>486</v>
      </c>
      <c r="B272" t="s">
        <v>476</v>
      </c>
      <c r="C272" t="s">
        <v>62</v>
      </c>
      <c r="D272" t="s">
        <v>31</v>
      </c>
      <c r="E272">
        <v>10</v>
      </c>
      <c r="F272" t="s">
        <v>487</v>
      </c>
      <c r="G272" t="s">
        <v>234</v>
      </c>
      <c r="O272">
        <v>24</v>
      </c>
      <c r="P272">
        <v>69</v>
      </c>
      <c r="Q272">
        <v>1</v>
      </c>
      <c r="R272">
        <v>0</v>
      </c>
      <c r="S272">
        <v>0</v>
      </c>
      <c r="T272">
        <v>5</v>
      </c>
      <c r="U272">
        <v>3</v>
      </c>
      <c r="V272">
        <v>92</v>
      </c>
      <c r="W272">
        <v>1</v>
      </c>
      <c r="X272">
        <v>0</v>
      </c>
      <c r="Y272">
        <v>0</v>
      </c>
      <c r="AB272">
        <v>1</v>
      </c>
      <c r="AF272">
        <v>31.1</v>
      </c>
    </row>
    <row r="273" spans="1:32" hidden="1" x14ac:dyDescent="0.2">
      <c r="A273" t="s">
        <v>452</v>
      </c>
      <c r="B273" t="s">
        <v>368</v>
      </c>
      <c r="C273" t="s">
        <v>48</v>
      </c>
      <c r="D273" t="s">
        <v>45</v>
      </c>
      <c r="E273">
        <v>10</v>
      </c>
      <c r="F273" t="s">
        <v>453</v>
      </c>
      <c r="G273" t="s">
        <v>227</v>
      </c>
      <c r="H273">
        <v>33</v>
      </c>
      <c r="I273">
        <v>22</v>
      </c>
      <c r="J273">
        <v>379</v>
      </c>
      <c r="K273">
        <v>3</v>
      </c>
      <c r="L273">
        <v>1</v>
      </c>
      <c r="M273">
        <v>1</v>
      </c>
      <c r="N273">
        <v>1</v>
      </c>
      <c r="O273">
        <v>2</v>
      </c>
      <c r="P273">
        <v>-2</v>
      </c>
      <c r="Q273">
        <v>0</v>
      </c>
      <c r="R273">
        <v>0</v>
      </c>
      <c r="S273">
        <v>0</v>
      </c>
      <c r="AB273">
        <v>1</v>
      </c>
      <c r="AC273" t="s">
        <v>1478</v>
      </c>
      <c r="AD273" t="s">
        <v>1488</v>
      </c>
      <c r="AE273" t="s">
        <v>1556</v>
      </c>
      <c r="AF273">
        <v>30.96</v>
      </c>
    </row>
    <row r="274" spans="1:32" hidden="1" x14ac:dyDescent="0.2">
      <c r="A274" t="s">
        <v>524</v>
      </c>
      <c r="B274" t="s">
        <v>476</v>
      </c>
      <c r="C274" t="s">
        <v>53</v>
      </c>
      <c r="D274" t="s">
        <v>41</v>
      </c>
      <c r="E274">
        <v>10</v>
      </c>
      <c r="F274" t="s">
        <v>525</v>
      </c>
      <c r="G274" t="s">
        <v>232</v>
      </c>
      <c r="O274">
        <v>11</v>
      </c>
      <c r="P274">
        <v>56</v>
      </c>
      <c r="Q274">
        <v>0</v>
      </c>
      <c r="R274">
        <v>0</v>
      </c>
      <c r="S274">
        <v>0</v>
      </c>
      <c r="T274">
        <v>3</v>
      </c>
      <c r="U274">
        <v>3</v>
      </c>
      <c r="V274">
        <v>131</v>
      </c>
      <c r="W274">
        <v>1</v>
      </c>
      <c r="X274">
        <v>0</v>
      </c>
      <c r="Y274">
        <v>1</v>
      </c>
      <c r="AB274">
        <v>1</v>
      </c>
      <c r="AF274">
        <v>30.7</v>
      </c>
    </row>
    <row r="275" spans="1:32" hidden="1" x14ac:dyDescent="0.2">
      <c r="A275" t="s">
        <v>1026</v>
      </c>
      <c r="B275" t="s">
        <v>795</v>
      </c>
      <c r="C275" t="s">
        <v>52</v>
      </c>
      <c r="D275" t="s">
        <v>35</v>
      </c>
      <c r="E275">
        <v>10</v>
      </c>
      <c r="F275" t="s">
        <v>1027</v>
      </c>
      <c r="G275" t="s">
        <v>226</v>
      </c>
      <c r="T275">
        <v>5</v>
      </c>
      <c r="U275">
        <v>5</v>
      </c>
      <c r="V275">
        <v>107</v>
      </c>
      <c r="W275">
        <v>2</v>
      </c>
      <c r="X275">
        <v>0</v>
      </c>
      <c r="Y275">
        <v>1</v>
      </c>
      <c r="AB275">
        <v>2</v>
      </c>
      <c r="AF275">
        <v>30.7</v>
      </c>
    </row>
    <row r="276" spans="1:32" hidden="1" x14ac:dyDescent="0.2">
      <c r="A276" t="s">
        <v>1226</v>
      </c>
      <c r="B276" t="s">
        <v>721</v>
      </c>
      <c r="C276" t="s">
        <v>57</v>
      </c>
      <c r="D276" t="s">
        <v>46</v>
      </c>
      <c r="E276">
        <v>10</v>
      </c>
      <c r="F276" t="s">
        <v>1227</v>
      </c>
      <c r="G276" t="s">
        <v>236</v>
      </c>
      <c r="T276">
        <v>10</v>
      </c>
      <c r="U276">
        <v>7</v>
      </c>
      <c r="V276">
        <v>134</v>
      </c>
      <c r="W276">
        <v>1</v>
      </c>
      <c r="X276">
        <v>0</v>
      </c>
      <c r="Y276">
        <v>1</v>
      </c>
      <c r="AB276">
        <v>1</v>
      </c>
      <c r="AF276">
        <v>29.4</v>
      </c>
    </row>
    <row r="277" spans="1:32" hidden="1" x14ac:dyDescent="0.2">
      <c r="A277" t="s">
        <v>426</v>
      </c>
      <c r="B277" t="s">
        <v>368</v>
      </c>
      <c r="C277" t="s">
        <v>46</v>
      </c>
      <c r="D277" t="s">
        <v>57</v>
      </c>
      <c r="E277">
        <v>10</v>
      </c>
      <c r="F277" t="s">
        <v>427</v>
      </c>
      <c r="G277" t="s">
        <v>236</v>
      </c>
      <c r="H277">
        <v>48</v>
      </c>
      <c r="I277">
        <v>29</v>
      </c>
      <c r="J277">
        <v>363</v>
      </c>
      <c r="K277">
        <v>3</v>
      </c>
      <c r="L277">
        <v>0</v>
      </c>
      <c r="M277">
        <v>1</v>
      </c>
      <c r="N277">
        <v>1</v>
      </c>
      <c r="O277">
        <v>3</v>
      </c>
      <c r="P277">
        <v>-2</v>
      </c>
      <c r="Q277">
        <v>0</v>
      </c>
      <c r="R277">
        <v>0</v>
      </c>
      <c r="S277">
        <v>0</v>
      </c>
      <c r="Z277">
        <v>2</v>
      </c>
      <c r="AA277">
        <v>0</v>
      </c>
      <c r="AB277">
        <v>1</v>
      </c>
      <c r="AF277">
        <v>28.32</v>
      </c>
    </row>
    <row r="278" spans="1:32" hidden="1" x14ac:dyDescent="0.2">
      <c r="A278" t="s">
        <v>817</v>
      </c>
      <c r="B278" t="s">
        <v>721</v>
      </c>
      <c r="C278" t="s">
        <v>41</v>
      </c>
      <c r="D278" t="s">
        <v>53</v>
      </c>
      <c r="E278">
        <v>10</v>
      </c>
      <c r="F278" t="s">
        <v>818</v>
      </c>
      <c r="G278" t="s">
        <v>232</v>
      </c>
      <c r="O278">
        <v>1</v>
      </c>
      <c r="P278">
        <v>11</v>
      </c>
      <c r="Q278">
        <v>0</v>
      </c>
      <c r="R278">
        <v>0</v>
      </c>
      <c r="S278">
        <v>0</v>
      </c>
      <c r="T278">
        <v>8</v>
      </c>
      <c r="U278">
        <v>5</v>
      </c>
      <c r="V278">
        <v>98</v>
      </c>
      <c r="W278">
        <v>2</v>
      </c>
      <c r="X278">
        <v>0</v>
      </c>
      <c r="Y278">
        <v>0</v>
      </c>
      <c r="AB278">
        <v>1</v>
      </c>
      <c r="AF278">
        <v>27.9</v>
      </c>
    </row>
    <row r="279" spans="1:32" hidden="1" x14ac:dyDescent="0.2">
      <c r="A279" t="s">
        <v>400</v>
      </c>
      <c r="B279" t="s">
        <v>368</v>
      </c>
      <c r="C279" t="s">
        <v>55</v>
      </c>
      <c r="D279" t="s">
        <v>40</v>
      </c>
      <c r="E279">
        <v>10</v>
      </c>
      <c r="F279" t="s">
        <v>401</v>
      </c>
      <c r="G279" t="s">
        <v>230</v>
      </c>
      <c r="H279">
        <v>45</v>
      </c>
      <c r="I279">
        <v>34</v>
      </c>
      <c r="J279">
        <v>316</v>
      </c>
      <c r="K279">
        <v>3</v>
      </c>
      <c r="L279">
        <v>0</v>
      </c>
      <c r="M279">
        <v>2</v>
      </c>
      <c r="N279">
        <v>1</v>
      </c>
      <c r="O279">
        <v>2</v>
      </c>
      <c r="P279">
        <v>17</v>
      </c>
      <c r="Q279">
        <v>0</v>
      </c>
      <c r="R279">
        <v>0</v>
      </c>
      <c r="S279">
        <v>0</v>
      </c>
      <c r="Z279">
        <v>1</v>
      </c>
      <c r="AA279">
        <v>0</v>
      </c>
      <c r="AB279">
        <v>1</v>
      </c>
      <c r="AF279">
        <v>27.34</v>
      </c>
    </row>
    <row r="280" spans="1:32" hidden="1" x14ac:dyDescent="0.2">
      <c r="A280" t="s">
        <v>412</v>
      </c>
      <c r="B280" t="s">
        <v>368</v>
      </c>
      <c r="C280" t="s">
        <v>37</v>
      </c>
      <c r="D280" t="s">
        <v>43</v>
      </c>
      <c r="E280">
        <v>10</v>
      </c>
      <c r="F280" t="s">
        <v>413</v>
      </c>
      <c r="G280" t="s">
        <v>235</v>
      </c>
      <c r="H280">
        <v>44</v>
      </c>
      <c r="I280">
        <v>24</v>
      </c>
      <c r="J280">
        <v>361</v>
      </c>
      <c r="K280">
        <v>2</v>
      </c>
      <c r="L280">
        <v>0</v>
      </c>
      <c r="M280">
        <v>0</v>
      </c>
      <c r="N280">
        <v>1</v>
      </c>
      <c r="O280">
        <v>1</v>
      </c>
      <c r="P280">
        <v>10</v>
      </c>
      <c r="Q280">
        <v>0</v>
      </c>
      <c r="R280">
        <v>0</v>
      </c>
      <c r="S280">
        <v>0</v>
      </c>
      <c r="Z280">
        <v>1</v>
      </c>
      <c r="AA280">
        <v>0</v>
      </c>
      <c r="AB280">
        <v>1</v>
      </c>
      <c r="AF280">
        <v>26.44</v>
      </c>
    </row>
    <row r="281" spans="1:32" hidden="1" x14ac:dyDescent="0.2">
      <c r="A281" t="s">
        <v>927</v>
      </c>
      <c r="B281" t="s">
        <v>721</v>
      </c>
      <c r="C281" t="s">
        <v>46</v>
      </c>
      <c r="D281" t="s">
        <v>57</v>
      </c>
      <c r="E281">
        <v>10</v>
      </c>
      <c r="F281" t="s">
        <v>928</v>
      </c>
      <c r="G281" t="s">
        <v>236</v>
      </c>
      <c r="T281">
        <v>15</v>
      </c>
      <c r="U281">
        <v>10</v>
      </c>
      <c r="V281">
        <v>130</v>
      </c>
      <c r="W281">
        <v>0</v>
      </c>
      <c r="X281">
        <v>0</v>
      </c>
      <c r="Y281">
        <v>1</v>
      </c>
      <c r="AB281">
        <v>1</v>
      </c>
      <c r="AC281" t="s">
        <v>463</v>
      </c>
      <c r="AD281" t="s">
        <v>1479</v>
      </c>
      <c r="AE281" t="s">
        <v>1557</v>
      </c>
      <c r="AF281">
        <v>26</v>
      </c>
    </row>
    <row r="282" spans="1:32" hidden="1" x14ac:dyDescent="0.2">
      <c r="A282" t="s">
        <v>937</v>
      </c>
      <c r="B282" t="s">
        <v>795</v>
      </c>
      <c r="C282" t="s">
        <v>43</v>
      </c>
      <c r="D282" t="s">
        <v>37</v>
      </c>
      <c r="E282">
        <v>10</v>
      </c>
      <c r="F282" t="s">
        <v>938</v>
      </c>
      <c r="G282" t="s">
        <v>235</v>
      </c>
      <c r="T282">
        <v>7</v>
      </c>
      <c r="U282">
        <v>5</v>
      </c>
      <c r="V282">
        <v>113</v>
      </c>
      <c r="W282">
        <v>1</v>
      </c>
      <c r="X282">
        <v>0</v>
      </c>
      <c r="Y282">
        <v>1</v>
      </c>
      <c r="AB282">
        <v>1</v>
      </c>
      <c r="AF282">
        <v>25.3</v>
      </c>
    </row>
    <row r="283" spans="1:32" hidden="1" x14ac:dyDescent="0.2">
      <c r="A283" t="s">
        <v>416</v>
      </c>
      <c r="B283" t="s">
        <v>368</v>
      </c>
      <c r="C283" t="s">
        <v>47</v>
      </c>
      <c r="D283" t="s">
        <v>61</v>
      </c>
      <c r="E283">
        <v>10</v>
      </c>
      <c r="F283" t="s">
        <v>417</v>
      </c>
      <c r="G283" t="s">
        <v>229</v>
      </c>
      <c r="H283">
        <v>61</v>
      </c>
      <c r="I283">
        <v>35</v>
      </c>
      <c r="J283">
        <v>333</v>
      </c>
      <c r="K283">
        <v>2</v>
      </c>
      <c r="L283">
        <v>0</v>
      </c>
      <c r="M283">
        <v>0</v>
      </c>
      <c r="N283">
        <v>1</v>
      </c>
      <c r="O283">
        <v>2</v>
      </c>
      <c r="P283">
        <v>8</v>
      </c>
      <c r="Q283">
        <v>0</v>
      </c>
      <c r="R283">
        <v>0</v>
      </c>
      <c r="S283">
        <v>0</v>
      </c>
      <c r="AB283">
        <v>1</v>
      </c>
      <c r="AF283">
        <v>25.12</v>
      </c>
    </row>
    <row r="284" spans="1:32" hidden="1" x14ac:dyDescent="0.2">
      <c r="A284" t="s">
        <v>406</v>
      </c>
      <c r="B284" t="s">
        <v>368</v>
      </c>
      <c r="C284" t="s">
        <v>52</v>
      </c>
      <c r="D284" t="s">
        <v>35</v>
      </c>
      <c r="E284">
        <v>10</v>
      </c>
      <c r="F284" t="s">
        <v>407</v>
      </c>
      <c r="G284" t="s">
        <v>226</v>
      </c>
      <c r="H284">
        <v>24</v>
      </c>
      <c r="I284">
        <v>19</v>
      </c>
      <c r="J284">
        <v>258</v>
      </c>
      <c r="K284">
        <v>3</v>
      </c>
      <c r="L284">
        <v>0</v>
      </c>
      <c r="M284">
        <v>0</v>
      </c>
      <c r="N284">
        <v>0</v>
      </c>
      <c r="O284">
        <v>3</v>
      </c>
      <c r="P284">
        <v>24</v>
      </c>
      <c r="Q284">
        <v>0</v>
      </c>
      <c r="R284">
        <v>0</v>
      </c>
      <c r="S284">
        <v>0</v>
      </c>
      <c r="AB284">
        <v>1</v>
      </c>
      <c r="AF284">
        <v>24.72</v>
      </c>
    </row>
    <row r="285" spans="1:32" hidden="1" x14ac:dyDescent="0.2">
      <c r="A285" t="s">
        <v>422</v>
      </c>
      <c r="B285" t="s">
        <v>368</v>
      </c>
      <c r="C285" t="s">
        <v>43</v>
      </c>
      <c r="D285" t="s">
        <v>37</v>
      </c>
      <c r="E285">
        <v>10</v>
      </c>
      <c r="F285" t="s">
        <v>423</v>
      </c>
      <c r="G285" t="s">
        <v>235</v>
      </c>
      <c r="H285">
        <v>42</v>
      </c>
      <c r="I285">
        <v>26</v>
      </c>
      <c r="J285">
        <v>334</v>
      </c>
      <c r="K285">
        <v>2</v>
      </c>
      <c r="L285">
        <v>0</v>
      </c>
      <c r="M285">
        <v>1</v>
      </c>
      <c r="N285">
        <v>1</v>
      </c>
      <c r="O285">
        <v>2</v>
      </c>
      <c r="P285">
        <v>9</v>
      </c>
      <c r="Q285">
        <v>0</v>
      </c>
      <c r="R285">
        <v>0</v>
      </c>
      <c r="S285">
        <v>0</v>
      </c>
      <c r="Z285">
        <v>1</v>
      </c>
      <c r="AA285">
        <v>0</v>
      </c>
      <c r="AB285">
        <v>1</v>
      </c>
      <c r="AF285">
        <v>24.26</v>
      </c>
    </row>
    <row r="286" spans="1:32" hidden="1" x14ac:dyDescent="0.2">
      <c r="A286" t="s">
        <v>480</v>
      </c>
      <c r="B286" t="s">
        <v>476</v>
      </c>
      <c r="C286" t="s">
        <v>58</v>
      </c>
      <c r="D286" t="s">
        <v>32</v>
      </c>
      <c r="E286">
        <v>10</v>
      </c>
      <c r="F286" t="s">
        <v>481</v>
      </c>
      <c r="G286" t="s">
        <v>224</v>
      </c>
      <c r="O286">
        <v>19</v>
      </c>
      <c r="P286">
        <v>112</v>
      </c>
      <c r="Q286">
        <v>0</v>
      </c>
      <c r="R286">
        <v>0</v>
      </c>
      <c r="S286">
        <v>1</v>
      </c>
      <c r="T286">
        <v>5</v>
      </c>
      <c r="U286">
        <v>5</v>
      </c>
      <c r="V286">
        <v>47</v>
      </c>
      <c r="W286">
        <v>0</v>
      </c>
      <c r="X286">
        <v>0</v>
      </c>
      <c r="Y286">
        <v>0</v>
      </c>
      <c r="AB286">
        <v>1</v>
      </c>
      <c r="AC286" t="s">
        <v>463</v>
      </c>
      <c r="AD286" t="s">
        <v>1485</v>
      </c>
      <c r="AF286">
        <v>23.9</v>
      </c>
    </row>
    <row r="287" spans="1:32" hidden="1" x14ac:dyDescent="0.2">
      <c r="A287" t="s">
        <v>1134</v>
      </c>
      <c r="B287" t="s">
        <v>721</v>
      </c>
      <c r="C287" t="s">
        <v>36</v>
      </c>
      <c r="D287" t="s">
        <v>34</v>
      </c>
      <c r="E287">
        <v>10</v>
      </c>
      <c r="F287" t="s">
        <v>1135</v>
      </c>
      <c r="G287" t="s">
        <v>228</v>
      </c>
      <c r="T287">
        <v>13</v>
      </c>
      <c r="U287">
        <v>8</v>
      </c>
      <c r="V287">
        <v>126</v>
      </c>
      <c r="W287">
        <v>0</v>
      </c>
      <c r="X287">
        <v>0</v>
      </c>
      <c r="Y287">
        <v>1</v>
      </c>
      <c r="AB287">
        <v>1</v>
      </c>
      <c r="AF287">
        <v>23.6</v>
      </c>
    </row>
    <row r="288" spans="1:32" hidden="1" x14ac:dyDescent="0.2">
      <c r="A288" t="s">
        <v>786</v>
      </c>
      <c r="B288" t="s">
        <v>721</v>
      </c>
      <c r="C288" t="s">
        <v>37</v>
      </c>
      <c r="D288" t="s">
        <v>43</v>
      </c>
      <c r="E288">
        <v>10</v>
      </c>
      <c r="F288" t="s">
        <v>787</v>
      </c>
      <c r="G288" t="s">
        <v>235</v>
      </c>
      <c r="T288">
        <v>12</v>
      </c>
      <c r="U288">
        <v>4</v>
      </c>
      <c r="V288">
        <v>104</v>
      </c>
      <c r="W288">
        <v>1</v>
      </c>
      <c r="X288">
        <v>0</v>
      </c>
      <c r="Y288">
        <v>1</v>
      </c>
      <c r="AB288">
        <v>1</v>
      </c>
      <c r="AF288">
        <v>23.4</v>
      </c>
    </row>
    <row r="289" spans="1:32" hidden="1" x14ac:dyDescent="0.2">
      <c r="A289" t="s">
        <v>382</v>
      </c>
      <c r="B289" t="s">
        <v>368</v>
      </c>
      <c r="C289" t="s">
        <v>45</v>
      </c>
      <c r="D289" t="s">
        <v>48</v>
      </c>
      <c r="E289">
        <v>10</v>
      </c>
      <c r="F289" t="s">
        <v>383</v>
      </c>
      <c r="G289" t="s">
        <v>227</v>
      </c>
      <c r="H289">
        <v>45</v>
      </c>
      <c r="I289">
        <v>33</v>
      </c>
      <c r="J289">
        <v>372</v>
      </c>
      <c r="K289">
        <v>1</v>
      </c>
      <c r="L289">
        <v>0</v>
      </c>
      <c r="M289">
        <v>1</v>
      </c>
      <c r="N289">
        <v>1</v>
      </c>
      <c r="O289">
        <v>3</v>
      </c>
      <c r="P289">
        <v>17</v>
      </c>
      <c r="Q289">
        <v>0</v>
      </c>
      <c r="R289">
        <v>0</v>
      </c>
      <c r="S289">
        <v>0</v>
      </c>
      <c r="Z289">
        <v>1</v>
      </c>
      <c r="AA289">
        <v>0</v>
      </c>
      <c r="AB289">
        <v>2</v>
      </c>
      <c r="AC289" t="s">
        <v>463</v>
      </c>
      <c r="AD289" t="s">
        <v>1502</v>
      </c>
      <c r="AE289" t="s">
        <v>1558</v>
      </c>
      <c r="AF289">
        <v>22.58</v>
      </c>
    </row>
    <row r="290" spans="1:32" hidden="1" x14ac:dyDescent="0.2">
      <c r="A290" t="s">
        <v>376</v>
      </c>
      <c r="B290" t="s">
        <v>368</v>
      </c>
      <c r="C290" t="s">
        <v>56</v>
      </c>
      <c r="D290" t="s">
        <v>39</v>
      </c>
      <c r="E290">
        <v>10</v>
      </c>
      <c r="F290" t="s">
        <v>377</v>
      </c>
      <c r="G290" t="s">
        <v>233</v>
      </c>
      <c r="H290">
        <v>43</v>
      </c>
      <c r="I290">
        <v>29</v>
      </c>
      <c r="J290">
        <v>302</v>
      </c>
      <c r="K290">
        <v>2</v>
      </c>
      <c r="L290">
        <v>0</v>
      </c>
      <c r="M290">
        <v>2</v>
      </c>
      <c r="N290">
        <v>1</v>
      </c>
      <c r="O290">
        <v>2</v>
      </c>
      <c r="P290">
        <v>12</v>
      </c>
      <c r="Q290">
        <v>0</v>
      </c>
      <c r="R290">
        <v>0</v>
      </c>
      <c r="S290">
        <v>0</v>
      </c>
      <c r="AB290">
        <v>1</v>
      </c>
      <c r="AF290">
        <v>22.28</v>
      </c>
    </row>
    <row r="291" spans="1:32" hidden="1" x14ac:dyDescent="0.2">
      <c r="A291" t="s">
        <v>567</v>
      </c>
      <c r="B291" t="s">
        <v>476</v>
      </c>
      <c r="C291" t="s">
        <v>42</v>
      </c>
      <c r="D291" t="s">
        <v>38</v>
      </c>
      <c r="E291">
        <v>10</v>
      </c>
      <c r="F291" t="s">
        <v>568</v>
      </c>
      <c r="G291" t="s">
        <v>231</v>
      </c>
      <c r="O291">
        <v>16</v>
      </c>
      <c r="P291">
        <v>43</v>
      </c>
      <c r="Q291">
        <v>0</v>
      </c>
      <c r="R291">
        <v>0</v>
      </c>
      <c r="S291">
        <v>0</v>
      </c>
      <c r="T291">
        <v>8</v>
      </c>
      <c r="U291">
        <v>6</v>
      </c>
      <c r="V291">
        <v>50</v>
      </c>
      <c r="W291">
        <v>1</v>
      </c>
      <c r="X291">
        <v>0</v>
      </c>
      <c r="Y291">
        <v>0</v>
      </c>
      <c r="AB291">
        <v>1</v>
      </c>
      <c r="AF291">
        <v>21.3</v>
      </c>
    </row>
    <row r="292" spans="1:32" hidden="1" x14ac:dyDescent="0.2">
      <c r="A292" t="s">
        <v>378</v>
      </c>
      <c r="B292" t="s">
        <v>368</v>
      </c>
      <c r="C292" t="s">
        <v>44</v>
      </c>
      <c r="D292" t="s">
        <v>54</v>
      </c>
      <c r="E292">
        <v>10</v>
      </c>
      <c r="F292" t="s">
        <v>379</v>
      </c>
      <c r="G292" t="s">
        <v>225</v>
      </c>
      <c r="H292">
        <v>26</v>
      </c>
      <c r="I292">
        <v>21</v>
      </c>
      <c r="J292">
        <v>217</v>
      </c>
      <c r="K292">
        <v>1</v>
      </c>
      <c r="L292">
        <v>0</v>
      </c>
      <c r="M292">
        <v>0</v>
      </c>
      <c r="N292">
        <v>0</v>
      </c>
      <c r="O292">
        <v>9</v>
      </c>
      <c r="P292">
        <v>23</v>
      </c>
      <c r="Q292">
        <v>1</v>
      </c>
      <c r="R292">
        <v>0</v>
      </c>
      <c r="S292">
        <v>0</v>
      </c>
      <c r="AB292">
        <v>1</v>
      </c>
      <c r="AF292">
        <v>20.98</v>
      </c>
    </row>
    <row r="293" spans="1:32" hidden="1" x14ac:dyDescent="0.2">
      <c r="A293" t="s">
        <v>855</v>
      </c>
      <c r="B293" t="s">
        <v>721</v>
      </c>
      <c r="C293" t="s">
        <v>45</v>
      </c>
      <c r="D293" t="s">
        <v>48</v>
      </c>
      <c r="E293">
        <v>10</v>
      </c>
      <c r="F293" t="s">
        <v>856</v>
      </c>
      <c r="G293" t="s">
        <v>227</v>
      </c>
      <c r="O293">
        <v>1</v>
      </c>
      <c r="P293">
        <v>-7</v>
      </c>
      <c r="Q293">
        <v>0</v>
      </c>
      <c r="R293">
        <v>0</v>
      </c>
      <c r="S293">
        <v>0</v>
      </c>
      <c r="T293">
        <v>11</v>
      </c>
      <c r="U293">
        <v>7</v>
      </c>
      <c r="V293">
        <v>113</v>
      </c>
      <c r="W293">
        <v>0</v>
      </c>
      <c r="X293">
        <v>0</v>
      </c>
      <c r="Y293">
        <v>1</v>
      </c>
      <c r="AB293">
        <v>1</v>
      </c>
      <c r="AF293">
        <v>20.6</v>
      </c>
    </row>
    <row r="294" spans="1:32" hidden="1" x14ac:dyDescent="0.2">
      <c r="A294" t="s">
        <v>839</v>
      </c>
      <c r="B294" t="s">
        <v>721</v>
      </c>
      <c r="C294" t="s">
        <v>32</v>
      </c>
      <c r="D294" t="s">
        <v>58</v>
      </c>
      <c r="E294">
        <v>10</v>
      </c>
      <c r="F294" t="s">
        <v>840</v>
      </c>
      <c r="G294" t="s">
        <v>224</v>
      </c>
      <c r="T294">
        <v>11</v>
      </c>
      <c r="U294">
        <v>6</v>
      </c>
      <c r="V294">
        <v>85</v>
      </c>
      <c r="W294">
        <v>1</v>
      </c>
      <c r="X294">
        <v>0</v>
      </c>
      <c r="Y294">
        <v>0</v>
      </c>
      <c r="AB294">
        <v>2</v>
      </c>
      <c r="AC294" t="s">
        <v>463</v>
      </c>
      <c r="AD294" t="s">
        <v>1476</v>
      </c>
      <c r="AF294">
        <v>20.5</v>
      </c>
    </row>
    <row r="295" spans="1:32" hidden="1" x14ac:dyDescent="0.2">
      <c r="A295" t="s">
        <v>967</v>
      </c>
      <c r="B295" t="s">
        <v>795</v>
      </c>
      <c r="C295" t="s">
        <v>38</v>
      </c>
      <c r="D295" t="s">
        <v>42</v>
      </c>
      <c r="E295">
        <v>10</v>
      </c>
      <c r="F295" t="s">
        <v>968</v>
      </c>
      <c r="G295" t="s">
        <v>231</v>
      </c>
      <c r="T295">
        <v>4</v>
      </c>
      <c r="U295">
        <v>4</v>
      </c>
      <c r="V295">
        <v>134</v>
      </c>
      <c r="W295">
        <v>0</v>
      </c>
      <c r="X295">
        <v>0</v>
      </c>
      <c r="Y295">
        <v>1</v>
      </c>
      <c r="AB295">
        <v>2</v>
      </c>
      <c r="AF295">
        <v>20.399999999999999</v>
      </c>
    </row>
    <row r="296" spans="1:32" hidden="1" x14ac:dyDescent="0.2">
      <c r="A296" t="s">
        <v>841</v>
      </c>
      <c r="B296" t="s">
        <v>721</v>
      </c>
      <c r="C296" t="s">
        <v>37</v>
      </c>
      <c r="D296" t="s">
        <v>43</v>
      </c>
      <c r="E296">
        <v>10</v>
      </c>
      <c r="F296" t="s">
        <v>842</v>
      </c>
      <c r="G296" t="s">
        <v>235</v>
      </c>
      <c r="T296">
        <v>9</v>
      </c>
      <c r="U296">
        <v>6</v>
      </c>
      <c r="V296">
        <v>82</v>
      </c>
      <c r="W296">
        <v>1</v>
      </c>
      <c r="X296">
        <v>0</v>
      </c>
      <c r="Y296">
        <v>0</v>
      </c>
      <c r="AB296">
        <v>3</v>
      </c>
      <c r="AF296">
        <v>20.2</v>
      </c>
    </row>
    <row r="297" spans="1:32" hidden="1" x14ac:dyDescent="0.2">
      <c r="A297" t="s">
        <v>772</v>
      </c>
      <c r="B297" t="s">
        <v>721</v>
      </c>
      <c r="C297" t="s">
        <v>42</v>
      </c>
      <c r="D297" t="s">
        <v>38</v>
      </c>
      <c r="E297">
        <v>10</v>
      </c>
      <c r="F297" t="s">
        <v>773</v>
      </c>
      <c r="G297" t="s">
        <v>231</v>
      </c>
      <c r="O297">
        <v>1</v>
      </c>
      <c r="P297">
        <v>6</v>
      </c>
      <c r="Q297">
        <v>0</v>
      </c>
      <c r="R297">
        <v>0</v>
      </c>
      <c r="S297">
        <v>0</v>
      </c>
      <c r="T297">
        <v>12</v>
      </c>
      <c r="U297">
        <v>7</v>
      </c>
      <c r="V297">
        <v>52</v>
      </c>
      <c r="W297">
        <v>1</v>
      </c>
      <c r="X297">
        <v>0</v>
      </c>
      <c r="Y297">
        <v>0</v>
      </c>
      <c r="AB297">
        <v>2</v>
      </c>
      <c r="AF297">
        <v>18.8</v>
      </c>
    </row>
    <row r="298" spans="1:32" hidden="1" x14ac:dyDescent="0.2">
      <c r="A298" t="s">
        <v>1138</v>
      </c>
      <c r="B298" t="s">
        <v>795</v>
      </c>
      <c r="C298" t="s">
        <v>45</v>
      </c>
      <c r="D298" t="s">
        <v>48</v>
      </c>
      <c r="E298">
        <v>10</v>
      </c>
      <c r="F298" t="s">
        <v>1139</v>
      </c>
      <c r="G298" t="s">
        <v>227</v>
      </c>
      <c r="T298">
        <v>8</v>
      </c>
      <c r="U298">
        <v>6</v>
      </c>
      <c r="V298">
        <v>65</v>
      </c>
      <c r="W298">
        <v>1</v>
      </c>
      <c r="X298">
        <v>0</v>
      </c>
      <c r="Y298">
        <v>0</v>
      </c>
      <c r="AB298">
        <v>1</v>
      </c>
      <c r="AF298">
        <v>18.5</v>
      </c>
    </row>
    <row r="299" spans="1:32" hidden="1" x14ac:dyDescent="0.2">
      <c r="A299" t="s">
        <v>659</v>
      </c>
      <c r="B299" t="s">
        <v>476</v>
      </c>
      <c r="C299" t="s">
        <v>35</v>
      </c>
      <c r="D299" t="s">
        <v>52</v>
      </c>
      <c r="E299">
        <v>10</v>
      </c>
      <c r="F299" t="s">
        <v>660</v>
      </c>
      <c r="G299" t="s">
        <v>226</v>
      </c>
      <c r="O299">
        <v>12</v>
      </c>
      <c r="P299">
        <v>45</v>
      </c>
      <c r="Q299">
        <v>1</v>
      </c>
      <c r="R299">
        <v>0</v>
      </c>
      <c r="S299">
        <v>0</v>
      </c>
      <c r="T299">
        <v>3</v>
      </c>
      <c r="U299">
        <v>3</v>
      </c>
      <c r="V299">
        <v>44</v>
      </c>
      <c r="W299">
        <v>0</v>
      </c>
      <c r="X299">
        <v>0</v>
      </c>
      <c r="Y299">
        <v>0</v>
      </c>
      <c r="AB299">
        <v>1</v>
      </c>
      <c r="AC299" t="s">
        <v>463</v>
      </c>
      <c r="AD299" t="s">
        <v>1516</v>
      </c>
      <c r="AE299" t="s">
        <v>1559</v>
      </c>
      <c r="AF299">
        <v>17.899999999999999</v>
      </c>
    </row>
    <row r="300" spans="1:32" hidden="1" x14ac:dyDescent="0.2">
      <c r="A300" t="s">
        <v>641</v>
      </c>
      <c r="B300" t="s">
        <v>476</v>
      </c>
      <c r="C300" t="s">
        <v>38</v>
      </c>
      <c r="D300" t="s">
        <v>42</v>
      </c>
      <c r="E300">
        <v>10</v>
      </c>
      <c r="F300" t="s">
        <v>642</v>
      </c>
      <c r="G300" t="s">
        <v>231</v>
      </c>
      <c r="O300">
        <v>22</v>
      </c>
      <c r="P300">
        <v>61</v>
      </c>
      <c r="Q300">
        <v>0</v>
      </c>
      <c r="R300">
        <v>0</v>
      </c>
      <c r="S300">
        <v>0</v>
      </c>
      <c r="T300">
        <v>8</v>
      </c>
      <c r="U300">
        <v>6</v>
      </c>
      <c r="V300">
        <v>58</v>
      </c>
      <c r="W300">
        <v>0</v>
      </c>
      <c r="X300">
        <v>0</v>
      </c>
      <c r="Y300">
        <v>0</v>
      </c>
      <c r="AB300">
        <v>1</v>
      </c>
      <c r="AC300" t="s">
        <v>463</v>
      </c>
      <c r="AD300" t="s">
        <v>1506</v>
      </c>
      <c r="AE300" t="s">
        <v>1560</v>
      </c>
      <c r="AF300">
        <v>17.899999999999999</v>
      </c>
    </row>
    <row r="301" spans="1:32" hidden="1" x14ac:dyDescent="0.2">
      <c r="A301" t="s">
        <v>853</v>
      </c>
      <c r="B301" t="s">
        <v>795</v>
      </c>
      <c r="C301" t="s">
        <v>53</v>
      </c>
      <c r="D301" t="s">
        <v>41</v>
      </c>
      <c r="E301">
        <v>10</v>
      </c>
      <c r="F301" t="s">
        <v>854</v>
      </c>
      <c r="G301" t="s">
        <v>232</v>
      </c>
      <c r="T301">
        <v>4</v>
      </c>
      <c r="U301">
        <v>3</v>
      </c>
      <c r="V301">
        <v>29</v>
      </c>
      <c r="W301">
        <v>2</v>
      </c>
      <c r="X301">
        <v>0</v>
      </c>
      <c r="Y301">
        <v>0</v>
      </c>
      <c r="AB301">
        <v>1</v>
      </c>
      <c r="AF301">
        <v>17.899999999999999</v>
      </c>
    </row>
    <row r="302" spans="1:32" hidden="1" x14ac:dyDescent="0.2">
      <c r="A302" t="s">
        <v>1318</v>
      </c>
      <c r="B302" t="s">
        <v>721</v>
      </c>
      <c r="C302" t="s">
        <v>47</v>
      </c>
      <c r="D302" t="s">
        <v>61</v>
      </c>
      <c r="E302">
        <v>10</v>
      </c>
      <c r="F302" t="s">
        <v>1319</v>
      </c>
      <c r="G302" t="s">
        <v>229</v>
      </c>
      <c r="T302">
        <v>21</v>
      </c>
      <c r="U302">
        <v>10</v>
      </c>
      <c r="V302">
        <v>79</v>
      </c>
      <c r="W302">
        <v>0</v>
      </c>
      <c r="X302">
        <v>0</v>
      </c>
      <c r="Y302">
        <v>0</v>
      </c>
      <c r="AB302">
        <v>3</v>
      </c>
      <c r="AF302">
        <v>17.899999999999999</v>
      </c>
    </row>
    <row r="303" spans="1:32" hidden="1" x14ac:dyDescent="0.2">
      <c r="A303" t="s">
        <v>827</v>
      </c>
      <c r="B303" t="s">
        <v>721</v>
      </c>
      <c r="C303" t="s">
        <v>43</v>
      </c>
      <c r="D303" t="s">
        <v>37</v>
      </c>
      <c r="E303">
        <v>10</v>
      </c>
      <c r="F303" t="s">
        <v>828</v>
      </c>
      <c r="G303" t="s">
        <v>235</v>
      </c>
      <c r="T303">
        <v>11</v>
      </c>
      <c r="U303">
        <v>10</v>
      </c>
      <c r="V303">
        <v>79</v>
      </c>
      <c r="W303">
        <v>0</v>
      </c>
      <c r="X303">
        <v>0</v>
      </c>
      <c r="Y303">
        <v>0</v>
      </c>
      <c r="AB303">
        <v>3</v>
      </c>
      <c r="AF303">
        <v>17.899999999999999</v>
      </c>
    </row>
    <row r="304" spans="1:32" hidden="1" x14ac:dyDescent="0.2">
      <c r="A304" t="s">
        <v>408</v>
      </c>
      <c r="B304" t="s">
        <v>368</v>
      </c>
      <c r="C304" t="s">
        <v>57</v>
      </c>
      <c r="D304" t="s">
        <v>46</v>
      </c>
      <c r="E304">
        <v>10</v>
      </c>
      <c r="F304" t="s">
        <v>409</v>
      </c>
      <c r="G304" t="s">
        <v>236</v>
      </c>
      <c r="H304">
        <v>32</v>
      </c>
      <c r="I304">
        <v>14</v>
      </c>
      <c r="J304">
        <v>240</v>
      </c>
      <c r="K304">
        <v>1</v>
      </c>
      <c r="L304">
        <v>0</v>
      </c>
      <c r="M304">
        <v>1</v>
      </c>
      <c r="N304">
        <v>0</v>
      </c>
      <c r="O304">
        <v>6</v>
      </c>
      <c r="P304">
        <v>52</v>
      </c>
      <c r="Q304">
        <v>0</v>
      </c>
      <c r="R304">
        <v>0</v>
      </c>
      <c r="S304">
        <v>0</v>
      </c>
      <c r="AB304">
        <v>1</v>
      </c>
      <c r="AF304">
        <v>17.8</v>
      </c>
    </row>
    <row r="305" spans="1:32" hidden="1" x14ac:dyDescent="0.2">
      <c r="A305" t="s">
        <v>512</v>
      </c>
      <c r="B305" t="s">
        <v>476</v>
      </c>
      <c r="C305" t="s">
        <v>46</v>
      </c>
      <c r="D305" t="s">
        <v>57</v>
      </c>
      <c r="E305">
        <v>10</v>
      </c>
      <c r="F305" t="s">
        <v>513</v>
      </c>
      <c r="G305" t="s">
        <v>236</v>
      </c>
      <c r="O305">
        <v>5</v>
      </c>
      <c r="P305">
        <v>61</v>
      </c>
      <c r="Q305">
        <v>1</v>
      </c>
      <c r="R305">
        <v>0</v>
      </c>
      <c r="S305">
        <v>0</v>
      </c>
      <c r="T305">
        <v>4</v>
      </c>
      <c r="U305">
        <v>3</v>
      </c>
      <c r="V305">
        <v>27</v>
      </c>
      <c r="W305">
        <v>0</v>
      </c>
      <c r="X305">
        <v>0</v>
      </c>
      <c r="Y305">
        <v>0</v>
      </c>
      <c r="AB305">
        <v>2</v>
      </c>
      <c r="AF305">
        <v>17.8</v>
      </c>
    </row>
    <row r="306" spans="1:32" hidden="1" x14ac:dyDescent="0.2">
      <c r="A306" t="s">
        <v>851</v>
      </c>
      <c r="B306" t="s">
        <v>721</v>
      </c>
      <c r="C306" t="s">
        <v>40</v>
      </c>
      <c r="D306" t="s">
        <v>55</v>
      </c>
      <c r="E306">
        <v>10</v>
      </c>
      <c r="F306" t="s">
        <v>852</v>
      </c>
      <c r="G306" t="s">
        <v>230</v>
      </c>
      <c r="T306">
        <v>9</v>
      </c>
      <c r="U306">
        <v>5</v>
      </c>
      <c r="V306">
        <v>62</v>
      </c>
      <c r="W306">
        <v>1</v>
      </c>
      <c r="X306">
        <v>0</v>
      </c>
      <c r="Y306">
        <v>0</v>
      </c>
      <c r="AB306">
        <v>2</v>
      </c>
      <c r="AC306" t="s">
        <v>1478</v>
      </c>
      <c r="AD306" t="s">
        <v>1561</v>
      </c>
      <c r="AE306" t="s">
        <v>1562</v>
      </c>
      <c r="AF306">
        <v>17.2</v>
      </c>
    </row>
    <row r="307" spans="1:32" hidden="1" x14ac:dyDescent="0.2">
      <c r="A307" t="s">
        <v>444</v>
      </c>
      <c r="B307" t="s">
        <v>368</v>
      </c>
      <c r="C307" t="s">
        <v>40</v>
      </c>
      <c r="D307" t="s">
        <v>55</v>
      </c>
      <c r="E307">
        <v>10</v>
      </c>
      <c r="F307" t="s">
        <v>445</v>
      </c>
      <c r="G307" t="s">
        <v>230</v>
      </c>
      <c r="H307">
        <v>45</v>
      </c>
      <c r="I307">
        <v>22</v>
      </c>
      <c r="J307">
        <v>188</v>
      </c>
      <c r="K307">
        <v>2</v>
      </c>
      <c r="L307">
        <v>0</v>
      </c>
      <c r="M307">
        <v>1</v>
      </c>
      <c r="N307">
        <v>0</v>
      </c>
      <c r="O307">
        <v>2</v>
      </c>
      <c r="P307">
        <v>25</v>
      </c>
      <c r="Q307">
        <v>0</v>
      </c>
      <c r="R307">
        <v>0</v>
      </c>
      <c r="S307">
        <v>0</v>
      </c>
      <c r="AB307">
        <v>1</v>
      </c>
      <c r="AF307">
        <v>17.02</v>
      </c>
    </row>
    <row r="308" spans="1:32" hidden="1" x14ac:dyDescent="0.2">
      <c r="A308" t="s">
        <v>1208</v>
      </c>
      <c r="B308" t="s">
        <v>795</v>
      </c>
      <c r="C308" t="s">
        <v>47</v>
      </c>
      <c r="D308" t="s">
        <v>61</v>
      </c>
      <c r="E308">
        <v>10</v>
      </c>
      <c r="F308" t="s">
        <v>1209</v>
      </c>
      <c r="G308" t="s">
        <v>229</v>
      </c>
      <c r="T308">
        <v>6</v>
      </c>
      <c r="U308">
        <v>5</v>
      </c>
      <c r="V308">
        <v>58</v>
      </c>
      <c r="W308">
        <v>1</v>
      </c>
      <c r="X308">
        <v>0</v>
      </c>
      <c r="Y308">
        <v>0</v>
      </c>
      <c r="AF308">
        <v>16.8</v>
      </c>
    </row>
    <row r="309" spans="1:32" hidden="1" x14ac:dyDescent="0.2">
      <c r="A309" t="s">
        <v>367</v>
      </c>
      <c r="B309" t="s">
        <v>368</v>
      </c>
      <c r="C309" t="s">
        <v>61</v>
      </c>
      <c r="D309" t="s">
        <v>47</v>
      </c>
      <c r="E309">
        <v>10</v>
      </c>
      <c r="F309" t="s">
        <v>369</v>
      </c>
      <c r="G309" t="s">
        <v>229</v>
      </c>
      <c r="H309">
        <v>38</v>
      </c>
      <c r="I309">
        <v>24</v>
      </c>
      <c r="J309">
        <v>242</v>
      </c>
      <c r="K309">
        <v>2</v>
      </c>
      <c r="L309">
        <v>0</v>
      </c>
      <c r="M309">
        <v>1</v>
      </c>
      <c r="N309">
        <v>0</v>
      </c>
      <c r="O309">
        <v>2</v>
      </c>
      <c r="P309">
        <v>1</v>
      </c>
      <c r="Q309">
        <v>0</v>
      </c>
      <c r="R309">
        <v>0</v>
      </c>
      <c r="S309">
        <v>0</v>
      </c>
      <c r="AB309">
        <v>1</v>
      </c>
      <c r="AF309">
        <v>16.78</v>
      </c>
    </row>
    <row r="310" spans="1:32" hidden="1" x14ac:dyDescent="0.2">
      <c r="A310" t="s">
        <v>372</v>
      </c>
      <c r="B310" t="s">
        <v>368</v>
      </c>
      <c r="C310" t="s">
        <v>32</v>
      </c>
      <c r="D310" t="s">
        <v>58</v>
      </c>
      <c r="E310">
        <v>10</v>
      </c>
      <c r="F310" t="s">
        <v>373</v>
      </c>
      <c r="G310" t="s">
        <v>224</v>
      </c>
      <c r="H310">
        <v>34</v>
      </c>
      <c r="I310">
        <v>15</v>
      </c>
      <c r="J310">
        <v>193</v>
      </c>
      <c r="K310">
        <v>2</v>
      </c>
      <c r="L310">
        <v>0</v>
      </c>
      <c r="M310">
        <v>2</v>
      </c>
      <c r="N310">
        <v>0</v>
      </c>
      <c r="O310">
        <v>3</v>
      </c>
      <c r="P310">
        <v>30</v>
      </c>
      <c r="Q310">
        <v>0</v>
      </c>
      <c r="R310">
        <v>0</v>
      </c>
      <c r="S310">
        <v>0</v>
      </c>
      <c r="AB310">
        <v>1</v>
      </c>
      <c r="AC310" t="s">
        <v>463</v>
      </c>
      <c r="AD310" t="s">
        <v>1492</v>
      </c>
      <c r="AF310">
        <v>16.72</v>
      </c>
    </row>
    <row r="311" spans="1:32" hidden="1" x14ac:dyDescent="0.2">
      <c r="A311" t="s">
        <v>1004</v>
      </c>
      <c r="B311" t="s">
        <v>721</v>
      </c>
      <c r="C311" t="s">
        <v>33</v>
      </c>
      <c r="D311" t="s">
        <v>51</v>
      </c>
      <c r="E311">
        <v>10</v>
      </c>
      <c r="F311" t="s">
        <v>1005</v>
      </c>
      <c r="G311" t="s">
        <v>237</v>
      </c>
      <c r="T311">
        <v>11</v>
      </c>
      <c r="U311">
        <v>5</v>
      </c>
      <c r="V311">
        <v>57</v>
      </c>
      <c r="W311">
        <v>1</v>
      </c>
      <c r="X311">
        <v>0</v>
      </c>
      <c r="Y311">
        <v>0</v>
      </c>
      <c r="AB311">
        <v>1</v>
      </c>
      <c r="AF311">
        <v>16.7</v>
      </c>
    </row>
    <row r="312" spans="1:32" hidden="1" x14ac:dyDescent="0.2">
      <c r="A312" t="s">
        <v>388</v>
      </c>
      <c r="B312" t="s">
        <v>368</v>
      </c>
      <c r="C312" t="s">
        <v>42</v>
      </c>
      <c r="D312" t="s">
        <v>38</v>
      </c>
      <c r="E312">
        <v>10</v>
      </c>
      <c r="F312" t="s">
        <v>389</v>
      </c>
      <c r="G312" t="s">
        <v>231</v>
      </c>
      <c r="H312">
        <v>36</v>
      </c>
      <c r="I312">
        <v>21</v>
      </c>
      <c r="J312">
        <v>217</v>
      </c>
      <c r="K312">
        <v>2</v>
      </c>
      <c r="L312">
        <v>0</v>
      </c>
      <c r="M312">
        <v>0</v>
      </c>
      <c r="N312">
        <v>0</v>
      </c>
      <c r="O312">
        <v>2</v>
      </c>
      <c r="P312">
        <v>-2</v>
      </c>
      <c r="Q312">
        <v>0</v>
      </c>
      <c r="R312">
        <v>0</v>
      </c>
      <c r="S312">
        <v>0</v>
      </c>
      <c r="AB312">
        <v>1</v>
      </c>
      <c r="AF312">
        <v>16.48</v>
      </c>
    </row>
    <row r="313" spans="1:32" hidden="1" x14ac:dyDescent="0.2">
      <c r="A313" t="s">
        <v>1253</v>
      </c>
      <c r="B313" t="s">
        <v>721</v>
      </c>
      <c r="C313" t="s">
        <v>40</v>
      </c>
      <c r="D313" t="s">
        <v>55</v>
      </c>
      <c r="E313">
        <v>10</v>
      </c>
      <c r="F313" t="s">
        <v>1254</v>
      </c>
      <c r="G313" t="s">
        <v>230</v>
      </c>
      <c r="T313">
        <v>11</v>
      </c>
      <c r="U313">
        <v>5</v>
      </c>
      <c r="V313">
        <v>51</v>
      </c>
      <c r="W313">
        <v>1</v>
      </c>
      <c r="X313">
        <v>0</v>
      </c>
      <c r="Y313">
        <v>0</v>
      </c>
      <c r="AB313">
        <v>1</v>
      </c>
      <c r="AF313">
        <v>16.100000000000001</v>
      </c>
    </row>
    <row r="314" spans="1:32" hidden="1" x14ac:dyDescent="0.2">
      <c r="A314" t="s">
        <v>1152</v>
      </c>
      <c r="B314" t="s">
        <v>795</v>
      </c>
      <c r="C314" t="s">
        <v>44</v>
      </c>
      <c r="D314" t="s">
        <v>54</v>
      </c>
      <c r="E314">
        <v>10</v>
      </c>
      <c r="F314" t="s">
        <v>1153</v>
      </c>
      <c r="G314" t="s">
        <v>225</v>
      </c>
      <c r="T314">
        <v>8</v>
      </c>
      <c r="U314">
        <v>8</v>
      </c>
      <c r="V314">
        <v>80</v>
      </c>
      <c r="W314">
        <v>0</v>
      </c>
      <c r="X314">
        <v>0</v>
      </c>
      <c r="Y314">
        <v>0</v>
      </c>
      <c r="AB314">
        <v>1</v>
      </c>
      <c r="AF314">
        <v>16</v>
      </c>
    </row>
    <row r="315" spans="1:32" hidden="1" x14ac:dyDescent="0.2">
      <c r="A315" t="s">
        <v>764</v>
      </c>
      <c r="B315" t="s">
        <v>721</v>
      </c>
      <c r="C315" t="s">
        <v>53</v>
      </c>
      <c r="D315" t="s">
        <v>41</v>
      </c>
      <c r="E315">
        <v>10</v>
      </c>
      <c r="F315" t="s">
        <v>765</v>
      </c>
      <c r="G315" t="s">
        <v>232</v>
      </c>
      <c r="T315">
        <v>5</v>
      </c>
      <c r="U315">
        <v>4</v>
      </c>
      <c r="V315">
        <v>60</v>
      </c>
      <c r="W315">
        <v>1</v>
      </c>
      <c r="X315">
        <v>0</v>
      </c>
      <c r="Y315">
        <v>0</v>
      </c>
      <c r="AB315">
        <v>2</v>
      </c>
      <c r="AF315">
        <v>16</v>
      </c>
    </row>
    <row r="316" spans="1:32" hidden="1" x14ac:dyDescent="0.2">
      <c r="A316" t="s">
        <v>635</v>
      </c>
      <c r="B316" t="s">
        <v>476</v>
      </c>
      <c r="C316" t="s">
        <v>43</v>
      </c>
      <c r="D316" t="s">
        <v>37</v>
      </c>
      <c r="E316">
        <v>10</v>
      </c>
      <c r="F316" t="s">
        <v>636</v>
      </c>
      <c r="G316" t="s">
        <v>235</v>
      </c>
      <c r="O316">
        <v>19</v>
      </c>
      <c r="P316">
        <v>66</v>
      </c>
      <c r="Q316">
        <v>1</v>
      </c>
      <c r="R316">
        <v>0</v>
      </c>
      <c r="S316">
        <v>0</v>
      </c>
      <c r="T316">
        <v>2</v>
      </c>
      <c r="U316">
        <v>2</v>
      </c>
      <c r="V316">
        <v>11</v>
      </c>
      <c r="W316">
        <v>0</v>
      </c>
      <c r="X316">
        <v>0</v>
      </c>
      <c r="Y316">
        <v>0</v>
      </c>
      <c r="AB316">
        <v>1</v>
      </c>
      <c r="AF316">
        <v>15.7</v>
      </c>
    </row>
    <row r="317" spans="1:32" hidden="1" x14ac:dyDescent="0.2">
      <c r="A317" t="s">
        <v>484</v>
      </c>
      <c r="B317" t="s">
        <v>476</v>
      </c>
      <c r="C317" t="s">
        <v>47</v>
      </c>
      <c r="D317" t="s">
        <v>61</v>
      </c>
      <c r="E317">
        <v>10</v>
      </c>
      <c r="F317" t="s">
        <v>485</v>
      </c>
      <c r="G317" t="s">
        <v>229</v>
      </c>
      <c r="O317">
        <v>15</v>
      </c>
      <c r="P317">
        <v>42</v>
      </c>
      <c r="Q317">
        <v>0</v>
      </c>
      <c r="R317">
        <v>0</v>
      </c>
      <c r="S317">
        <v>0</v>
      </c>
      <c r="T317">
        <v>7</v>
      </c>
      <c r="U317">
        <v>6</v>
      </c>
      <c r="V317">
        <v>54</v>
      </c>
      <c r="W317">
        <v>0</v>
      </c>
      <c r="X317">
        <v>0</v>
      </c>
      <c r="Y317">
        <v>0</v>
      </c>
      <c r="AB317">
        <v>2</v>
      </c>
      <c r="AF317">
        <v>15.6</v>
      </c>
    </row>
    <row r="318" spans="1:32" hidden="1" x14ac:dyDescent="0.2">
      <c r="A318" t="s">
        <v>561</v>
      </c>
      <c r="B318" t="s">
        <v>476</v>
      </c>
      <c r="C318" t="s">
        <v>32</v>
      </c>
      <c r="D318" t="s">
        <v>58</v>
      </c>
      <c r="E318">
        <v>10</v>
      </c>
      <c r="F318" t="s">
        <v>562</v>
      </c>
      <c r="G318" t="s">
        <v>224</v>
      </c>
      <c r="O318">
        <v>18</v>
      </c>
      <c r="P318">
        <v>99</v>
      </c>
      <c r="Q318">
        <v>0</v>
      </c>
      <c r="R318">
        <v>0</v>
      </c>
      <c r="S318">
        <v>0</v>
      </c>
      <c r="T318">
        <v>3</v>
      </c>
      <c r="U318">
        <v>2</v>
      </c>
      <c r="V318">
        <v>36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1</v>
      </c>
      <c r="AC318" t="s">
        <v>463</v>
      </c>
      <c r="AD318" t="s">
        <v>1491</v>
      </c>
      <c r="AF318">
        <v>15.5</v>
      </c>
    </row>
    <row r="319" spans="1:32" hidden="1" x14ac:dyDescent="0.2">
      <c r="A319" t="s">
        <v>442</v>
      </c>
      <c r="B319" t="s">
        <v>368</v>
      </c>
      <c r="C319" t="s">
        <v>62</v>
      </c>
      <c r="D319" t="s">
        <v>31</v>
      </c>
      <c r="E319">
        <v>10</v>
      </c>
      <c r="F319" t="s">
        <v>443</v>
      </c>
      <c r="G319" t="s">
        <v>234</v>
      </c>
      <c r="H319">
        <v>31</v>
      </c>
      <c r="I319">
        <v>17</v>
      </c>
      <c r="J319">
        <v>204</v>
      </c>
      <c r="K319">
        <v>1</v>
      </c>
      <c r="L319">
        <v>0</v>
      </c>
      <c r="M319">
        <v>0</v>
      </c>
      <c r="N319">
        <v>0</v>
      </c>
      <c r="O319">
        <v>6</v>
      </c>
      <c r="P319">
        <v>33</v>
      </c>
      <c r="Q319">
        <v>0</v>
      </c>
      <c r="R319">
        <v>0</v>
      </c>
      <c r="S319">
        <v>0</v>
      </c>
      <c r="AB319">
        <v>1</v>
      </c>
      <c r="AF319">
        <v>15.46</v>
      </c>
    </row>
    <row r="320" spans="1:32" hidden="1" x14ac:dyDescent="0.2">
      <c r="A320" t="s">
        <v>797</v>
      </c>
      <c r="B320" t="s">
        <v>721</v>
      </c>
      <c r="C320" t="s">
        <v>54</v>
      </c>
      <c r="D320" t="s">
        <v>44</v>
      </c>
      <c r="E320">
        <v>10</v>
      </c>
      <c r="F320" t="s">
        <v>798</v>
      </c>
      <c r="G320" t="s">
        <v>225</v>
      </c>
      <c r="O320">
        <v>3</v>
      </c>
      <c r="P320">
        <v>25</v>
      </c>
      <c r="Q320">
        <v>1</v>
      </c>
      <c r="R320">
        <v>0</v>
      </c>
      <c r="S320">
        <v>0</v>
      </c>
      <c r="T320">
        <v>5</v>
      </c>
      <c r="U320">
        <v>4</v>
      </c>
      <c r="V320">
        <v>27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3</v>
      </c>
      <c r="AC320" t="s">
        <v>463</v>
      </c>
      <c r="AD320" t="s">
        <v>1479</v>
      </c>
      <c r="AE320" t="s">
        <v>1563</v>
      </c>
      <c r="AF320">
        <v>15.2</v>
      </c>
    </row>
    <row r="321" spans="1:32" hidden="1" x14ac:dyDescent="0.2">
      <c r="A321" t="s">
        <v>661</v>
      </c>
      <c r="B321" t="s">
        <v>476</v>
      </c>
      <c r="C321" t="s">
        <v>44</v>
      </c>
      <c r="D321" t="s">
        <v>54</v>
      </c>
      <c r="E321">
        <v>10</v>
      </c>
      <c r="F321" t="s">
        <v>662</v>
      </c>
      <c r="G321" t="s">
        <v>225</v>
      </c>
      <c r="O321">
        <v>22</v>
      </c>
      <c r="P321">
        <v>91</v>
      </c>
      <c r="Q321">
        <v>1</v>
      </c>
      <c r="R321">
        <v>0</v>
      </c>
      <c r="S321">
        <v>0</v>
      </c>
      <c r="AB321">
        <v>1</v>
      </c>
      <c r="AC321" t="s">
        <v>463</v>
      </c>
      <c r="AD321" t="s">
        <v>1479</v>
      </c>
      <c r="AE321" t="s">
        <v>1564</v>
      </c>
      <c r="AF321">
        <v>15.1</v>
      </c>
    </row>
    <row r="322" spans="1:32" hidden="1" x14ac:dyDescent="0.2">
      <c r="A322" t="s">
        <v>390</v>
      </c>
      <c r="B322" t="s">
        <v>368</v>
      </c>
      <c r="C322" t="s">
        <v>36</v>
      </c>
      <c r="D322" t="s">
        <v>34</v>
      </c>
      <c r="E322">
        <v>10</v>
      </c>
      <c r="F322" t="s">
        <v>391</v>
      </c>
      <c r="G322" t="s">
        <v>228</v>
      </c>
      <c r="H322">
        <v>39</v>
      </c>
      <c r="I322">
        <v>22</v>
      </c>
      <c r="J322">
        <v>264</v>
      </c>
      <c r="K322">
        <v>0</v>
      </c>
      <c r="L322">
        <v>0</v>
      </c>
      <c r="M322">
        <v>2</v>
      </c>
      <c r="N322">
        <v>0</v>
      </c>
      <c r="O322">
        <v>3</v>
      </c>
      <c r="P322">
        <v>3</v>
      </c>
      <c r="Q322">
        <v>1</v>
      </c>
      <c r="R322">
        <v>0</v>
      </c>
      <c r="S322">
        <v>0</v>
      </c>
      <c r="AB322">
        <v>1</v>
      </c>
      <c r="AF322">
        <v>14.86</v>
      </c>
    </row>
    <row r="323" spans="1:32" hidden="1" x14ac:dyDescent="0.2">
      <c r="A323" t="s">
        <v>1102</v>
      </c>
      <c r="B323" t="s">
        <v>721</v>
      </c>
      <c r="C323" t="s">
        <v>42</v>
      </c>
      <c r="D323" t="s">
        <v>38</v>
      </c>
      <c r="E323">
        <v>10</v>
      </c>
      <c r="F323" t="s">
        <v>1103</v>
      </c>
      <c r="G323" t="s">
        <v>231</v>
      </c>
      <c r="O323">
        <v>1</v>
      </c>
      <c r="P323">
        <v>4</v>
      </c>
      <c r="Q323">
        <v>0</v>
      </c>
      <c r="R323">
        <v>0</v>
      </c>
      <c r="S323">
        <v>0</v>
      </c>
      <c r="T323">
        <v>6</v>
      </c>
      <c r="U323">
        <v>5</v>
      </c>
      <c r="V323">
        <v>93</v>
      </c>
      <c r="W323">
        <v>0</v>
      </c>
      <c r="X323">
        <v>0</v>
      </c>
      <c r="Y323">
        <v>0</v>
      </c>
      <c r="AB323">
        <v>1</v>
      </c>
      <c r="AF323">
        <v>14.7</v>
      </c>
    </row>
    <row r="324" spans="1:32" hidden="1" x14ac:dyDescent="0.2">
      <c r="A324" t="s">
        <v>410</v>
      </c>
      <c r="B324" t="s">
        <v>368</v>
      </c>
      <c r="C324" t="s">
        <v>41</v>
      </c>
      <c r="D324" t="s">
        <v>53</v>
      </c>
      <c r="E324">
        <v>10</v>
      </c>
      <c r="F324" t="s">
        <v>411</v>
      </c>
      <c r="G324" t="s">
        <v>232</v>
      </c>
      <c r="H324">
        <v>28</v>
      </c>
      <c r="I324">
        <v>19</v>
      </c>
      <c r="J324">
        <v>209</v>
      </c>
      <c r="K324">
        <v>2</v>
      </c>
      <c r="L324">
        <v>0</v>
      </c>
      <c r="M324">
        <v>2</v>
      </c>
      <c r="N324">
        <v>0</v>
      </c>
      <c r="AB324">
        <v>1</v>
      </c>
      <c r="AF324">
        <v>14.36</v>
      </c>
    </row>
    <row r="325" spans="1:32" hidden="1" x14ac:dyDescent="0.2">
      <c r="A325" t="s">
        <v>514</v>
      </c>
      <c r="B325" t="s">
        <v>476</v>
      </c>
      <c r="C325" t="s">
        <v>36</v>
      </c>
      <c r="D325" t="s">
        <v>34</v>
      </c>
      <c r="E325">
        <v>10</v>
      </c>
      <c r="F325" t="s">
        <v>515</v>
      </c>
      <c r="G325" t="s">
        <v>228</v>
      </c>
      <c r="O325">
        <v>18</v>
      </c>
      <c r="P325">
        <v>63</v>
      </c>
      <c r="Q325">
        <v>0</v>
      </c>
      <c r="R325">
        <v>0</v>
      </c>
      <c r="S325">
        <v>0</v>
      </c>
      <c r="T325">
        <v>4</v>
      </c>
      <c r="U325">
        <v>4</v>
      </c>
      <c r="V325">
        <v>40</v>
      </c>
      <c r="W325">
        <v>0</v>
      </c>
      <c r="X325">
        <v>0</v>
      </c>
      <c r="Y325">
        <v>0</v>
      </c>
      <c r="AB325">
        <v>1</v>
      </c>
      <c r="AF325">
        <v>14.3</v>
      </c>
    </row>
    <row r="326" spans="1:32" hidden="1" x14ac:dyDescent="0.2">
      <c r="A326" t="s">
        <v>881</v>
      </c>
      <c r="B326" t="s">
        <v>721</v>
      </c>
      <c r="C326" t="s">
        <v>55</v>
      </c>
      <c r="D326" t="s">
        <v>40</v>
      </c>
      <c r="E326">
        <v>10</v>
      </c>
      <c r="F326" t="s">
        <v>882</v>
      </c>
      <c r="G326" t="s">
        <v>230</v>
      </c>
      <c r="T326">
        <v>14</v>
      </c>
      <c r="U326">
        <v>7</v>
      </c>
      <c r="V326">
        <v>73</v>
      </c>
      <c r="W326">
        <v>0</v>
      </c>
      <c r="X326">
        <v>0</v>
      </c>
      <c r="Y326">
        <v>0</v>
      </c>
      <c r="AB326">
        <v>1</v>
      </c>
      <c r="AF326">
        <v>14.3</v>
      </c>
    </row>
    <row r="327" spans="1:32" hidden="1" x14ac:dyDescent="0.2">
      <c r="A327" t="s">
        <v>794</v>
      </c>
      <c r="B327" t="s">
        <v>795</v>
      </c>
      <c r="C327" t="s">
        <v>47</v>
      </c>
      <c r="D327" t="s">
        <v>61</v>
      </c>
      <c r="E327">
        <v>10</v>
      </c>
      <c r="F327" t="s">
        <v>796</v>
      </c>
      <c r="G327" t="s">
        <v>229</v>
      </c>
      <c r="T327">
        <v>5</v>
      </c>
      <c r="U327">
        <v>5</v>
      </c>
      <c r="V327">
        <v>32</v>
      </c>
      <c r="W327">
        <v>1</v>
      </c>
      <c r="X327">
        <v>0</v>
      </c>
      <c r="Y327">
        <v>0</v>
      </c>
      <c r="AB327">
        <v>1</v>
      </c>
      <c r="AF327">
        <v>14.2</v>
      </c>
    </row>
    <row r="328" spans="1:32" hidden="1" x14ac:dyDescent="0.2">
      <c r="A328" t="s">
        <v>1160</v>
      </c>
      <c r="B328" t="s">
        <v>795</v>
      </c>
      <c r="C328" t="s">
        <v>55</v>
      </c>
      <c r="D328" t="s">
        <v>40</v>
      </c>
      <c r="E328">
        <v>10</v>
      </c>
      <c r="F328" t="s">
        <v>1161</v>
      </c>
      <c r="G328" t="s">
        <v>230</v>
      </c>
      <c r="T328">
        <v>4</v>
      </c>
      <c r="U328">
        <v>4</v>
      </c>
      <c r="V328">
        <v>42</v>
      </c>
      <c r="W328">
        <v>1</v>
      </c>
      <c r="X328">
        <v>0</v>
      </c>
      <c r="Y328">
        <v>0</v>
      </c>
      <c r="AB328">
        <v>1</v>
      </c>
      <c r="AC328" t="s">
        <v>463</v>
      </c>
      <c r="AD328" t="s">
        <v>1485</v>
      </c>
      <c r="AE328" t="s">
        <v>1565</v>
      </c>
      <c r="AF328">
        <v>14.2</v>
      </c>
    </row>
    <row r="329" spans="1:32" hidden="1" x14ac:dyDescent="0.2">
      <c r="A329" t="s">
        <v>863</v>
      </c>
      <c r="B329" t="s">
        <v>721</v>
      </c>
      <c r="C329" t="s">
        <v>31</v>
      </c>
      <c r="D329" t="s">
        <v>62</v>
      </c>
      <c r="E329">
        <v>10</v>
      </c>
      <c r="F329" t="s">
        <v>864</v>
      </c>
      <c r="G329" t="s">
        <v>234</v>
      </c>
      <c r="T329">
        <v>10</v>
      </c>
      <c r="U329">
        <v>7</v>
      </c>
      <c r="V329">
        <v>71</v>
      </c>
      <c r="W329">
        <v>0</v>
      </c>
      <c r="X329">
        <v>0</v>
      </c>
      <c r="Y329">
        <v>0</v>
      </c>
      <c r="AB329">
        <v>1</v>
      </c>
      <c r="AF329">
        <v>14.1</v>
      </c>
    </row>
    <row r="330" spans="1:32" hidden="1" x14ac:dyDescent="0.2">
      <c r="A330" t="s">
        <v>865</v>
      </c>
      <c r="B330" t="s">
        <v>721</v>
      </c>
      <c r="C330" t="s">
        <v>61</v>
      </c>
      <c r="D330" t="s">
        <v>47</v>
      </c>
      <c r="E330">
        <v>10</v>
      </c>
      <c r="F330" t="s">
        <v>866</v>
      </c>
      <c r="G330" t="s">
        <v>229</v>
      </c>
      <c r="T330">
        <v>9</v>
      </c>
      <c r="U330">
        <v>6</v>
      </c>
      <c r="V330">
        <v>81</v>
      </c>
      <c r="W330">
        <v>0</v>
      </c>
      <c r="X330">
        <v>0</v>
      </c>
      <c r="Y330">
        <v>0</v>
      </c>
      <c r="AB330">
        <v>1</v>
      </c>
      <c r="AC330" t="s">
        <v>1478</v>
      </c>
      <c r="AD330" t="s">
        <v>1479</v>
      </c>
      <c r="AE330" t="s">
        <v>1566</v>
      </c>
      <c r="AF330">
        <v>14.1</v>
      </c>
    </row>
    <row r="331" spans="1:32" hidden="1" x14ac:dyDescent="0.2">
      <c r="A331" t="s">
        <v>1144</v>
      </c>
      <c r="B331" t="s">
        <v>795</v>
      </c>
      <c r="C331" t="s">
        <v>55</v>
      </c>
      <c r="D331" t="s">
        <v>40</v>
      </c>
      <c r="E331">
        <v>10</v>
      </c>
      <c r="F331" t="s">
        <v>1145</v>
      </c>
      <c r="G331" t="s">
        <v>230</v>
      </c>
      <c r="T331">
        <v>4</v>
      </c>
      <c r="U331">
        <v>4</v>
      </c>
      <c r="V331">
        <v>40</v>
      </c>
      <c r="W331">
        <v>1</v>
      </c>
      <c r="X331">
        <v>0</v>
      </c>
      <c r="Y331">
        <v>0</v>
      </c>
      <c r="AB331">
        <v>2</v>
      </c>
      <c r="AF331">
        <v>14</v>
      </c>
    </row>
    <row r="332" spans="1:32" hidden="1" x14ac:dyDescent="0.2">
      <c r="A332" t="s">
        <v>1150</v>
      </c>
      <c r="B332" t="s">
        <v>721</v>
      </c>
      <c r="C332" t="s">
        <v>45</v>
      </c>
      <c r="D332" t="s">
        <v>48</v>
      </c>
      <c r="E332">
        <v>10</v>
      </c>
      <c r="F332" t="s">
        <v>1151</v>
      </c>
      <c r="G332" t="s">
        <v>227</v>
      </c>
      <c r="T332">
        <v>8</v>
      </c>
      <c r="U332">
        <v>7</v>
      </c>
      <c r="V332">
        <v>69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3</v>
      </c>
      <c r="AC332" t="s">
        <v>463</v>
      </c>
      <c r="AD332" t="s">
        <v>1483</v>
      </c>
      <c r="AE332" t="s">
        <v>1558</v>
      </c>
      <c r="AF332">
        <v>13.9</v>
      </c>
    </row>
    <row r="333" spans="1:32" hidden="1" x14ac:dyDescent="0.2">
      <c r="A333" t="s">
        <v>895</v>
      </c>
      <c r="B333" t="s">
        <v>795</v>
      </c>
      <c r="C333" t="s">
        <v>38</v>
      </c>
      <c r="D333" t="s">
        <v>42</v>
      </c>
      <c r="E333">
        <v>10</v>
      </c>
      <c r="F333" t="s">
        <v>896</v>
      </c>
      <c r="G333" t="s">
        <v>231</v>
      </c>
      <c r="T333">
        <v>10</v>
      </c>
      <c r="U333">
        <v>7</v>
      </c>
      <c r="V333">
        <v>68</v>
      </c>
      <c r="W333">
        <v>0</v>
      </c>
      <c r="X333">
        <v>0</v>
      </c>
      <c r="Y333">
        <v>0</v>
      </c>
      <c r="AB333">
        <v>1</v>
      </c>
      <c r="AF333">
        <v>13.8</v>
      </c>
    </row>
    <row r="334" spans="1:32" hidden="1" x14ac:dyDescent="0.2">
      <c r="A334" t="s">
        <v>799</v>
      </c>
      <c r="B334" t="s">
        <v>721</v>
      </c>
      <c r="C334" t="s">
        <v>55</v>
      </c>
      <c r="D334" t="s">
        <v>40</v>
      </c>
      <c r="E334">
        <v>10</v>
      </c>
      <c r="F334" t="s">
        <v>800</v>
      </c>
      <c r="G334" t="s">
        <v>230</v>
      </c>
      <c r="T334">
        <v>7</v>
      </c>
      <c r="U334">
        <v>4</v>
      </c>
      <c r="V334">
        <v>37</v>
      </c>
      <c r="W334">
        <v>1</v>
      </c>
      <c r="X334">
        <v>0</v>
      </c>
      <c r="Y334">
        <v>0</v>
      </c>
      <c r="AB334">
        <v>2</v>
      </c>
      <c r="AF334">
        <v>13.7</v>
      </c>
    </row>
    <row r="335" spans="1:32" hidden="1" x14ac:dyDescent="0.2">
      <c r="A335" t="s">
        <v>891</v>
      </c>
      <c r="B335" t="s">
        <v>721</v>
      </c>
      <c r="C335" t="s">
        <v>45</v>
      </c>
      <c r="D335" t="s">
        <v>48</v>
      </c>
      <c r="E335">
        <v>10</v>
      </c>
      <c r="F335" t="s">
        <v>892</v>
      </c>
      <c r="G335" t="s">
        <v>227</v>
      </c>
      <c r="T335">
        <v>9</v>
      </c>
      <c r="U335">
        <v>6</v>
      </c>
      <c r="V335">
        <v>77</v>
      </c>
      <c r="W335">
        <v>0</v>
      </c>
      <c r="X335">
        <v>0</v>
      </c>
      <c r="Y335">
        <v>0</v>
      </c>
      <c r="AB335">
        <v>4</v>
      </c>
      <c r="AC335" t="s">
        <v>463</v>
      </c>
      <c r="AD335" t="s">
        <v>1483</v>
      </c>
      <c r="AE335" t="s">
        <v>1558</v>
      </c>
      <c r="AF335">
        <v>13.7</v>
      </c>
    </row>
    <row r="336" spans="1:32" hidden="1" x14ac:dyDescent="0.2">
      <c r="A336" t="s">
        <v>545</v>
      </c>
      <c r="B336" t="s">
        <v>476</v>
      </c>
      <c r="C336" t="s">
        <v>53</v>
      </c>
      <c r="D336" t="s">
        <v>41</v>
      </c>
      <c r="E336">
        <v>10</v>
      </c>
      <c r="F336" t="s">
        <v>546</v>
      </c>
      <c r="G336" t="s">
        <v>232</v>
      </c>
      <c r="O336">
        <v>15</v>
      </c>
      <c r="P336">
        <v>92</v>
      </c>
      <c r="Q336">
        <v>0</v>
      </c>
      <c r="R336">
        <v>0</v>
      </c>
      <c r="S336">
        <v>0</v>
      </c>
      <c r="T336">
        <v>3</v>
      </c>
      <c r="U336">
        <v>3</v>
      </c>
      <c r="V336">
        <v>14</v>
      </c>
      <c r="W336">
        <v>0</v>
      </c>
      <c r="X336">
        <v>0</v>
      </c>
      <c r="Y336">
        <v>0</v>
      </c>
      <c r="AB336">
        <v>3</v>
      </c>
      <c r="AF336">
        <v>13.6</v>
      </c>
    </row>
    <row r="337" spans="1:32" hidden="1" x14ac:dyDescent="0.2">
      <c r="A337" t="s">
        <v>402</v>
      </c>
      <c r="B337" t="s">
        <v>368</v>
      </c>
      <c r="C337" t="s">
        <v>38</v>
      </c>
      <c r="D337" t="s">
        <v>42</v>
      </c>
      <c r="E337">
        <v>10</v>
      </c>
      <c r="F337" t="s">
        <v>403</v>
      </c>
      <c r="G337" t="s">
        <v>231</v>
      </c>
      <c r="H337">
        <v>25</v>
      </c>
      <c r="I337">
        <v>19</v>
      </c>
      <c r="J337">
        <v>236</v>
      </c>
      <c r="K337">
        <v>1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AB337">
        <v>1</v>
      </c>
      <c r="AF337">
        <v>13.44</v>
      </c>
    </row>
    <row r="338" spans="1:32" hidden="1" x14ac:dyDescent="0.2">
      <c r="A338" t="s">
        <v>579</v>
      </c>
      <c r="B338" t="s">
        <v>476</v>
      </c>
      <c r="C338" t="s">
        <v>31</v>
      </c>
      <c r="D338" t="s">
        <v>62</v>
      </c>
      <c r="E338">
        <v>10</v>
      </c>
      <c r="F338" t="s">
        <v>580</v>
      </c>
      <c r="G338" t="s">
        <v>234</v>
      </c>
      <c r="O338">
        <v>11</v>
      </c>
      <c r="P338">
        <v>42</v>
      </c>
      <c r="Q338">
        <v>1</v>
      </c>
      <c r="R338">
        <v>0</v>
      </c>
      <c r="S338">
        <v>0</v>
      </c>
      <c r="T338">
        <v>4</v>
      </c>
      <c r="U338">
        <v>2</v>
      </c>
      <c r="V338">
        <v>9</v>
      </c>
      <c r="W338">
        <v>0</v>
      </c>
      <c r="X338">
        <v>0</v>
      </c>
      <c r="Y338">
        <v>0</v>
      </c>
      <c r="AB338">
        <v>1</v>
      </c>
      <c r="AC338" t="s">
        <v>463</v>
      </c>
      <c r="AD338" t="s">
        <v>1567</v>
      </c>
      <c r="AE338" t="s">
        <v>1568</v>
      </c>
      <c r="AF338">
        <v>13.1</v>
      </c>
    </row>
    <row r="339" spans="1:32" hidden="1" x14ac:dyDescent="0.2">
      <c r="A339" t="s">
        <v>619</v>
      </c>
      <c r="B339" t="s">
        <v>476</v>
      </c>
      <c r="C339" t="s">
        <v>51</v>
      </c>
      <c r="D339" t="s">
        <v>33</v>
      </c>
      <c r="E339">
        <v>10</v>
      </c>
      <c r="F339" t="s">
        <v>620</v>
      </c>
      <c r="G339" t="s">
        <v>237</v>
      </c>
      <c r="O339">
        <v>8</v>
      </c>
      <c r="P339">
        <v>36</v>
      </c>
      <c r="Q339">
        <v>0</v>
      </c>
      <c r="R339">
        <v>0</v>
      </c>
      <c r="S339">
        <v>0</v>
      </c>
      <c r="T339">
        <v>8</v>
      </c>
      <c r="U339">
        <v>5</v>
      </c>
      <c r="V339">
        <v>43</v>
      </c>
      <c r="W339">
        <v>0</v>
      </c>
      <c r="X339">
        <v>0</v>
      </c>
      <c r="Y339">
        <v>0</v>
      </c>
      <c r="AB339">
        <v>2</v>
      </c>
      <c r="AF339">
        <v>12.9</v>
      </c>
    </row>
    <row r="340" spans="1:32" hidden="1" x14ac:dyDescent="0.2">
      <c r="A340" t="s">
        <v>873</v>
      </c>
      <c r="B340" t="s">
        <v>721</v>
      </c>
      <c r="C340" t="s">
        <v>56</v>
      </c>
      <c r="D340" t="s">
        <v>39</v>
      </c>
      <c r="E340">
        <v>10</v>
      </c>
      <c r="F340" t="s">
        <v>874</v>
      </c>
      <c r="G340" t="s">
        <v>233</v>
      </c>
      <c r="T340">
        <v>9</v>
      </c>
      <c r="U340">
        <v>5</v>
      </c>
      <c r="V340">
        <v>79</v>
      </c>
      <c r="W340">
        <v>0</v>
      </c>
      <c r="X340">
        <v>0</v>
      </c>
      <c r="Y340">
        <v>0</v>
      </c>
      <c r="AB340">
        <v>1</v>
      </c>
      <c r="AC340" t="s">
        <v>463</v>
      </c>
      <c r="AD340" t="s">
        <v>1567</v>
      </c>
      <c r="AE340" t="s">
        <v>1569</v>
      </c>
      <c r="AF340">
        <v>12.9</v>
      </c>
    </row>
    <row r="341" spans="1:32" hidden="1" x14ac:dyDescent="0.2">
      <c r="A341" t="s">
        <v>490</v>
      </c>
      <c r="B341" t="s">
        <v>476</v>
      </c>
      <c r="C341" t="s">
        <v>41</v>
      </c>
      <c r="D341" t="s">
        <v>53</v>
      </c>
      <c r="E341">
        <v>10</v>
      </c>
      <c r="F341" t="s">
        <v>491</v>
      </c>
      <c r="G341" t="s">
        <v>232</v>
      </c>
      <c r="O341">
        <v>5</v>
      </c>
      <c r="P341">
        <v>77</v>
      </c>
      <c r="Q341">
        <v>0</v>
      </c>
      <c r="R341">
        <v>0</v>
      </c>
      <c r="S341">
        <v>0</v>
      </c>
      <c r="T341">
        <v>4</v>
      </c>
      <c r="U341">
        <v>3</v>
      </c>
      <c r="V341">
        <v>21</v>
      </c>
      <c r="W341">
        <v>0</v>
      </c>
      <c r="X341">
        <v>0</v>
      </c>
      <c r="Y341">
        <v>0</v>
      </c>
      <c r="AB341">
        <v>1</v>
      </c>
      <c r="AF341">
        <v>12.8</v>
      </c>
    </row>
    <row r="342" spans="1:32" hidden="1" x14ac:dyDescent="0.2">
      <c r="A342" t="s">
        <v>522</v>
      </c>
      <c r="B342" t="s">
        <v>476</v>
      </c>
      <c r="C342" t="s">
        <v>56</v>
      </c>
      <c r="D342" t="s">
        <v>39</v>
      </c>
      <c r="E342">
        <v>10</v>
      </c>
      <c r="F342" t="s">
        <v>523</v>
      </c>
      <c r="G342" t="s">
        <v>233</v>
      </c>
      <c r="O342">
        <v>12</v>
      </c>
      <c r="P342">
        <v>48</v>
      </c>
      <c r="Q342">
        <v>0</v>
      </c>
      <c r="R342">
        <v>0</v>
      </c>
      <c r="S342">
        <v>0</v>
      </c>
      <c r="T342">
        <v>5</v>
      </c>
      <c r="U342">
        <v>5</v>
      </c>
      <c r="V342">
        <v>29</v>
      </c>
      <c r="W342">
        <v>0</v>
      </c>
      <c r="X342">
        <v>0</v>
      </c>
      <c r="Y342">
        <v>0</v>
      </c>
      <c r="AB342">
        <v>1</v>
      </c>
      <c r="AC342" t="s">
        <v>463</v>
      </c>
      <c r="AD342" t="s">
        <v>1483</v>
      </c>
      <c r="AE342" t="s">
        <v>1569</v>
      </c>
      <c r="AF342">
        <v>12.7</v>
      </c>
    </row>
    <row r="343" spans="1:32" hidden="1" x14ac:dyDescent="0.2">
      <c r="A343" t="s">
        <v>516</v>
      </c>
      <c r="B343" t="s">
        <v>476</v>
      </c>
      <c r="C343" t="s">
        <v>38</v>
      </c>
      <c r="D343" t="s">
        <v>42</v>
      </c>
      <c r="E343">
        <v>10</v>
      </c>
      <c r="F343" t="s">
        <v>517</v>
      </c>
      <c r="G343" t="s">
        <v>231</v>
      </c>
      <c r="O343">
        <v>8</v>
      </c>
      <c r="P343">
        <v>18</v>
      </c>
      <c r="Q343">
        <v>1</v>
      </c>
      <c r="R343">
        <v>0</v>
      </c>
      <c r="S343">
        <v>0</v>
      </c>
      <c r="T343">
        <v>3</v>
      </c>
      <c r="U343">
        <v>2</v>
      </c>
      <c r="V343">
        <v>22</v>
      </c>
      <c r="W343">
        <v>0</v>
      </c>
      <c r="X343">
        <v>0</v>
      </c>
      <c r="Y343">
        <v>0</v>
      </c>
      <c r="AB343">
        <v>2</v>
      </c>
      <c r="AC343" t="s">
        <v>463</v>
      </c>
      <c r="AD343" t="s">
        <v>1506</v>
      </c>
      <c r="AE343" t="s">
        <v>1560</v>
      </c>
      <c r="AF343">
        <v>12</v>
      </c>
    </row>
    <row r="344" spans="1:32" hidden="1" x14ac:dyDescent="0.2">
      <c r="A344" t="s">
        <v>663</v>
      </c>
      <c r="B344" t="s">
        <v>476</v>
      </c>
      <c r="C344" t="s">
        <v>58</v>
      </c>
      <c r="D344" t="s">
        <v>32</v>
      </c>
      <c r="E344">
        <v>10</v>
      </c>
      <c r="F344" t="s">
        <v>664</v>
      </c>
      <c r="G344" t="s">
        <v>224</v>
      </c>
      <c r="O344">
        <v>7</v>
      </c>
      <c r="P344">
        <v>24</v>
      </c>
      <c r="Q344">
        <v>0</v>
      </c>
      <c r="R344">
        <v>0</v>
      </c>
      <c r="S344">
        <v>0</v>
      </c>
      <c r="T344">
        <v>1</v>
      </c>
      <c r="U344">
        <v>1</v>
      </c>
      <c r="V344">
        <v>26</v>
      </c>
      <c r="W344">
        <v>1</v>
      </c>
      <c r="X344">
        <v>0</v>
      </c>
      <c r="Y344">
        <v>0</v>
      </c>
      <c r="AB344">
        <v>2</v>
      </c>
      <c r="AF344">
        <v>12</v>
      </c>
    </row>
    <row r="345" spans="1:32" hidden="1" x14ac:dyDescent="0.2">
      <c r="A345" t="s">
        <v>533</v>
      </c>
      <c r="B345" t="s">
        <v>476</v>
      </c>
      <c r="C345" t="s">
        <v>57</v>
      </c>
      <c r="D345" t="s">
        <v>46</v>
      </c>
      <c r="E345">
        <v>10</v>
      </c>
      <c r="F345" t="s">
        <v>534</v>
      </c>
      <c r="G345" t="s">
        <v>236</v>
      </c>
      <c r="O345">
        <v>8</v>
      </c>
      <c r="P345">
        <v>42</v>
      </c>
      <c r="Q345">
        <v>1</v>
      </c>
      <c r="R345">
        <v>0</v>
      </c>
      <c r="S345">
        <v>0</v>
      </c>
      <c r="T345">
        <v>2</v>
      </c>
      <c r="U345">
        <v>1</v>
      </c>
      <c r="V345">
        <v>8</v>
      </c>
      <c r="W345">
        <v>0</v>
      </c>
      <c r="X345">
        <v>0</v>
      </c>
      <c r="Y345">
        <v>0</v>
      </c>
      <c r="AB345">
        <v>1</v>
      </c>
      <c r="AC345" t="s">
        <v>1478</v>
      </c>
      <c r="AD345" t="s">
        <v>1570</v>
      </c>
      <c r="AE345" t="s">
        <v>1571</v>
      </c>
      <c r="AF345">
        <v>12</v>
      </c>
    </row>
    <row r="346" spans="1:32" hidden="1" x14ac:dyDescent="0.2">
      <c r="A346" t="s">
        <v>374</v>
      </c>
      <c r="B346" t="s">
        <v>368</v>
      </c>
      <c r="C346" t="s">
        <v>39</v>
      </c>
      <c r="D346" t="s">
        <v>56</v>
      </c>
      <c r="E346">
        <v>10</v>
      </c>
      <c r="F346" t="s">
        <v>375</v>
      </c>
      <c r="G346" t="s">
        <v>233</v>
      </c>
      <c r="H346">
        <v>22</v>
      </c>
      <c r="I346">
        <v>14</v>
      </c>
      <c r="J346">
        <v>140</v>
      </c>
      <c r="K346">
        <v>1</v>
      </c>
      <c r="L346">
        <v>0</v>
      </c>
      <c r="M346">
        <v>0</v>
      </c>
      <c r="N346">
        <v>0</v>
      </c>
      <c r="O346">
        <v>2</v>
      </c>
      <c r="P346">
        <v>23</v>
      </c>
      <c r="Q346">
        <v>0</v>
      </c>
      <c r="R346">
        <v>0</v>
      </c>
      <c r="S346">
        <v>0</v>
      </c>
      <c r="AB346">
        <v>1</v>
      </c>
      <c r="AC346" t="s">
        <v>1478</v>
      </c>
      <c r="AD346" t="s">
        <v>1483</v>
      </c>
      <c r="AE346" t="s">
        <v>1572</v>
      </c>
      <c r="AF346">
        <v>11.9</v>
      </c>
    </row>
    <row r="347" spans="1:32" hidden="1" x14ac:dyDescent="0.2">
      <c r="A347" t="s">
        <v>845</v>
      </c>
      <c r="B347" t="s">
        <v>721</v>
      </c>
      <c r="C347" t="s">
        <v>61</v>
      </c>
      <c r="D347" t="s">
        <v>47</v>
      </c>
      <c r="E347">
        <v>10</v>
      </c>
      <c r="F347" t="s">
        <v>846</v>
      </c>
      <c r="G347" t="s">
        <v>229</v>
      </c>
      <c r="T347">
        <v>6</v>
      </c>
      <c r="U347">
        <v>3</v>
      </c>
      <c r="V347">
        <v>29</v>
      </c>
      <c r="W347">
        <v>1</v>
      </c>
      <c r="X347">
        <v>0</v>
      </c>
      <c r="Y347">
        <v>0</v>
      </c>
      <c r="AB347">
        <v>3</v>
      </c>
      <c r="AF347">
        <v>11.9</v>
      </c>
    </row>
    <row r="348" spans="1:32" hidden="1" x14ac:dyDescent="0.2">
      <c r="A348" t="s">
        <v>599</v>
      </c>
      <c r="B348" t="s">
        <v>476</v>
      </c>
      <c r="C348" t="s">
        <v>40</v>
      </c>
      <c r="D348" t="s">
        <v>55</v>
      </c>
      <c r="E348">
        <v>10</v>
      </c>
      <c r="F348" t="s">
        <v>600</v>
      </c>
      <c r="G348" t="s">
        <v>230</v>
      </c>
      <c r="O348">
        <v>18</v>
      </c>
      <c r="P348">
        <v>61</v>
      </c>
      <c r="Q348">
        <v>0</v>
      </c>
      <c r="R348">
        <v>0</v>
      </c>
      <c r="S348">
        <v>0</v>
      </c>
      <c r="T348">
        <v>6</v>
      </c>
      <c r="U348">
        <v>5</v>
      </c>
      <c r="V348">
        <v>6</v>
      </c>
      <c r="W348">
        <v>0</v>
      </c>
      <c r="X348">
        <v>0</v>
      </c>
      <c r="Y348">
        <v>0</v>
      </c>
      <c r="AB348">
        <v>1</v>
      </c>
      <c r="AF348">
        <v>11.7</v>
      </c>
    </row>
    <row r="349" spans="1:32" hidden="1" x14ac:dyDescent="0.2">
      <c r="A349" t="s">
        <v>973</v>
      </c>
      <c r="B349" t="s">
        <v>721</v>
      </c>
      <c r="C349" t="s">
        <v>51</v>
      </c>
      <c r="D349" t="s">
        <v>33</v>
      </c>
      <c r="E349">
        <v>10</v>
      </c>
      <c r="F349" t="s">
        <v>974</v>
      </c>
      <c r="G349" t="s">
        <v>237</v>
      </c>
      <c r="T349">
        <v>7</v>
      </c>
      <c r="U349">
        <v>5</v>
      </c>
      <c r="V349">
        <v>67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1</v>
      </c>
      <c r="AF349">
        <v>11.7</v>
      </c>
    </row>
    <row r="350" spans="1:32" hidden="1" x14ac:dyDescent="0.2">
      <c r="A350" t="s">
        <v>370</v>
      </c>
      <c r="B350" t="s">
        <v>368</v>
      </c>
      <c r="C350" t="s">
        <v>58</v>
      </c>
      <c r="D350" t="s">
        <v>32</v>
      </c>
      <c r="E350">
        <v>10</v>
      </c>
      <c r="F350" t="s">
        <v>371</v>
      </c>
      <c r="G350" t="s">
        <v>224</v>
      </c>
      <c r="H350">
        <v>27</v>
      </c>
      <c r="I350">
        <v>17</v>
      </c>
      <c r="J350">
        <v>158</v>
      </c>
      <c r="K350">
        <v>1</v>
      </c>
      <c r="L350">
        <v>0</v>
      </c>
      <c r="M350">
        <v>0</v>
      </c>
      <c r="N350">
        <v>0</v>
      </c>
      <c r="O350">
        <v>6</v>
      </c>
      <c r="P350">
        <v>12</v>
      </c>
      <c r="Q350">
        <v>0</v>
      </c>
      <c r="R350">
        <v>0</v>
      </c>
      <c r="S350">
        <v>0</v>
      </c>
      <c r="AB350">
        <v>1</v>
      </c>
      <c r="AF350">
        <v>11.52</v>
      </c>
    </row>
    <row r="351" spans="1:32" hidden="1" x14ac:dyDescent="0.2">
      <c r="A351" t="s">
        <v>987</v>
      </c>
      <c r="B351" t="s">
        <v>721</v>
      </c>
      <c r="C351" t="s">
        <v>38</v>
      </c>
      <c r="D351" t="s">
        <v>42</v>
      </c>
      <c r="E351">
        <v>10</v>
      </c>
      <c r="F351" t="s">
        <v>988</v>
      </c>
      <c r="G351" t="s">
        <v>231</v>
      </c>
      <c r="T351">
        <v>4</v>
      </c>
      <c r="U351">
        <v>3</v>
      </c>
      <c r="V351">
        <v>23</v>
      </c>
      <c r="W351">
        <v>1</v>
      </c>
      <c r="X351">
        <v>0</v>
      </c>
      <c r="Y351">
        <v>0</v>
      </c>
      <c r="AB351">
        <v>3</v>
      </c>
      <c r="AF351">
        <v>11.3</v>
      </c>
    </row>
    <row r="352" spans="1:32" hidden="1" x14ac:dyDescent="0.2">
      <c r="A352" t="s">
        <v>847</v>
      </c>
      <c r="B352" t="s">
        <v>721</v>
      </c>
      <c r="C352" t="s">
        <v>32</v>
      </c>
      <c r="D352" t="s">
        <v>58</v>
      </c>
      <c r="E352">
        <v>10</v>
      </c>
      <c r="F352" t="s">
        <v>848</v>
      </c>
      <c r="G352" t="s">
        <v>224</v>
      </c>
      <c r="T352">
        <v>10</v>
      </c>
      <c r="U352">
        <v>3</v>
      </c>
      <c r="V352">
        <v>23</v>
      </c>
      <c r="W352">
        <v>1</v>
      </c>
      <c r="X352">
        <v>0</v>
      </c>
      <c r="Y352">
        <v>0</v>
      </c>
      <c r="AB352">
        <v>1</v>
      </c>
      <c r="AC352" t="s">
        <v>463</v>
      </c>
      <c r="AD352" t="s">
        <v>1500</v>
      </c>
      <c r="AF352">
        <v>11.3</v>
      </c>
    </row>
    <row r="353" spans="1:32" hidden="1" x14ac:dyDescent="0.2">
      <c r="A353" t="s">
        <v>1158</v>
      </c>
      <c r="B353" t="s">
        <v>795</v>
      </c>
      <c r="C353" t="s">
        <v>44</v>
      </c>
      <c r="D353" t="s">
        <v>54</v>
      </c>
      <c r="E353">
        <v>10</v>
      </c>
      <c r="F353" t="s">
        <v>1159</v>
      </c>
      <c r="G353" t="s">
        <v>225</v>
      </c>
      <c r="T353">
        <v>3</v>
      </c>
      <c r="U353">
        <v>3</v>
      </c>
      <c r="V353">
        <v>21</v>
      </c>
      <c r="W353">
        <v>1</v>
      </c>
      <c r="X353">
        <v>0</v>
      </c>
      <c r="Y353">
        <v>0</v>
      </c>
      <c r="AB353">
        <v>2</v>
      </c>
      <c r="AC353" t="s">
        <v>463</v>
      </c>
      <c r="AD353" t="s">
        <v>1567</v>
      </c>
      <c r="AE353" t="s">
        <v>1564</v>
      </c>
      <c r="AF353">
        <v>11.1</v>
      </c>
    </row>
    <row r="354" spans="1:32" hidden="1" x14ac:dyDescent="0.2">
      <c r="A354" t="s">
        <v>1573</v>
      </c>
      <c r="B354" t="s">
        <v>368</v>
      </c>
      <c r="C354" t="s">
        <v>31</v>
      </c>
      <c r="D354" t="s">
        <v>62</v>
      </c>
      <c r="E354">
        <v>10</v>
      </c>
      <c r="F354" t="s">
        <v>1574</v>
      </c>
      <c r="G354" t="s">
        <v>234</v>
      </c>
      <c r="H354">
        <v>24</v>
      </c>
      <c r="I354">
        <v>14</v>
      </c>
      <c r="J354">
        <v>146</v>
      </c>
      <c r="K354">
        <v>1</v>
      </c>
      <c r="L354">
        <v>0</v>
      </c>
      <c r="M354">
        <v>1</v>
      </c>
      <c r="N354">
        <v>0</v>
      </c>
      <c r="O354">
        <v>3</v>
      </c>
      <c r="P354">
        <v>18</v>
      </c>
      <c r="Q354">
        <v>0</v>
      </c>
      <c r="R354">
        <v>0</v>
      </c>
      <c r="S354">
        <v>0</v>
      </c>
      <c r="AB354">
        <v>2</v>
      </c>
      <c r="AF354">
        <v>10.64</v>
      </c>
    </row>
    <row r="355" spans="1:32" hidden="1" x14ac:dyDescent="0.2">
      <c r="A355" t="s">
        <v>907</v>
      </c>
      <c r="B355" t="s">
        <v>795</v>
      </c>
      <c r="C355" t="s">
        <v>46</v>
      </c>
      <c r="D355" t="s">
        <v>57</v>
      </c>
      <c r="E355">
        <v>10</v>
      </c>
      <c r="F355" t="s">
        <v>908</v>
      </c>
      <c r="G355" t="s">
        <v>236</v>
      </c>
      <c r="T355">
        <v>3</v>
      </c>
      <c r="U355">
        <v>2</v>
      </c>
      <c r="V355">
        <v>26</v>
      </c>
      <c r="W355">
        <v>1</v>
      </c>
      <c r="X355">
        <v>0</v>
      </c>
      <c r="Y355">
        <v>0</v>
      </c>
      <c r="AB355">
        <v>2</v>
      </c>
      <c r="AF355">
        <v>10.6</v>
      </c>
    </row>
    <row r="356" spans="1:32" hidden="1" x14ac:dyDescent="0.2">
      <c r="A356" t="s">
        <v>1214</v>
      </c>
      <c r="B356" t="s">
        <v>795</v>
      </c>
      <c r="C356" t="s">
        <v>37</v>
      </c>
      <c r="D356" t="s">
        <v>43</v>
      </c>
      <c r="E356">
        <v>10</v>
      </c>
      <c r="F356" t="s">
        <v>1215</v>
      </c>
      <c r="G356" t="s">
        <v>235</v>
      </c>
      <c r="T356">
        <v>7</v>
      </c>
      <c r="U356">
        <v>5</v>
      </c>
      <c r="V356">
        <v>56</v>
      </c>
      <c r="W356">
        <v>0</v>
      </c>
      <c r="X356">
        <v>0</v>
      </c>
      <c r="Y356">
        <v>0</v>
      </c>
      <c r="AF356">
        <v>10.6</v>
      </c>
    </row>
    <row r="357" spans="1:32" hidden="1" x14ac:dyDescent="0.2">
      <c r="A357" t="s">
        <v>1220</v>
      </c>
      <c r="B357" t="s">
        <v>795</v>
      </c>
      <c r="C357" t="s">
        <v>56</v>
      </c>
      <c r="D357" t="s">
        <v>39</v>
      </c>
      <c r="E357">
        <v>10</v>
      </c>
      <c r="F357" t="s">
        <v>1221</v>
      </c>
      <c r="G357" t="s">
        <v>233</v>
      </c>
      <c r="T357">
        <v>7</v>
      </c>
      <c r="U357">
        <v>6</v>
      </c>
      <c r="V357">
        <v>46</v>
      </c>
      <c r="W357">
        <v>0</v>
      </c>
      <c r="X357">
        <v>0</v>
      </c>
      <c r="Y357">
        <v>0</v>
      </c>
      <c r="AB357">
        <v>2</v>
      </c>
      <c r="AF357">
        <v>10.6</v>
      </c>
    </row>
    <row r="358" spans="1:32" hidden="1" x14ac:dyDescent="0.2">
      <c r="A358" t="s">
        <v>537</v>
      </c>
      <c r="B358" t="s">
        <v>476</v>
      </c>
      <c r="C358" t="s">
        <v>55</v>
      </c>
      <c r="D358" t="s">
        <v>40</v>
      </c>
      <c r="E358">
        <v>10</v>
      </c>
      <c r="F358" t="s">
        <v>538</v>
      </c>
      <c r="G358" t="s">
        <v>230</v>
      </c>
      <c r="O358">
        <v>14</v>
      </c>
      <c r="P358">
        <v>53</v>
      </c>
      <c r="Q358">
        <v>0</v>
      </c>
      <c r="R358">
        <v>0</v>
      </c>
      <c r="S358">
        <v>0</v>
      </c>
      <c r="T358">
        <v>4</v>
      </c>
      <c r="U358">
        <v>4</v>
      </c>
      <c r="V358">
        <v>11</v>
      </c>
      <c r="W358">
        <v>0</v>
      </c>
      <c r="X358">
        <v>0</v>
      </c>
      <c r="Y358">
        <v>0</v>
      </c>
      <c r="AB358">
        <v>1</v>
      </c>
      <c r="AF358">
        <v>10.4</v>
      </c>
    </row>
    <row r="359" spans="1:32" hidden="1" x14ac:dyDescent="0.2">
      <c r="A359" t="s">
        <v>905</v>
      </c>
      <c r="B359" t="s">
        <v>721</v>
      </c>
      <c r="C359" t="s">
        <v>56</v>
      </c>
      <c r="D359" t="s">
        <v>39</v>
      </c>
      <c r="E359">
        <v>10</v>
      </c>
      <c r="F359" t="s">
        <v>906</v>
      </c>
      <c r="G359" t="s">
        <v>233</v>
      </c>
      <c r="T359">
        <v>2</v>
      </c>
      <c r="U359">
        <v>1</v>
      </c>
      <c r="V359">
        <v>34</v>
      </c>
      <c r="W359">
        <v>1</v>
      </c>
      <c r="X359">
        <v>0</v>
      </c>
      <c r="Y359">
        <v>0</v>
      </c>
      <c r="AB359">
        <v>4</v>
      </c>
      <c r="AF359">
        <v>10.4</v>
      </c>
    </row>
    <row r="360" spans="1:32" hidden="1" x14ac:dyDescent="0.2">
      <c r="A360" t="s">
        <v>770</v>
      </c>
      <c r="B360" t="s">
        <v>721</v>
      </c>
      <c r="C360" t="s">
        <v>61</v>
      </c>
      <c r="D360" t="s">
        <v>47</v>
      </c>
      <c r="E360">
        <v>10</v>
      </c>
      <c r="F360" t="s">
        <v>771</v>
      </c>
      <c r="G360" t="s">
        <v>229</v>
      </c>
      <c r="O360">
        <v>1</v>
      </c>
      <c r="P360">
        <v>11</v>
      </c>
      <c r="Q360">
        <v>0</v>
      </c>
      <c r="R360">
        <v>0</v>
      </c>
      <c r="S360">
        <v>0</v>
      </c>
      <c r="T360">
        <v>4</v>
      </c>
      <c r="U360">
        <v>4</v>
      </c>
      <c r="V360">
        <v>52</v>
      </c>
      <c r="W360">
        <v>0</v>
      </c>
      <c r="X360">
        <v>0</v>
      </c>
      <c r="Y360">
        <v>0</v>
      </c>
      <c r="AB360">
        <v>2</v>
      </c>
      <c r="AF360">
        <v>10.3</v>
      </c>
    </row>
    <row r="361" spans="1:32" hidden="1" x14ac:dyDescent="0.2">
      <c r="A361" t="s">
        <v>909</v>
      </c>
      <c r="B361" t="s">
        <v>795</v>
      </c>
      <c r="C361" t="s">
        <v>58</v>
      </c>
      <c r="D361" t="s">
        <v>32</v>
      </c>
      <c r="E361">
        <v>10</v>
      </c>
      <c r="F361" t="s">
        <v>910</v>
      </c>
      <c r="G361" t="s">
        <v>224</v>
      </c>
      <c r="T361">
        <v>6</v>
      </c>
      <c r="U361">
        <v>5</v>
      </c>
      <c r="V361">
        <v>52</v>
      </c>
      <c r="W361">
        <v>0</v>
      </c>
      <c r="X361">
        <v>0</v>
      </c>
      <c r="Y361">
        <v>0</v>
      </c>
      <c r="AB361">
        <v>1</v>
      </c>
      <c r="AF361">
        <v>10.199999999999999</v>
      </c>
    </row>
    <row r="362" spans="1:32" hidden="1" x14ac:dyDescent="0.2">
      <c r="A362" t="s">
        <v>813</v>
      </c>
      <c r="B362" t="s">
        <v>721</v>
      </c>
      <c r="C362" t="s">
        <v>47</v>
      </c>
      <c r="D362" t="s">
        <v>61</v>
      </c>
      <c r="E362">
        <v>10</v>
      </c>
      <c r="F362" t="s">
        <v>814</v>
      </c>
      <c r="G362" t="s">
        <v>229</v>
      </c>
      <c r="O362">
        <v>1</v>
      </c>
      <c r="P362">
        <v>-3</v>
      </c>
      <c r="Q362">
        <v>0</v>
      </c>
      <c r="R362">
        <v>0</v>
      </c>
      <c r="S362">
        <v>0</v>
      </c>
      <c r="T362">
        <v>10</v>
      </c>
      <c r="U362">
        <v>5</v>
      </c>
      <c r="V362">
        <v>53</v>
      </c>
      <c r="W362">
        <v>0</v>
      </c>
      <c r="X362">
        <v>0</v>
      </c>
      <c r="Y362">
        <v>0</v>
      </c>
      <c r="AB362">
        <v>1</v>
      </c>
      <c r="AF362">
        <v>10</v>
      </c>
    </row>
    <row r="363" spans="1:32" hidden="1" x14ac:dyDescent="0.2">
      <c r="A363" t="s">
        <v>384</v>
      </c>
      <c r="B363" t="s">
        <v>368</v>
      </c>
      <c r="C363" t="s">
        <v>51</v>
      </c>
      <c r="D363" t="s">
        <v>33</v>
      </c>
      <c r="E363">
        <v>10</v>
      </c>
      <c r="F363" t="s">
        <v>385</v>
      </c>
      <c r="G363" t="s">
        <v>237</v>
      </c>
      <c r="H363">
        <v>38</v>
      </c>
      <c r="I363">
        <v>22</v>
      </c>
      <c r="J363">
        <v>197</v>
      </c>
      <c r="K363">
        <v>0</v>
      </c>
      <c r="L363">
        <v>0</v>
      </c>
      <c r="M363">
        <v>1</v>
      </c>
      <c r="N363">
        <v>0</v>
      </c>
      <c r="O363">
        <v>5</v>
      </c>
      <c r="P363">
        <v>30</v>
      </c>
      <c r="Q363">
        <v>0</v>
      </c>
      <c r="R363">
        <v>0</v>
      </c>
      <c r="S363">
        <v>0</v>
      </c>
      <c r="AB363">
        <v>1</v>
      </c>
      <c r="AF363">
        <v>9.8800000000000008</v>
      </c>
    </row>
    <row r="364" spans="1:32" hidden="1" x14ac:dyDescent="0.2">
      <c r="A364" t="s">
        <v>1303</v>
      </c>
      <c r="B364" t="s">
        <v>795</v>
      </c>
      <c r="C364" t="s">
        <v>39</v>
      </c>
      <c r="D364" t="s">
        <v>56</v>
      </c>
      <c r="E364">
        <v>10</v>
      </c>
      <c r="F364" t="s">
        <v>1304</v>
      </c>
      <c r="G364" t="s">
        <v>233</v>
      </c>
      <c r="T364">
        <v>2</v>
      </c>
      <c r="U364">
        <v>2</v>
      </c>
      <c r="V364">
        <v>18</v>
      </c>
      <c r="W364">
        <v>1</v>
      </c>
      <c r="X364">
        <v>0</v>
      </c>
      <c r="Y364">
        <v>0</v>
      </c>
      <c r="AB364">
        <v>2</v>
      </c>
      <c r="AF364">
        <v>9.8000000000000007</v>
      </c>
    </row>
    <row r="365" spans="1:32" hidden="1" x14ac:dyDescent="0.2">
      <c r="A365" t="s">
        <v>1054</v>
      </c>
      <c r="B365" t="s">
        <v>795</v>
      </c>
      <c r="C365" t="s">
        <v>56</v>
      </c>
      <c r="D365" t="s">
        <v>39</v>
      </c>
      <c r="E365">
        <v>10</v>
      </c>
      <c r="F365" t="s">
        <v>1055</v>
      </c>
      <c r="G365" t="s">
        <v>233</v>
      </c>
      <c r="T365">
        <v>3</v>
      </c>
      <c r="U365">
        <v>2</v>
      </c>
      <c r="V365">
        <v>18</v>
      </c>
      <c r="W365">
        <v>1</v>
      </c>
      <c r="X365">
        <v>0</v>
      </c>
      <c r="Y365">
        <v>0</v>
      </c>
      <c r="AB365">
        <v>1</v>
      </c>
      <c r="AC365" t="s">
        <v>463</v>
      </c>
      <c r="AD365" t="s">
        <v>1567</v>
      </c>
      <c r="AE365" t="s">
        <v>1569</v>
      </c>
      <c r="AF365">
        <v>9.8000000000000007</v>
      </c>
    </row>
    <row r="366" spans="1:32" hidden="1" x14ac:dyDescent="0.2">
      <c r="A366" t="s">
        <v>1575</v>
      </c>
      <c r="B366" t="s">
        <v>721</v>
      </c>
      <c r="C366" t="s">
        <v>47</v>
      </c>
      <c r="D366" t="s">
        <v>61</v>
      </c>
      <c r="E366">
        <v>10</v>
      </c>
      <c r="F366" t="s">
        <v>1576</v>
      </c>
      <c r="G366" t="s">
        <v>229</v>
      </c>
      <c r="T366">
        <v>7</v>
      </c>
      <c r="U366">
        <v>4</v>
      </c>
      <c r="V366">
        <v>57</v>
      </c>
      <c r="W366">
        <v>0</v>
      </c>
      <c r="X366">
        <v>0</v>
      </c>
      <c r="Y366">
        <v>0</v>
      </c>
      <c r="AF366">
        <v>9.6999999999999993</v>
      </c>
    </row>
    <row r="367" spans="1:32" hidden="1" x14ac:dyDescent="0.2">
      <c r="A367" t="s">
        <v>1052</v>
      </c>
      <c r="B367" t="s">
        <v>721</v>
      </c>
      <c r="C367" t="s">
        <v>56</v>
      </c>
      <c r="D367" t="s">
        <v>39</v>
      </c>
      <c r="E367">
        <v>10</v>
      </c>
      <c r="F367" t="s">
        <v>1053</v>
      </c>
      <c r="G367" t="s">
        <v>233</v>
      </c>
      <c r="T367">
        <v>5</v>
      </c>
      <c r="U367">
        <v>4</v>
      </c>
      <c r="V367">
        <v>55</v>
      </c>
      <c r="W367">
        <v>0</v>
      </c>
      <c r="X367">
        <v>0</v>
      </c>
      <c r="Y367">
        <v>0</v>
      </c>
      <c r="AB367">
        <v>2</v>
      </c>
      <c r="AF367">
        <v>9.5</v>
      </c>
    </row>
    <row r="368" spans="1:32" hidden="1" x14ac:dyDescent="0.2">
      <c r="A368" t="s">
        <v>1218</v>
      </c>
      <c r="B368" t="s">
        <v>721</v>
      </c>
      <c r="C368" t="s">
        <v>34</v>
      </c>
      <c r="D368" t="s">
        <v>36</v>
      </c>
      <c r="E368">
        <v>10</v>
      </c>
      <c r="F368" t="s">
        <v>1219</v>
      </c>
      <c r="G368" t="s">
        <v>228</v>
      </c>
      <c r="T368">
        <v>12</v>
      </c>
      <c r="U368">
        <v>5</v>
      </c>
      <c r="V368">
        <v>45</v>
      </c>
      <c r="W368">
        <v>0</v>
      </c>
      <c r="X368">
        <v>0</v>
      </c>
      <c r="Y368">
        <v>0</v>
      </c>
      <c r="AB368">
        <v>1</v>
      </c>
      <c r="AC368" t="s">
        <v>463</v>
      </c>
      <c r="AD368" t="s">
        <v>1577</v>
      </c>
      <c r="AE368" t="s">
        <v>1578</v>
      </c>
      <c r="AF368">
        <v>9.5</v>
      </c>
    </row>
    <row r="369" spans="1:32" hidden="1" x14ac:dyDescent="0.2">
      <c r="A369" t="s">
        <v>807</v>
      </c>
      <c r="B369" t="s">
        <v>721</v>
      </c>
      <c r="C369" t="s">
        <v>43</v>
      </c>
      <c r="D369" t="s">
        <v>37</v>
      </c>
      <c r="E369">
        <v>10</v>
      </c>
      <c r="F369" t="s">
        <v>808</v>
      </c>
      <c r="G369" t="s">
        <v>235</v>
      </c>
      <c r="T369">
        <v>5</v>
      </c>
      <c r="U369">
        <v>4</v>
      </c>
      <c r="V369">
        <v>53</v>
      </c>
      <c r="W369">
        <v>0</v>
      </c>
      <c r="X369">
        <v>0</v>
      </c>
      <c r="Y369">
        <v>0</v>
      </c>
      <c r="AB369">
        <v>1</v>
      </c>
      <c r="AC369" t="s">
        <v>463</v>
      </c>
      <c r="AD369" t="s">
        <v>1476</v>
      </c>
      <c r="AE369" t="s">
        <v>1579</v>
      </c>
      <c r="AF369">
        <v>9.3000000000000007</v>
      </c>
    </row>
    <row r="370" spans="1:32" hidden="1" x14ac:dyDescent="0.2">
      <c r="A370" t="s">
        <v>1072</v>
      </c>
      <c r="B370" t="s">
        <v>721</v>
      </c>
      <c r="C370" t="s">
        <v>31</v>
      </c>
      <c r="D370" t="s">
        <v>62</v>
      </c>
      <c r="E370">
        <v>10</v>
      </c>
      <c r="F370" t="s">
        <v>1073</v>
      </c>
      <c r="G370" t="s">
        <v>234</v>
      </c>
      <c r="T370">
        <v>5</v>
      </c>
      <c r="U370">
        <v>2</v>
      </c>
      <c r="V370">
        <v>13</v>
      </c>
      <c r="W370">
        <v>1</v>
      </c>
      <c r="X370">
        <v>0</v>
      </c>
      <c r="Y370">
        <v>0</v>
      </c>
      <c r="AB370">
        <v>4</v>
      </c>
      <c r="AF370">
        <v>9.3000000000000007</v>
      </c>
    </row>
    <row r="371" spans="1:32" hidden="1" x14ac:dyDescent="0.2">
      <c r="A371" t="s">
        <v>875</v>
      </c>
      <c r="B371" t="s">
        <v>795</v>
      </c>
      <c r="C371" t="s">
        <v>34</v>
      </c>
      <c r="D371" t="s">
        <v>36</v>
      </c>
      <c r="E371">
        <v>10</v>
      </c>
      <c r="F371" t="s">
        <v>876</v>
      </c>
      <c r="G371" t="s">
        <v>228</v>
      </c>
      <c r="T371">
        <v>5</v>
      </c>
      <c r="U371">
        <v>5</v>
      </c>
      <c r="V371">
        <v>42</v>
      </c>
      <c r="W371">
        <v>0</v>
      </c>
      <c r="X371">
        <v>0</v>
      </c>
      <c r="Y371">
        <v>0</v>
      </c>
      <c r="AB371">
        <v>1</v>
      </c>
      <c r="AF371">
        <v>9.1999999999999993</v>
      </c>
    </row>
    <row r="372" spans="1:32" hidden="1" x14ac:dyDescent="0.2">
      <c r="A372" t="s">
        <v>699</v>
      </c>
      <c r="B372" t="s">
        <v>476</v>
      </c>
      <c r="C372" t="s">
        <v>56</v>
      </c>
      <c r="D372" t="s">
        <v>39</v>
      </c>
      <c r="E372">
        <v>10</v>
      </c>
      <c r="F372" t="s">
        <v>700</v>
      </c>
      <c r="G372" t="s">
        <v>233</v>
      </c>
      <c r="O372">
        <v>5</v>
      </c>
      <c r="P372">
        <v>24</v>
      </c>
      <c r="Q372">
        <v>0</v>
      </c>
      <c r="R372">
        <v>0</v>
      </c>
      <c r="S372">
        <v>0</v>
      </c>
      <c r="T372">
        <v>3</v>
      </c>
      <c r="U372">
        <v>3</v>
      </c>
      <c r="V372">
        <v>35</v>
      </c>
      <c r="W372">
        <v>0</v>
      </c>
      <c r="X372">
        <v>0</v>
      </c>
      <c r="Y372">
        <v>0</v>
      </c>
      <c r="AB372">
        <v>3</v>
      </c>
      <c r="AF372">
        <v>8.9</v>
      </c>
    </row>
    <row r="373" spans="1:32" hidden="1" x14ac:dyDescent="0.2">
      <c r="A373" t="s">
        <v>392</v>
      </c>
      <c r="B373" t="s">
        <v>368</v>
      </c>
      <c r="C373" t="s">
        <v>54</v>
      </c>
      <c r="D373" t="s">
        <v>44</v>
      </c>
      <c r="E373">
        <v>10</v>
      </c>
      <c r="F373" t="s">
        <v>393</v>
      </c>
      <c r="G373" t="s">
        <v>225</v>
      </c>
      <c r="H373">
        <v>24</v>
      </c>
      <c r="I373">
        <v>16</v>
      </c>
      <c r="J373">
        <v>185</v>
      </c>
      <c r="K373">
        <v>0</v>
      </c>
      <c r="L373">
        <v>0</v>
      </c>
      <c r="M373">
        <v>1</v>
      </c>
      <c r="N373">
        <v>0</v>
      </c>
      <c r="O373">
        <v>5</v>
      </c>
      <c r="P373">
        <v>24</v>
      </c>
      <c r="Q373">
        <v>0</v>
      </c>
      <c r="R373">
        <v>0</v>
      </c>
      <c r="S373">
        <v>0</v>
      </c>
      <c r="AB373">
        <v>1</v>
      </c>
      <c r="AF373">
        <v>8.8000000000000007</v>
      </c>
    </row>
    <row r="374" spans="1:32" hidden="1" x14ac:dyDescent="0.2">
      <c r="A374" t="s">
        <v>629</v>
      </c>
      <c r="B374" t="s">
        <v>476</v>
      </c>
      <c r="C374" t="s">
        <v>34</v>
      </c>
      <c r="D374" t="s">
        <v>36</v>
      </c>
      <c r="E374">
        <v>10</v>
      </c>
      <c r="F374" t="s">
        <v>630</v>
      </c>
      <c r="G374" t="s">
        <v>228</v>
      </c>
      <c r="O374">
        <v>17</v>
      </c>
      <c r="P374">
        <v>32</v>
      </c>
      <c r="Q374">
        <v>0</v>
      </c>
      <c r="R374">
        <v>0</v>
      </c>
      <c r="S374">
        <v>0</v>
      </c>
      <c r="T374">
        <v>4</v>
      </c>
      <c r="U374">
        <v>3</v>
      </c>
      <c r="V374">
        <v>26</v>
      </c>
      <c r="W374">
        <v>0</v>
      </c>
      <c r="X374">
        <v>0</v>
      </c>
      <c r="Y374">
        <v>0</v>
      </c>
      <c r="AB374">
        <v>1</v>
      </c>
      <c r="AF374">
        <v>8.8000000000000007</v>
      </c>
    </row>
    <row r="375" spans="1:32" hidden="1" x14ac:dyDescent="0.2">
      <c r="A375" t="s">
        <v>643</v>
      </c>
      <c r="B375" t="s">
        <v>476</v>
      </c>
      <c r="C375" t="s">
        <v>53</v>
      </c>
      <c r="D375" t="s">
        <v>41</v>
      </c>
      <c r="E375">
        <v>10</v>
      </c>
      <c r="F375" t="s">
        <v>644</v>
      </c>
      <c r="G375" t="s">
        <v>232</v>
      </c>
      <c r="O375">
        <v>2</v>
      </c>
      <c r="P375">
        <v>54</v>
      </c>
      <c r="Q375">
        <v>0</v>
      </c>
      <c r="R375">
        <v>0</v>
      </c>
      <c r="S375">
        <v>0</v>
      </c>
      <c r="T375">
        <v>1</v>
      </c>
      <c r="U375">
        <v>1</v>
      </c>
      <c r="V375">
        <v>23</v>
      </c>
      <c r="W375">
        <v>0</v>
      </c>
      <c r="X375">
        <v>0</v>
      </c>
      <c r="Y375">
        <v>0</v>
      </c>
      <c r="AB375">
        <v>2</v>
      </c>
      <c r="AC375" t="s">
        <v>463</v>
      </c>
      <c r="AD375" t="s">
        <v>1524</v>
      </c>
      <c r="AE375" t="s">
        <v>1580</v>
      </c>
      <c r="AF375">
        <v>8.6999999999999993</v>
      </c>
    </row>
    <row r="376" spans="1:32" hidden="1" x14ac:dyDescent="0.2">
      <c r="A376" t="s">
        <v>1164</v>
      </c>
      <c r="B376" t="s">
        <v>721</v>
      </c>
      <c r="C376" t="s">
        <v>54</v>
      </c>
      <c r="D376" t="s">
        <v>44</v>
      </c>
      <c r="E376">
        <v>10</v>
      </c>
      <c r="F376" t="s">
        <v>1165</v>
      </c>
      <c r="G376" t="s">
        <v>225</v>
      </c>
      <c r="T376">
        <v>4</v>
      </c>
      <c r="U376">
        <v>4</v>
      </c>
      <c r="V376">
        <v>47</v>
      </c>
      <c r="W376">
        <v>0</v>
      </c>
      <c r="X376">
        <v>0</v>
      </c>
      <c r="Y376">
        <v>0</v>
      </c>
      <c r="AB376">
        <v>4</v>
      </c>
      <c r="AF376">
        <v>8.6999999999999993</v>
      </c>
    </row>
    <row r="377" spans="1:32" hidden="1" x14ac:dyDescent="0.2">
      <c r="A377" t="s">
        <v>1285</v>
      </c>
      <c r="B377" t="s">
        <v>721</v>
      </c>
      <c r="C377" t="s">
        <v>43</v>
      </c>
      <c r="D377" t="s">
        <v>37</v>
      </c>
      <c r="E377">
        <v>10</v>
      </c>
      <c r="F377" t="s">
        <v>1286</v>
      </c>
      <c r="G377" t="s">
        <v>235</v>
      </c>
      <c r="T377">
        <v>6</v>
      </c>
      <c r="U377">
        <v>2</v>
      </c>
      <c r="V377">
        <v>66</v>
      </c>
      <c r="W377">
        <v>0</v>
      </c>
      <c r="X377">
        <v>0</v>
      </c>
      <c r="Y377">
        <v>0</v>
      </c>
      <c r="AB377">
        <v>2</v>
      </c>
      <c r="AF377">
        <v>8.6</v>
      </c>
    </row>
    <row r="378" spans="1:32" hidden="1" x14ac:dyDescent="0.2">
      <c r="A378" t="s">
        <v>869</v>
      </c>
      <c r="B378" t="s">
        <v>795</v>
      </c>
      <c r="C378" t="s">
        <v>62</v>
      </c>
      <c r="D378" t="s">
        <v>31</v>
      </c>
      <c r="E378">
        <v>10</v>
      </c>
      <c r="F378" t="s">
        <v>870</v>
      </c>
      <c r="G378" t="s">
        <v>234</v>
      </c>
      <c r="T378">
        <v>9</v>
      </c>
      <c r="U378">
        <v>5</v>
      </c>
      <c r="V378">
        <v>36</v>
      </c>
      <c r="W378">
        <v>0</v>
      </c>
      <c r="X378">
        <v>0</v>
      </c>
      <c r="Y378">
        <v>0</v>
      </c>
      <c r="AB378">
        <v>1</v>
      </c>
      <c r="AC378" t="s">
        <v>463</v>
      </c>
      <c r="AD378" t="s">
        <v>1506</v>
      </c>
      <c r="AE378" t="s">
        <v>1581</v>
      </c>
      <c r="AF378">
        <v>8.6</v>
      </c>
    </row>
    <row r="379" spans="1:32" x14ac:dyDescent="0.2">
      <c r="A379" t="s">
        <v>780</v>
      </c>
      <c r="B379" t="s">
        <v>721</v>
      </c>
      <c r="C379" t="s">
        <v>44</v>
      </c>
      <c r="D379" t="s">
        <v>54</v>
      </c>
      <c r="E379">
        <v>10</v>
      </c>
      <c r="F379" t="s">
        <v>781</v>
      </c>
      <c r="G379" t="s">
        <v>225</v>
      </c>
      <c r="T379">
        <v>8</v>
      </c>
      <c r="U379">
        <v>4</v>
      </c>
      <c r="V379">
        <v>45</v>
      </c>
      <c r="W379">
        <v>0</v>
      </c>
      <c r="X379">
        <v>0</v>
      </c>
      <c r="Y379">
        <v>0</v>
      </c>
      <c r="AB379">
        <v>1</v>
      </c>
      <c r="AF379">
        <v>8.5</v>
      </c>
    </row>
    <row r="380" spans="1:32" hidden="1" x14ac:dyDescent="0.2">
      <c r="A380" t="s">
        <v>496</v>
      </c>
      <c r="B380" t="s">
        <v>476</v>
      </c>
      <c r="C380" t="s">
        <v>38</v>
      </c>
      <c r="D380" t="s">
        <v>42</v>
      </c>
      <c r="E380">
        <v>10</v>
      </c>
      <c r="F380" t="s">
        <v>497</v>
      </c>
      <c r="G380" t="s">
        <v>231</v>
      </c>
      <c r="O380">
        <v>3</v>
      </c>
      <c r="P380">
        <v>0</v>
      </c>
      <c r="Q380">
        <v>0</v>
      </c>
      <c r="R380">
        <v>0</v>
      </c>
      <c r="S380">
        <v>0</v>
      </c>
      <c r="T380">
        <v>6</v>
      </c>
      <c r="U380">
        <v>5</v>
      </c>
      <c r="V380">
        <v>34</v>
      </c>
      <c r="W380">
        <v>0</v>
      </c>
      <c r="X380">
        <v>0</v>
      </c>
      <c r="Y380">
        <v>0</v>
      </c>
      <c r="AB380">
        <v>3</v>
      </c>
      <c r="AF380">
        <v>8.4</v>
      </c>
    </row>
    <row r="381" spans="1:32" hidden="1" x14ac:dyDescent="0.2">
      <c r="A381" t="s">
        <v>1200</v>
      </c>
      <c r="B381" t="s">
        <v>795</v>
      </c>
      <c r="C381" t="s">
        <v>54</v>
      </c>
      <c r="D381" t="s">
        <v>44</v>
      </c>
      <c r="E381">
        <v>10</v>
      </c>
      <c r="F381" t="s">
        <v>1201</v>
      </c>
      <c r="G381" t="s">
        <v>225</v>
      </c>
      <c r="T381">
        <v>4</v>
      </c>
      <c r="U381">
        <v>3</v>
      </c>
      <c r="V381">
        <v>52</v>
      </c>
      <c r="W381">
        <v>0</v>
      </c>
      <c r="X381">
        <v>0</v>
      </c>
      <c r="Y381">
        <v>0</v>
      </c>
      <c r="AB381">
        <v>1</v>
      </c>
      <c r="AF381">
        <v>8.1999999999999993</v>
      </c>
    </row>
    <row r="382" spans="1:32" hidden="1" x14ac:dyDescent="0.2">
      <c r="A382" t="s">
        <v>1118</v>
      </c>
      <c r="B382" t="s">
        <v>721</v>
      </c>
      <c r="C382" t="s">
        <v>37</v>
      </c>
      <c r="D382" t="s">
        <v>43</v>
      </c>
      <c r="E382">
        <v>10</v>
      </c>
      <c r="F382" t="s">
        <v>1119</v>
      </c>
      <c r="G382" t="s">
        <v>235</v>
      </c>
      <c r="T382">
        <v>4</v>
      </c>
      <c r="U382">
        <v>3</v>
      </c>
      <c r="V382">
        <v>51</v>
      </c>
      <c r="W382">
        <v>0</v>
      </c>
      <c r="X382">
        <v>0</v>
      </c>
      <c r="Y382">
        <v>0</v>
      </c>
      <c r="AB382">
        <v>2</v>
      </c>
      <c r="AF382">
        <v>8.1</v>
      </c>
    </row>
    <row r="383" spans="1:32" hidden="1" x14ac:dyDescent="0.2">
      <c r="A383" t="s">
        <v>917</v>
      </c>
      <c r="B383" t="s">
        <v>795</v>
      </c>
      <c r="C383" t="s">
        <v>48</v>
      </c>
      <c r="D383" t="s">
        <v>45</v>
      </c>
      <c r="E383">
        <v>10</v>
      </c>
      <c r="F383" t="s">
        <v>918</v>
      </c>
      <c r="G383" t="s">
        <v>227</v>
      </c>
      <c r="T383">
        <v>7</v>
      </c>
      <c r="U383">
        <v>4</v>
      </c>
      <c r="V383">
        <v>40</v>
      </c>
      <c r="W383">
        <v>0</v>
      </c>
      <c r="X383">
        <v>0</v>
      </c>
      <c r="Y383">
        <v>0</v>
      </c>
      <c r="AB383">
        <v>1</v>
      </c>
      <c r="AC383" t="s">
        <v>463</v>
      </c>
      <c r="AD383" t="s">
        <v>1516</v>
      </c>
      <c r="AE383" t="s">
        <v>1582</v>
      </c>
      <c r="AF383">
        <v>8</v>
      </c>
    </row>
    <row r="384" spans="1:32" hidden="1" x14ac:dyDescent="0.2">
      <c r="A384" t="s">
        <v>553</v>
      </c>
      <c r="B384" t="s">
        <v>476</v>
      </c>
      <c r="C384" t="s">
        <v>48</v>
      </c>
      <c r="D384" t="s">
        <v>45</v>
      </c>
      <c r="E384">
        <v>10</v>
      </c>
      <c r="F384" t="s">
        <v>554</v>
      </c>
      <c r="G384" t="s">
        <v>227</v>
      </c>
      <c r="O384">
        <v>17</v>
      </c>
      <c r="P384">
        <v>54</v>
      </c>
      <c r="Q384">
        <v>0</v>
      </c>
      <c r="R384">
        <v>0</v>
      </c>
      <c r="S384">
        <v>0</v>
      </c>
      <c r="T384">
        <v>2</v>
      </c>
      <c r="U384">
        <v>1</v>
      </c>
      <c r="V384">
        <v>15</v>
      </c>
      <c r="W384">
        <v>0</v>
      </c>
      <c r="X384">
        <v>0</v>
      </c>
      <c r="Y384">
        <v>0</v>
      </c>
      <c r="AB384">
        <v>1</v>
      </c>
      <c r="AC384" t="s">
        <v>463</v>
      </c>
      <c r="AD384" t="s">
        <v>1488</v>
      </c>
      <c r="AE384" t="s">
        <v>1582</v>
      </c>
      <c r="AF384">
        <v>7.9</v>
      </c>
    </row>
    <row r="385" spans="1:32" hidden="1" x14ac:dyDescent="0.2">
      <c r="A385" t="s">
        <v>782</v>
      </c>
      <c r="B385" t="s">
        <v>721</v>
      </c>
      <c r="C385" t="s">
        <v>62</v>
      </c>
      <c r="D385" t="s">
        <v>31</v>
      </c>
      <c r="E385">
        <v>10</v>
      </c>
      <c r="F385" t="s">
        <v>783</v>
      </c>
      <c r="G385" t="s">
        <v>234</v>
      </c>
      <c r="T385">
        <v>5</v>
      </c>
      <c r="U385">
        <v>4</v>
      </c>
      <c r="V385">
        <v>37</v>
      </c>
      <c r="W385">
        <v>0</v>
      </c>
      <c r="X385">
        <v>0</v>
      </c>
      <c r="Y385">
        <v>0</v>
      </c>
      <c r="AB385">
        <v>4</v>
      </c>
      <c r="AF385">
        <v>7.7</v>
      </c>
    </row>
    <row r="386" spans="1:32" hidden="1" x14ac:dyDescent="0.2">
      <c r="A386" t="s">
        <v>788</v>
      </c>
      <c r="B386" t="s">
        <v>721</v>
      </c>
      <c r="C386" t="s">
        <v>51</v>
      </c>
      <c r="D386" t="s">
        <v>33</v>
      </c>
      <c r="E386">
        <v>10</v>
      </c>
      <c r="F386" t="s">
        <v>789</v>
      </c>
      <c r="G386" t="s">
        <v>237</v>
      </c>
      <c r="O386">
        <v>1</v>
      </c>
      <c r="P386">
        <v>-8</v>
      </c>
      <c r="Q386">
        <v>0</v>
      </c>
      <c r="R386">
        <v>0</v>
      </c>
      <c r="S386">
        <v>0</v>
      </c>
      <c r="T386">
        <v>9</v>
      </c>
      <c r="U386">
        <v>4</v>
      </c>
      <c r="V386">
        <v>44</v>
      </c>
      <c r="W386">
        <v>0</v>
      </c>
      <c r="X386">
        <v>0</v>
      </c>
      <c r="Y386">
        <v>0</v>
      </c>
      <c r="AB386">
        <v>2</v>
      </c>
      <c r="AF386">
        <v>7.6</v>
      </c>
    </row>
    <row r="387" spans="1:32" hidden="1" x14ac:dyDescent="0.2">
      <c r="A387" t="s">
        <v>1140</v>
      </c>
      <c r="B387" t="s">
        <v>721</v>
      </c>
      <c r="C387" t="s">
        <v>39</v>
      </c>
      <c r="D387" t="s">
        <v>56</v>
      </c>
      <c r="E387">
        <v>10</v>
      </c>
      <c r="F387" t="s">
        <v>1141</v>
      </c>
      <c r="G387" t="s">
        <v>233</v>
      </c>
      <c r="O387">
        <v>1</v>
      </c>
      <c r="P387">
        <v>10</v>
      </c>
      <c r="Q387">
        <v>0</v>
      </c>
      <c r="R387">
        <v>0</v>
      </c>
      <c r="S387">
        <v>0</v>
      </c>
      <c r="T387">
        <v>2</v>
      </c>
      <c r="U387">
        <v>2</v>
      </c>
      <c r="V387">
        <v>46</v>
      </c>
      <c r="W387">
        <v>0</v>
      </c>
      <c r="X387">
        <v>0</v>
      </c>
      <c r="Y387">
        <v>0</v>
      </c>
      <c r="AB387">
        <v>1</v>
      </c>
      <c r="AF387">
        <v>7.6</v>
      </c>
    </row>
    <row r="388" spans="1:32" hidden="1" x14ac:dyDescent="0.2">
      <c r="A388" t="s">
        <v>1206</v>
      </c>
      <c r="B388" t="s">
        <v>795</v>
      </c>
      <c r="C388" t="s">
        <v>61</v>
      </c>
      <c r="D388" t="s">
        <v>47</v>
      </c>
      <c r="E388">
        <v>10</v>
      </c>
      <c r="F388" t="s">
        <v>1207</v>
      </c>
      <c r="G388" t="s">
        <v>229</v>
      </c>
      <c r="T388">
        <v>4</v>
      </c>
      <c r="U388">
        <v>1</v>
      </c>
      <c r="V388">
        <v>2</v>
      </c>
      <c r="W388">
        <v>1</v>
      </c>
      <c r="X388">
        <v>0</v>
      </c>
      <c r="Y388">
        <v>0</v>
      </c>
      <c r="AB388">
        <v>2</v>
      </c>
      <c r="AF388">
        <v>7.2</v>
      </c>
    </row>
    <row r="389" spans="1:32" hidden="1" x14ac:dyDescent="0.2">
      <c r="A389" t="s">
        <v>508</v>
      </c>
      <c r="B389" t="s">
        <v>476</v>
      </c>
      <c r="C389" t="s">
        <v>37</v>
      </c>
      <c r="D389" t="s">
        <v>43</v>
      </c>
      <c r="E389">
        <v>10</v>
      </c>
      <c r="F389" t="s">
        <v>509</v>
      </c>
      <c r="G389" t="s">
        <v>235</v>
      </c>
      <c r="O389">
        <v>11</v>
      </c>
      <c r="P389">
        <v>39</v>
      </c>
      <c r="Q389">
        <v>0</v>
      </c>
      <c r="R389">
        <v>0</v>
      </c>
      <c r="S389">
        <v>0</v>
      </c>
      <c r="T389">
        <v>3</v>
      </c>
      <c r="U389">
        <v>2</v>
      </c>
      <c r="V389">
        <v>12</v>
      </c>
      <c r="W389">
        <v>0</v>
      </c>
      <c r="X389">
        <v>0</v>
      </c>
      <c r="Y389">
        <v>0</v>
      </c>
      <c r="AB389">
        <v>2</v>
      </c>
      <c r="AF389">
        <v>7.1</v>
      </c>
    </row>
    <row r="390" spans="1:32" hidden="1" x14ac:dyDescent="0.2">
      <c r="A390" t="s">
        <v>1241</v>
      </c>
      <c r="B390" t="s">
        <v>795</v>
      </c>
      <c r="C390" t="s">
        <v>43</v>
      </c>
      <c r="D390" t="s">
        <v>37</v>
      </c>
      <c r="E390">
        <v>10</v>
      </c>
      <c r="F390" t="s">
        <v>1242</v>
      </c>
      <c r="G390" t="s">
        <v>235</v>
      </c>
      <c r="T390">
        <v>3</v>
      </c>
      <c r="U390">
        <v>1</v>
      </c>
      <c r="V390">
        <v>1</v>
      </c>
      <c r="W390">
        <v>1</v>
      </c>
      <c r="X390">
        <v>0</v>
      </c>
      <c r="Y390">
        <v>0</v>
      </c>
      <c r="AB390">
        <v>2</v>
      </c>
      <c r="AF390">
        <v>7.1</v>
      </c>
    </row>
    <row r="391" spans="1:32" hidden="1" x14ac:dyDescent="0.2">
      <c r="A391" t="s">
        <v>1112</v>
      </c>
      <c r="B391" t="s">
        <v>795</v>
      </c>
      <c r="C391" t="s">
        <v>57</v>
      </c>
      <c r="D391" t="s">
        <v>46</v>
      </c>
      <c r="E391">
        <v>10</v>
      </c>
      <c r="F391" t="s">
        <v>1113</v>
      </c>
      <c r="G391" t="s">
        <v>236</v>
      </c>
      <c r="T391">
        <v>8</v>
      </c>
      <c r="U391">
        <v>3</v>
      </c>
      <c r="V391">
        <v>41</v>
      </c>
      <c r="W391">
        <v>0</v>
      </c>
      <c r="X391">
        <v>0</v>
      </c>
      <c r="Y391">
        <v>0</v>
      </c>
      <c r="AB391">
        <v>1</v>
      </c>
      <c r="AF391">
        <v>7.1</v>
      </c>
    </row>
    <row r="392" spans="1:32" hidden="1" x14ac:dyDescent="0.2">
      <c r="A392" t="s">
        <v>396</v>
      </c>
      <c r="B392" t="s">
        <v>368</v>
      </c>
      <c r="C392" t="s">
        <v>35</v>
      </c>
      <c r="D392" t="s">
        <v>52</v>
      </c>
      <c r="E392">
        <v>10</v>
      </c>
      <c r="F392" t="s">
        <v>397</v>
      </c>
      <c r="G392" t="s">
        <v>226</v>
      </c>
      <c r="H392">
        <v>36</v>
      </c>
      <c r="I392">
        <v>17</v>
      </c>
      <c r="J392">
        <v>200</v>
      </c>
      <c r="K392">
        <v>0</v>
      </c>
      <c r="L392">
        <v>0</v>
      </c>
      <c r="M392">
        <v>1</v>
      </c>
      <c r="N392">
        <v>0</v>
      </c>
      <c r="AB392">
        <v>1</v>
      </c>
      <c r="AF392">
        <v>7</v>
      </c>
    </row>
    <row r="393" spans="1:32" hidden="1" x14ac:dyDescent="0.2">
      <c r="A393" t="s">
        <v>565</v>
      </c>
      <c r="B393" t="s">
        <v>476</v>
      </c>
      <c r="C393" t="s">
        <v>45</v>
      </c>
      <c r="D393" t="s">
        <v>48</v>
      </c>
      <c r="E393">
        <v>10</v>
      </c>
      <c r="F393" t="s">
        <v>566</v>
      </c>
      <c r="G393" t="s">
        <v>227</v>
      </c>
      <c r="O393">
        <v>4</v>
      </c>
      <c r="P393">
        <v>10</v>
      </c>
      <c r="Q393">
        <v>0</v>
      </c>
      <c r="R393">
        <v>0</v>
      </c>
      <c r="S393">
        <v>0</v>
      </c>
      <c r="T393">
        <v>4</v>
      </c>
      <c r="U393">
        <v>4</v>
      </c>
      <c r="V393">
        <v>18</v>
      </c>
      <c r="W393">
        <v>0</v>
      </c>
      <c r="X393">
        <v>0</v>
      </c>
      <c r="Y393">
        <v>0</v>
      </c>
      <c r="AB393">
        <v>1</v>
      </c>
      <c r="AF393">
        <v>6.8</v>
      </c>
    </row>
    <row r="394" spans="1:32" hidden="1" x14ac:dyDescent="0.2">
      <c r="A394" t="s">
        <v>1044</v>
      </c>
      <c r="B394" t="s">
        <v>721</v>
      </c>
      <c r="C394" t="s">
        <v>46</v>
      </c>
      <c r="D394" t="s">
        <v>57</v>
      </c>
      <c r="E394">
        <v>10</v>
      </c>
      <c r="F394" t="s">
        <v>1045</v>
      </c>
      <c r="G394" t="s">
        <v>236</v>
      </c>
      <c r="T394">
        <v>5</v>
      </c>
      <c r="U394">
        <v>3</v>
      </c>
      <c r="V394">
        <v>38</v>
      </c>
      <c r="W394">
        <v>0</v>
      </c>
      <c r="X394">
        <v>0</v>
      </c>
      <c r="Y394">
        <v>0</v>
      </c>
      <c r="AB394">
        <v>4</v>
      </c>
      <c r="AF394">
        <v>6.8</v>
      </c>
    </row>
    <row r="395" spans="1:32" hidden="1" x14ac:dyDescent="0.2">
      <c r="A395" t="s">
        <v>1210</v>
      </c>
      <c r="B395" t="s">
        <v>795</v>
      </c>
      <c r="C395" t="s">
        <v>61</v>
      </c>
      <c r="D395" t="s">
        <v>47</v>
      </c>
      <c r="E395">
        <v>10</v>
      </c>
      <c r="F395" t="s">
        <v>1211</v>
      </c>
      <c r="G395" t="s">
        <v>229</v>
      </c>
      <c r="T395">
        <v>8</v>
      </c>
      <c r="U395">
        <v>4</v>
      </c>
      <c r="V395">
        <v>28</v>
      </c>
      <c r="W395">
        <v>0</v>
      </c>
      <c r="X395">
        <v>0</v>
      </c>
      <c r="Y395">
        <v>0</v>
      </c>
      <c r="AB395">
        <v>1</v>
      </c>
      <c r="AF395">
        <v>6.8</v>
      </c>
    </row>
    <row r="396" spans="1:32" hidden="1" x14ac:dyDescent="0.2">
      <c r="A396" t="s">
        <v>430</v>
      </c>
      <c r="B396" t="s">
        <v>368</v>
      </c>
      <c r="C396" t="s">
        <v>34</v>
      </c>
      <c r="D396" t="s">
        <v>36</v>
      </c>
      <c r="E396">
        <v>10</v>
      </c>
      <c r="F396" t="s">
        <v>431</v>
      </c>
      <c r="G396" t="s">
        <v>228</v>
      </c>
      <c r="H396">
        <v>29</v>
      </c>
      <c r="I396">
        <v>19</v>
      </c>
      <c r="J396">
        <v>186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2</v>
      </c>
      <c r="Q396">
        <v>0</v>
      </c>
      <c r="R396">
        <v>0</v>
      </c>
      <c r="S396">
        <v>0</v>
      </c>
      <c r="AB396">
        <v>2</v>
      </c>
      <c r="AC396" t="s">
        <v>463</v>
      </c>
      <c r="AD396" t="s">
        <v>1476</v>
      </c>
      <c r="AE396" t="s">
        <v>1578</v>
      </c>
      <c r="AF396">
        <v>6.64</v>
      </c>
    </row>
    <row r="397" spans="1:32" hidden="1" x14ac:dyDescent="0.2">
      <c r="A397" t="s">
        <v>947</v>
      </c>
      <c r="B397" t="s">
        <v>795</v>
      </c>
      <c r="C397" t="s">
        <v>33</v>
      </c>
      <c r="D397" t="s">
        <v>51</v>
      </c>
      <c r="E397">
        <v>10</v>
      </c>
      <c r="F397" t="s">
        <v>948</v>
      </c>
      <c r="G397" t="s">
        <v>237</v>
      </c>
      <c r="T397">
        <v>6</v>
      </c>
      <c r="U397">
        <v>3</v>
      </c>
      <c r="V397">
        <v>36</v>
      </c>
      <c r="W397">
        <v>0</v>
      </c>
      <c r="X397">
        <v>0</v>
      </c>
      <c r="Y397">
        <v>0</v>
      </c>
      <c r="AB397">
        <v>2</v>
      </c>
      <c r="AC397" t="s">
        <v>1583</v>
      </c>
      <c r="AD397" t="s">
        <v>1584</v>
      </c>
      <c r="AF397">
        <v>6.6</v>
      </c>
    </row>
    <row r="398" spans="1:32" hidden="1" x14ac:dyDescent="0.2">
      <c r="A398" t="s">
        <v>1585</v>
      </c>
      <c r="B398" t="s">
        <v>368</v>
      </c>
      <c r="C398" t="s">
        <v>33</v>
      </c>
      <c r="D398" t="s">
        <v>51</v>
      </c>
      <c r="E398">
        <v>10</v>
      </c>
      <c r="F398" t="s">
        <v>1586</v>
      </c>
      <c r="G398" t="s">
        <v>237</v>
      </c>
      <c r="H398">
        <v>11</v>
      </c>
      <c r="I398">
        <v>5</v>
      </c>
      <c r="J398">
        <v>69</v>
      </c>
      <c r="K398">
        <v>1</v>
      </c>
      <c r="L398">
        <v>0</v>
      </c>
      <c r="M398">
        <v>0</v>
      </c>
      <c r="N398">
        <v>0</v>
      </c>
      <c r="O398">
        <v>2</v>
      </c>
      <c r="P398">
        <v>-2</v>
      </c>
      <c r="Q398">
        <v>0</v>
      </c>
      <c r="R398">
        <v>0</v>
      </c>
      <c r="S398">
        <v>0</v>
      </c>
      <c r="AF398">
        <v>6.56</v>
      </c>
    </row>
    <row r="399" spans="1:32" hidden="1" x14ac:dyDescent="0.2">
      <c r="A399" t="s">
        <v>1172</v>
      </c>
      <c r="B399" t="s">
        <v>795</v>
      </c>
      <c r="C399" t="s">
        <v>55</v>
      </c>
      <c r="D399" t="s">
        <v>40</v>
      </c>
      <c r="E399">
        <v>10</v>
      </c>
      <c r="F399" t="s">
        <v>1173</v>
      </c>
      <c r="G399" t="s">
        <v>230</v>
      </c>
      <c r="T399">
        <v>3</v>
      </c>
      <c r="U399">
        <v>3</v>
      </c>
      <c r="V399">
        <v>35</v>
      </c>
      <c r="W399">
        <v>0</v>
      </c>
      <c r="X399">
        <v>0</v>
      </c>
      <c r="Y399">
        <v>0</v>
      </c>
      <c r="AB399">
        <v>2</v>
      </c>
      <c r="AF399">
        <v>6.5</v>
      </c>
    </row>
    <row r="400" spans="1:32" hidden="1" x14ac:dyDescent="0.2">
      <c r="A400" t="s">
        <v>1042</v>
      </c>
      <c r="B400" t="s">
        <v>795</v>
      </c>
      <c r="C400" t="s">
        <v>36</v>
      </c>
      <c r="D400" t="s">
        <v>34</v>
      </c>
      <c r="E400">
        <v>10</v>
      </c>
      <c r="F400" t="s">
        <v>1043</v>
      </c>
      <c r="G400" t="s">
        <v>228</v>
      </c>
      <c r="T400">
        <v>4</v>
      </c>
      <c r="U400">
        <v>3</v>
      </c>
      <c r="V400">
        <v>35</v>
      </c>
      <c r="W400">
        <v>0</v>
      </c>
      <c r="X400">
        <v>0</v>
      </c>
      <c r="Y400">
        <v>0</v>
      </c>
      <c r="AB400">
        <v>2</v>
      </c>
      <c r="AF400">
        <v>6.5</v>
      </c>
    </row>
    <row r="401" spans="1:32" hidden="1" x14ac:dyDescent="0.2">
      <c r="A401" t="s">
        <v>1108</v>
      </c>
      <c r="B401" t="s">
        <v>721</v>
      </c>
      <c r="C401" t="s">
        <v>53</v>
      </c>
      <c r="D401" t="s">
        <v>41</v>
      </c>
      <c r="E401">
        <v>10</v>
      </c>
      <c r="F401" t="s">
        <v>1109</v>
      </c>
      <c r="G401" t="s">
        <v>232</v>
      </c>
      <c r="T401">
        <v>5</v>
      </c>
      <c r="U401">
        <v>2</v>
      </c>
      <c r="V401">
        <v>44</v>
      </c>
      <c r="W401">
        <v>0</v>
      </c>
      <c r="X401">
        <v>0</v>
      </c>
      <c r="Y401">
        <v>0</v>
      </c>
      <c r="AB401">
        <v>3</v>
      </c>
      <c r="AF401">
        <v>6.4</v>
      </c>
    </row>
    <row r="402" spans="1:32" hidden="1" x14ac:dyDescent="0.2">
      <c r="A402" t="s">
        <v>1587</v>
      </c>
      <c r="B402" t="s">
        <v>531</v>
      </c>
      <c r="C402" t="s">
        <v>57</v>
      </c>
      <c r="D402" t="s">
        <v>46</v>
      </c>
      <c r="E402">
        <v>10</v>
      </c>
      <c r="F402" t="s">
        <v>1588</v>
      </c>
      <c r="G402" t="s">
        <v>236</v>
      </c>
      <c r="O402">
        <v>2</v>
      </c>
      <c r="P402">
        <v>2</v>
      </c>
      <c r="Q402">
        <v>1</v>
      </c>
      <c r="R402">
        <v>0</v>
      </c>
      <c r="S402">
        <v>0</v>
      </c>
      <c r="AB402">
        <v>3</v>
      </c>
      <c r="AF402">
        <v>6.2</v>
      </c>
    </row>
    <row r="403" spans="1:32" hidden="1" x14ac:dyDescent="0.2">
      <c r="A403" t="s">
        <v>861</v>
      </c>
      <c r="B403" t="s">
        <v>721</v>
      </c>
      <c r="C403" t="s">
        <v>38</v>
      </c>
      <c r="D403" t="s">
        <v>42</v>
      </c>
      <c r="E403">
        <v>10</v>
      </c>
      <c r="F403" t="s">
        <v>862</v>
      </c>
      <c r="G403" t="s">
        <v>231</v>
      </c>
      <c r="T403">
        <v>4</v>
      </c>
      <c r="U403">
        <v>3</v>
      </c>
      <c r="V403">
        <v>32</v>
      </c>
      <c r="W403">
        <v>0</v>
      </c>
      <c r="X403">
        <v>0</v>
      </c>
      <c r="Y403">
        <v>0</v>
      </c>
      <c r="AB403">
        <v>4</v>
      </c>
      <c r="AC403" t="s">
        <v>463</v>
      </c>
      <c r="AD403" t="s">
        <v>1479</v>
      </c>
      <c r="AE403" t="s">
        <v>1560</v>
      </c>
      <c r="AF403">
        <v>6.2</v>
      </c>
    </row>
    <row r="404" spans="1:32" hidden="1" x14ac:dyDescent="0.2">
      <c r="A404" t="s">
        <v>1589</v>
      </c>
      <c r="B404" t="s">
        <v>721</v>
      </c>
      <c r="C404" t="s">
        <v>35</v>
      </c>
      <c r="D404" t="s">
        <v>52</v>
      </c>
      <c r="E404">
        <v>10</v>
      </c>
      <c r="F404" t="s">
        <v>1590</v>
      </c>
      <c r="G404" t="s">
        <v>226</v>
      </c>
      <c r="T404">
        <v>6</v>
      </c>
      <c r="U404">
        <v>3</v>
      </c>
      <c r="V404">
        <v>32</v>
      </c>
      <c r="W404">
        <v>0</v>
      </c>
      <c r="X404">
        <v>0</v>
      </c>
      <c r="Y404">
        <v>0</v>
      </c>
      <c r="AB404">
        <v>3</v>
      </c>
      <c r="AF404">
        <v>6.2</v>
      </c>
    </row>
    <row r="405" spans="1:32" x14ac:dyDescent="0.2">
      <c r="A405" t="s">
        <v>965</v>
      </c>
      <c r="B405" t="s">
        <v>721</v>
      </c>
      <c r="C405" t="s">
        <v>44</v>
      </c>
      <c r="D405" t="s">
        <v>54</v>
      </c>
      <c r="E405">
        <v>10</v>
      </c>
      <c r="F405" t="s">
        <v>966</v>
      </c>
      <c r="G405" t="s">
        <v>225</v>
      </c>
      <c r="T405">
        <v>2</v>
      </c>
      <c r="U405">
        <v>2</v>
      </c>
      <c r="V405">
        <v>41</v>
      </c>
      <c r="W405">
        <v>0</v>
      </c>
      <c r="X405">
        <v>0</v>
      </c>
      <c r="Y405">
        <v>0</v>
      </c>
      <c r="AB405">
        <v>4</v>
      </c>
      <c r="AF405">
        <v>6.1</v>
      </c>
    </row>
    <row r="406" spans="1:32" hidden="1" x14ac:dyDescent="0.2">
      <c r="A406" t="s">
        <v>1289</v>
      </c>
      <c r="B406" t="s">
        <v>721</v>
      </c>
      <c r="C406" t="s">
        <v>31</v>
      </c>
      <c r="D406" t="s">
        <v>62</v>
      </c>
      <c r="E406">
        <v>10</v>
      </c>
      <c r="F406" t="s">
        <v>1290</v>
      </c>
      <c r="G406" t="s">
        <v>234</v>
      </c>
      <c r="T406">
        <v>6</v>
      </c>
      <c r="U406">
        <v>3</v>
      </c>
      <c r="V406">
        <v>30</v>
      </c>
      <c r="W406">
        <v>0</v>
      </c>
      <c r="X406">
        <v>0</v>
      </c>
      <c r="Y406">
        <v>0</v>
      </c>
      <c r="AB406">
        <v>4</v>
      </c>
      <c r="AF406">
        <v>6</v>
      </c>
    </row>
    <row r="407" spans="1:32" hidden="1" x14ac:dyDescent="0.2">
      <c r="A407" t="s">
        <v>1283</v>
      </c>
      <c r="B407" t="s">
        <v>721</v>
      </c>
      <c r="C407" t="s">
        <v>40</v>
      </c>
      <c r="D407" t="s">
        <v>55</v>
      </c>
      <c r="E407">
        <v>10</v>
      </c>
      <c r="F407" t="s">
        <v>1284</v>
      </c>
      <c r="G407" t="s">
        <v>230</v>
      </c>
      <c r="T407">
        <v>5</v>
      </c>
      <c r="U407">
        <v>3</v>
      </c>
      <c r="V407">
        <v>29</v>
      </c>
      <c r="W407">
        <v>0</v>
      </c>
      <c r="X407">
        <v>0</v>
      </c>
      <c r="Y407">
        <v>0</v>
      </c>
      <c r="AB407">
        <v>3</v>
      </c>
      <c r="AF407">
        <v>5.9</v>
      </c>
    </row>
    <row r="408" spans="1:32" hidden="1" x14ac:dyDescent="0.2">
      <c r="A408" t="s">
        <v>649</v>
      </c>
      <c r="B408" t="s">
        <v>476</v>
      </c>
      <c r="C408" t="s">
        <v>46</v>
      </c>
      <c r="D408" t="s">
        <v>57</v>
      </c>
      <c r="E408">
        <v>10</v>
      </c>
      <c r="F408" t="s">
        <v>650</v>
      </c>
      <c r="G408" t="s">
        <v>236</v>
      </c>
      <c r="O408">
        <v>25</v>
      </c>
      <c r="P408">
        <v>58</v>
      </c>
      <c r="Q408">
        <v>0</v>
      </c>
      <c r="R408">
        <v>0</v>
      </c>
      <c r="S408">
        <v>0</v>
      </c>
      <c r="T408">
        <v>2</v>
      </c>
      <c r="U408">
        <v>0</v>
      </c>
      <c r="V408">
        <v>0</v>
      </c>
      <c r="W408">
        <v>0</v>
      </c>
      <c r="X408">
        <v>0</v>
      </c>
      <c r="Y408">
        <v>0</v>
      </c>
      <c r="AB408">
        <v>1</v>
      </c>
      <c r="AF408">
        <v>5.8</v>
      </c>
    </row>
    <row r="409" spans="1:32" hidden="1" x14ac:dyDescent="0.2">
      <c r="A409" t="s">
        <v>615</v>
      </c>
      <c r="B409" t="s">
        <v>476</v>
      </c>
      <c r="C409" t="s">
        <v>35</v>
      </c>
      <c r="D409" t="s">
        <v>52</v>
      </c>
      <c r="E409">
        <v>10</v>
      </c>
      <c r="F409" t="s">
        <v>616</v>
      </c>
      <c r="G409" t="s">
        <v>226</v>
      </c>
      <c r="O409">
        <v>6</v>
      </c>
      <c r="P409">
        <v>31</v>
      </c>
      <c r="Q409">
        <v>0</v>
      </c>
      <c r="R409">
        <v>0</v>
      </c>
      <c r="S409">
        <v>0</v>
      </c>
      <c r="T409">
        <v>1</v>
      </c>
      <c r="U409">
        <v>1</v>
      </c>
      <c r="V409">
        <v>16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2</v>
      </c>
      <c r="AF409">
        <v>5.7</v>
      </c>
    </row>
    <row r="410" spans="1:32" hidden="1" x14ac:dyDescent="0.2">
      <c r="A410" t="s">
        <v>1591</v>
      </c>
      <c r="B410" t="s">
        <v>368</v>
      </c>
      <c r="C410" t="s">
        <v>38</v>
      </c>
      <c r="D410" t="s">
        <v>42</v>
      </c>
      <c r="E410">
        <v>10</v>
      </c>
      <c r="F410" t="s">
        <v>1592</v>
      </c>
      <c r="G410" t="s">
        <v>231</v>
      </c>
      <c r="H410">
        <v>23</v>
      </c>
      <c r="I410">
        <v>14</v>
      </c>
      <c r="J410">
        <v>156</v>
      </c>
      <c r="K410">
        <v>0</v>
      </c>
      <c r="L410">
        <v>0</v>
      </c>
      <c r="M410">
        <v>1</v>
      </c>
      <c r="N410">
        <v>0</v>
      </c>
      <c r="O410">
        <v>2</v>
      </c>
      <c r="P410">
        <v>4</v>
      </c>
      <c r="Q410">
        <v>0</v>
      </c>
      <c r="R410">
        <v>0</v>
      </c>
      <c r="S410">
        <v>0</v>
      </c>
      <c r="AB410">
        <v>2</v>
      </c>
      <c r="AF410">
        <v>5.64</v>
      </c>
    </row>
    <row r="411" spans="1:32" hidden="1" x14ac:dyDescent="0.2">
      <c r="A411" t="s">
        <v>504</v>
      </c>
      <c r="B411" t="s">
        <v>476</v>
      </c>
      <c r="C411" t="s">
        <v>61</v>
      </c>
      <c r="D411" t="s">
        <v>47</v>
      </c>
      <c r="E411">
        <v>10</v>
      </c>
      <c r="F411" t="s">
        <v>505</v>
      </c>
      <c r="G411" t="s">
        <v>229</v>
      </c>
      <c r="O411">
        <v>3</v>
      </c>
      <c r="P411">
        <v>1</v>
      </c>
      <c r="Q411">
        <v>0</v>
      </c>
      <c r="R411">
        <v>0</v>
      </c>
      <c r="S411">
        <v>0</v>
      </c>
      <c r="T411">
        <v>3</v>
      </c>
      <c r="U411">
        <v>3</v>
      </c>
      <c r="V411">
        <v>25</v>
      </c>
      <c r="W411">
        <v>0</v>
      </c>
      <c r="X411">
        <v>0</v>
      </c>
      <c r="Y411">
        <v>0</v>
      </c>
      <c r="AB411">
        <v>2</v>
      </c>
      <c r="AF411">
        <v>5.6</v>
      </c>
    </row>
    <row r="412" spans="1:32" hidden="1" x14ac:dyDescent="0.2">
      <c r="A412" t="s">
        <v>1519</v>
      </c>
      <c r="B412" t="s">
        <v>476</v>
      </c>
      <c r="C412" t="s">
        <v>52</v>
      </c>
      <c r="D412" t="s">
        <v>35</v>
      </c>
      <c r="E412">
        <v>10</v>
      </c>
      <c r="F412" t="s">
        <v>1520</v>
      </c>
      <c r="G412" t="s">
        <v>226</v>
      </c>
      <c r="O412">
        <v>14</v>
      </c>
      <c r="P412">
        <v>56</v>
      </c>
      <c r="Q412">
        <v>0</v>
      </c>
      <c r="R412">
        <v>0</v>
      </c>
      <c r="S412">
        <v>0</v>
      </c>
      <c r="Z412">
        <v>1</v>
      </c>
      <c r="AA412">
        <v>0</v>
      </c>
      <c r="AB412">
        <v>3</v>
      </c>
      <c r="AF412">
        <v>5.6</v>
      </c>
    </row>
    <row r="413" spans="1:32" hidden="1" x14ac:dyDescent="0.2">
      <c r="A413" t="s">
        <v>993</v>
      </c>
      <c r="B413" t="s">
        <v>795</v>
      </c>
      <c r="C413" t="s">
        <v>51</v>
      </c>
      <c r="D413" t="s">
        <v>33</v>
      </c>
      <c r="E413">
        <v>10</v>
      </c>
      <c r="F413" t="s">
        <v>994</v>
      </c>
      <c r="G413" t="s">
        <v>237</v>
      </c>
      <c r="T413">
        <v>7</v>
      </c>
      <c r="U413">
        <v>3</v>
      </c>
      <c r="V413">
        <v>26</v>
      </c>
      <c r="W413">
        <v>0</v>
      </c>
      <c r="X413">
        <v>0</v>
      </c>
      <c r="Y413">
        <v>0</v>
      </c>
      <c r="AB413">
        <v>1</v>
      </c>
      <c r="AF413">
        <v>5.6</v>
      </c>
    </row>
    <row r="414" spans="1:32" hidden="1" x14ac:dyDescent="0.2">
      <c r="A414" t="s">
        <v>815</v>
      </c>
      <c r="B414" t="s">
        <v>721</v>
      </c>
      <c r="C414" t="s">
        <v>54</v>
      </c>
      <c r="D414" t="s">
        <v>44</v>
      </c>
      <c r="E414">
        <v>10</v>
      </c>
      <c r="F414" t="s">
        <v>816</v>
      </c>
      <c r="G414" t="s">
        <v>225</v>
      </c>
      <c r="T414">
        <v>3</v>
      </c>
      <c r="U414">
        <v>3</v>
      </c>
      <c r="V414">
        <v>26</v>
      </c>
      <c r="W414">
        <v>0</v>
      </c>
      <c r="X414">
        <v>0</v>
      </c>
      <c r="Y414">
        <v>0</v>
      </c>
      <c r="AB414">
        <v>3</v>
      </c>
      <c r="AF414">
        <v>5.6</v>
      </c>
    </row>
    <row r="415" spans="1:32" hidden="1" x14ac:dyDescent="0.2">
      <c r="A415" t="s">
        <v>555</v>
      </c>
      <c r="B415" t="s">
        <v>476</v>
      </c>
      <c r="C415" t="s">
        <v>61</v>
      </c>
      <c r="D415" t="s">
        <v>47</v>
      </c>
      <c r="E415">
        <v>10</v>
      </c>
      <c r="F415" t="s">
        <v>556</v>
      </c>
      <c r="G415" t="s">
        <v>229</v>
      </c>
      <c r="O415">
        <v>14</v>
      </c>
      <c r="P415">
        <v>17</v>
      </c>
      <c r="Q415">
        <v>0</v>
      </c>
      <c r="R415">
        <v>0</v>
      </c>
      <c r="S415">
        <v>0</v>
      </c>
      <c r="T415">
        <v>3</v>
      </c>
      <c r="U415">
        <v>2</v>
      </c>
      <c r="V415">
        <v>18</v>
      </c>
      <c r="W415">
        <v>0</v>
      </c>
      <c r="X415">
        <v>0</v>
      </c>
      <c r="Y415">
        <v>0</v>
      </c>
      <c r="AB415">
        <v>3</v>
      </c>
      <c r="AF415">
        <v>5.5</v>
      </c>
    </row>
    <row r="416" spans="1:32" hidden="1" x14ac:dyDescent="0.2">
      <c r="A416" t="s">
        <v>617</v>
      </c>
      <c r="B416" t="s">
        <v>476</v>
      </c>
      <c r="C416" t="s">
        <v>33</v>
      </c>
      <c r="D416" t="s">
        <v>51</v>
      </c>
      <c r="E416">
        <v>10</v>
      </c>
      <c r="F416" t="s">
        <v>618</v>
      </c>
      <c r="G416" t="s">
        <v>237</v>
      </c>
      <c r="O416">
        <v>6</v>
      </c>
      <c r="P416">
        <v>33</v>
      </c>
      <c r="Q416">
        <v>0</v>
      </c>
      <c r="R416">
        <v>0</v>
      </c>
      <c r="S416">
        <v>0</v>
      </c>
      <c r="T416">
        <v>1</v>
      </c>
      <c r="U416">
        <v>1</v>
      </c>
      <c r="V416">
        <v>12</v>
      </c>
      <c r="W416">
        <v>0</v>
      </c>
      <c r="X416">
        <v>0</v>
      </c>
      <c r="Y416">
        <v>0</v>
      </c>
      <c r="AB416">
        <v>2</v>
      </c>
      <c r="AF416">
        <v>5.5</v>
      </c>
    </row>
    <row r="417" spans="1:32" hidden="1" x14ac:dyDescent="0.2">
      <c r="A417" t="s">
        <v>877</v>
      </c>
      <c r="B417" t="s">
        <v>795</v>
      </c>
      <c r="C417" t="s">
        <v>35</v>
      </c>
      <c r="D417" t="s">
        <v>52</v>
      </c>
      <c r="E417">
        <v>10</v>
      </c>
      <c r="F417" t="s">
        <v>878</v>
      </c>
      <c r="G417" t="s">
        <v>226</v>
      </c>
      <c r="T417">
        <v>3</v>
      </c>
      <c r="U417">
        <v>2</v>
      </c>
      <c r="V417">
        <v>35</v>
      </c>
      <c r="W417">
        <v>0</v>
      </c>
      <c r="X417">
        <v>0</v>
      </c>
      <c r="Y417">
        <v>0</v>
      </c>
      <c r="AB417">
        <v>1</v>
      </c>
      <c r="AF417">
        <v>5.5</v>
      </c>
    </row>
    <row r="418" spans="1:32" hidden="1" x14ac:dyDescent="0.2">
      <c r="A418" t="s">
        <v>446</v>
      </c>
      <c r="B418" t="s">
        <v>368</v>
      </c>
      <c r="C418" t="s">
        <v>33</v>
      </c>
      <c r="D418" t="s">
        <v>51</v>
      </c>
      <c r="E418">
        <v>10</v>
      </c>
      <c r="F418" t="s">
        <v>447</v>
      </c>
      <c r="G418" t="s">
        <v>237</v>
      </c>
      <c r="H418">
        <v>22</v>
      </c>
      <c r="I418">
        <v>12</v>
      </c>
      <c r="J418">
        <v>123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15</v>
      </c>
      <c r="Q418">
        <v>0</v>
      </c>
      <c r="R418">
        <v>0</v>
      </c>
      <c r="S418">
        <v>0</v>
      </c>
      <c r="AB418">
        <v>1</v>
      </c>
      <c r="AF418">
        <v>5.42</v>
      </c>
    </row>
    <row r="419" spans="1:32" hidden="1" x14ac:dyDescent="0.2">
      <c r="A419" t="s">
        <v>551</v>
      </c>
      <c r="B419" t="s">
        <v>476</v>
      </c>
      <c r="C419" t="s">
        <v>41</v>
      </c>
      <c r="D419" t="s">
        <v>53</v>
      </c>
      <c r="E419">
        <v>10</v>
      </c>
      <c r="F419" t="s">
        <v>552</v>
      </c>
      <c r="G419" t="s">
        <v>232</v>
      </c>
      <c r="O419">
        <v>8</v>
      </c>
      <c r="P419">
        <v>24</v>
      </c>
      <c r="Q419">
        <v>0</v>
      </c>
      <c r="R419">
        <v>0</v>
      </c>
      <c r="S419">
        <v>0</v>
      </c>
      <c r="T419">
        <v>2</v>
      </c>
      <c r="U419">
        <v>2</v>
      </c>
      <c r="V419">
        <v>10</v>
      </c>
      <c r="W419">
        <v>0</v>
      </c>
      <c r="X419">
        <v>0</v>
      </c>
      <c r="Y419">
        <v>0</v>
      </c>
      <c r="AB419">
        <v>2</v>
      </c>
      <c r="AF419">
        <v>5.4</v>
      </c>
    </row>
    <row r="420" spans="1:32" hidden="1" x14ac:dyDescent="0.2">
      <c r="A420" t="s">
        <v>1084</v>
      </c>
      <c r="B420" t="s">
        <v>721</v>
      </c>
      <c r="C420" t="s">
        <v>52</v>
      </c>
      <c r="D420" t="s">
        <v>35</v>
      </c>
      <c r="E420">
        <v>10</v>
      </c>
      <c r="F420" t="s">
        <v>1085</v>
      </c>
      <c r="G420" t="s">
        <v>226</v>
      </c>
      <c r="T420">
        <v>4</v>
      </c>
      <c r="U420">
        <v>3</v>
      </c>
      <c r="V420">
        <v>23</v>
      </c>
      <c r="W420">
        <v>0</v>
      </c>
      <c r="X420">
        <v>0</v>
      </c>
      <c r="Y420">
        <v>0</v>
      </c>
      <c r="AB420">
        <v>1</v>
      </c>
      <c r="AC420" t="s">
        <v>1478</v>
      </c>
      <c r="AD420" t="s">
        <v>1506</v>
      </c>
      <c r="AE420" t="s">
        <v>1593</v>
      </c>
      <c r="AF420">
        <v>5.3</v>
      </c>
    </row>
    <row r="421" spans="1:32" hidden="1" x14ac:dyDescent="0.2">
      <c r="A421" t="s">
        <v>979</v>
      </c>
      <c r="B421" t="s">
        <v>721</v>
      </c>
      <c r="C421" t="s">
        <v>34</v>
      </c>
      <c r="D421" t="s">
        <v>36</v>
      </c>
      <c r="E421">
        <v>10</v>
      </c>
      <c r="F421" t="s">
        <v>980</v>
      </c>
      <c r="G421" t="s">
        <v>228</v>
      </c>
      <c r="T421">
        <v>3</v>
      </c>
      <c r="U421">
        <v>2</v>
      </c>
      <c r="V421">
        <v>33</v>
      </c>
      <c r="W421">
        <v>0</v>
      </c>
      <c r="X421">
        <v>0</v>
      </c>
      <c r="Y421">
        <v>0</v>
      </c>
      <c r="AB421">
        <v>2</v>
      </c>
      <c r="AF421">
        <v>5.3</v>
      </c>
    </row>
    <row r="422" spans="1:32" hidden="1" x14ac:dyDescent="0.2">
      <c r="A422" t="s">
        <v>933</v>
      </c>
      <c r="B422" t="s">
        <v>721</v>
      </c>
      <c r="C422" t="s">
        <v>33</v>
      </c>
      <c r="D422" t="s">
        <v>51</v>
      </c>
      <c r="E422">
        <v>10</v>
      </c>
      <c r="F422" t="s">
        <v>934</v>
      </c>
      <c r="G422" t="s">
        <v>237</v>
      </c>
      <c r="T422">
        <v>5</v>
      </c>
      <c r="U422">
        <v>2</v>
      </c>
      <c r="V422">
        <v>32</v>
      </c>
      <c r="W422">
        <v>0</v>
      </c>
      <c r="X422">
        <v>0</v>
      </c>
      <c r="Y422">
        <v>0</v>
      </c>
      <c r="AB422">
        <v>2</v>
      </c>
      <c r="AC422" t="s">
        <v>463</v>
      </c>
      <c r="AD422" t="s">
        <v>1594</v>
      </c>
      <c r="AE422" t="s">
        <v>1595</v>
      </c>
      <c r="AF422">
        <v>5.2</v>
      </c>
    </row>
    <row r="423" spans="1:32" hidden="1" x14ac:dyDescent="0.2">
      <c r="A423" t="s">
        <v>1078</v>
      </c>
      <c r="B423" t="s">
        <v>721</v>
      </c>
      <c r="C423" t="s">
        <v>41</v>
      </c>
      <c r="D423" t="s">
        <v>53</v>
      </c>
      <c r="E423">
        <v>10</v>
      </c>
      <c r="F423" t="s">
        <v>1079</v>
      </c>
      <c r="G423" t="s">
        <v>232</v>
      </c>
      <c r="T423">
        <v>5</v>
      </c>
      <c r="U423">
        <v>3</v>
      </c>
      <c r="V423">
        <v>22</v>
      </c>
      <c r="W423">
        <v>0</v>
      </c>
      <c r="X423">
        <v>0</v>
      </c>
      <c r="Y423">
        <v>0</v>
      </c>
      <c r="AB423">
        <v>3</v>
      </c>
      <c r="AC423" t="s">
        <v>463</v>
      </c>
      <c r="AD423" t="s">
        <v>1516</v>
      </c>
      <c r="AE423" t="s">
        <v>1596</v>
      </c>
      <c r="AF423">
        <v>5.2</v>
      </c>
    </row>
    <row r="424" spans="1:32" hidden="1" x14ac:dyDescent="0.2">
      <c r="A424" t="s">
        <v>506</v>
      </c>
      <c r="B424" t="s">
        <v>476</v>
      </c>
      <c r="C424" t="s">
        <v>36</v>
      </c>
      <c r="D424" t="s">
        <v>34</v>
      </c>
      <c r="E424">
        <v>10</v>
      </c>
      <c r="F424" t="s">
        <v>507</v>
      </c>
      <c r="G424" t="s">
        <v>228</v>
      </c>
      <c r="O424">
        <v>5</v>
      </c>
      <c r="P424">
        <v>18</v>
      </c>
      <c r="Q424">
        <v>0</v>
      </c>
      <c r="R424">
        <v>0</v>
      </c>
      <c r="S424">
        <v>0</v>
      </c>
      <c r="T424">
        <v>5</v>
      </c>
      <c r="U424">
        <v>2</v>
      </c>
      <c r="V424">
        <v>13</v>
      </c>
      <c r="W424">
        <v>0</v>
      </c>
      <c r="X424">
        <v>0</v>
      </c>
      <c r="Y424">
        <v>0</v>
      </c>
      <c r="AB424">
        <v>2</v>
      </c>
      <c r="AF424">
        <v>5.0999999999999996</v>
      </c>
    </row>
    <row r="425" spans="1:32" hidden="1" x14ac:dyDescent="0.2">
      <c r="A425" t="s">
        <v>883</v>
      </c>
      <c r="B425" t="s">
        <v>721</v>
      </c>
      <c r="C425" t="s">
        <v>38</v>
      </c>
      <c r="D425" t="s">
        <v>42</v>
      </c>
      <c r="E425">
        <v>10</v>
      </c>
      <c r="F425" t="s">
        <v>884</v>
      </c>
      <c r="G425" t="s">
        <v>231</v>
      </c>
      <c r="T425">
        <v>5</v>
      </c>
      <c r="U425">
        <v>3</v>
      </c>
      <c r="V425">
        <v>21</v>
      </c>
      <c r="W425">
        <v>0</v>
      </c>
      <c r="X425">
        <v>0</v>
      </c>
      <c r="Y425">
        <v>0</v>
      </c>
      <c r="AB425">
        <v>1</v>
      </c>
      <c r="AF425">
        <v>5.0999999999999996</v>
      </c>
    </row>
    <row r="426" spans="1:32" hidden="1" x14ac:dyDescent="0.2">
      <c r="A426" t="s">
        <v>997</v>
      </c>
      <c r="B426" t="s">
        <v>795</v>
      </c>
      <c r="C426" t="s">
        <v>46</v>
      </c>
      <c r="D426" t="s">
        <v>57</v>
      </c>
      <c r="E426">
        <v>10</v>
      </c>
      <c r="F426" t="s">
        <v>998</v>
      </c>
      <c r="G426" t="s">
        <v>236</v>
      </c>
      <c r="T426">
        <v>4</v>
      </c>
      <c r="U426">
        <v>3</v>
      </c>
      <c r="V426">
        <v>21</v>
      </c>
      <c r="W426">
        <v>0</v>
      </c>
      <c r="X426">
        <v>0</v>
      </c>
      <c r="Y426">
        <v>0</v>
      </c>
      <c r="AB426">
        <v>1</v>
      </c>
      <c r="AC426" t="s">
        <v>463</v>
      </c>
      <c r="AD426" t="s">
        <v>1485</v>
      </c>
      <c r="AE426" t="s">
        <v>1557</v>
      </c>
      <c r="AF426">
        <v>5.0999999999999996</v>
      </c>
    </row>
    <row r="427" spans="1:32" hidden="1" x14ac:dyDescent="0.2">
      <c r="A427" t="s">
        <v>518</v>
      </c>
      <c r="B427" t="s">
        <v>476</v>
      </c>
      <c r="C427" t="s">
        <v>51</v>
      </c>
      <c r="D427" t="s">
        <v>33</v>
      </c>
      <c r="E427">
        <v>10</v>
      </c>
      <c r="F427" t="s">
        <v>519</v>
      </c>
      <c r="G427" t="s">
        <v>237</v>
      </c>
      <c r="O427">
        <v>7</v>
      </c>
      <c r="P427">
        <v>15</v>
      </c>
      <c r="Q427">
        <v>0</v>
      </c>
      <c r="R427">
        <v>0</v>
      </c>
      <c r="S427">
        <v>0</v>
      </c>
      <c r="T427">
        <v>3</v>
      </c>
      <c r="U427">
        <v>3</v>
      </c>
      <c r="V427">
        <v>5</v>
      </c>
      <c r="W427">
        <v>0</v>
      </c>
      <c r="X427">
        <v>0</v>
      </c>
      <c r="Y427">
        <v>0</v>
      </c>
      <c r="AB427">
        <v>1</v>
      </c>
      <c r="AF427">
        <v>5</v>
      </c>
    </row>
    <row r="428" spans="1:32" hidden="1" x14ac:dyDescent="0.2">
      <c r="A428" t="s">
        <v>833</v>
      </c>
      <c r="B428" t="s">
        <v>795</v>
      </c>
      <c r="C428" t="s">
        <v>33</v>
      </c>
      <c r="D428" t="s">
        <v>51</v>
      </c>
      <c r="E428">
        <v>10</v>
      </c>
      <c r="F428" t="s">
        <v>834</v>
      </c>
      <c r="G428" t="s">
        <v>237</v>
      </c>
      <c r="T428">
        <v>2</v>
      </c>
      <c r="U428">
        <v>2</v>
      </c>
      <c r="V428">
        <v>30</v>
      </c>
      <c r="W428">
        <v>0</v>
      </c>
      <c r="X428">
        <v>0</v>
      </c>
      <c r="Y428">
        <v>0</v>
      </c>
      <c r="AB428">
        <v>2</v>
      </c>
      <c r="AF428">
        <v>5</v>
      </c>
    </row>
    <row r="429" spans="1:32" hidden="1" x14ac:dyDescent="0.2">
      <c r="A429" t="s">
        <v>879</v>
      </c>
      <c r="B429" t="s">
        <v>795</v>
      </c>
      <c r="C429" t="s">
        <v>41</v>
      </c>
      <c r="D429" t="s">
        <v>53</v>
      </c>
      <c r="E429">
        <v>10</v>
      </c>
      <c r="F429" t="s">
        <v>880</v>
      </c>
      <c r="G429" t="s">
        <v>232</v>
      </c>
      <c r="T429">
        <v>5</v>
      </c>
      <c r="U429">
        <v>3</v>
      </c>
      <c r="V429">
        <v>19</v>
      </c>
      <c r="W429">
        <v>0</v>
      </c>
      <c r="X429">
        <v>0</v>
      </c>
      <c r="Y429">
        <v>0</v>
      </c>
      <c r="AB429">
        <v>1</v>
      </c>
      <c r="AF429">
        <v>4.9000000000000004</v>
      </c>
    </row>
    <row r="430" spans="1:32" hidden="1" x14ac:dyDescent="0.2">
      <c r="A430" t="s">
        <v>843</v>
      </c>
      <c r="B430" t="s">
        <v>721</v>
      </c>
      <c r="C430" t="s">
        <v>58</v>
      </c>
      <c r="D430" t="s">
        <v>32</v>
      </c>
      <c r="E430">
        <v>10</v>
      </c>
      <c r="F430" t="s">
        <v>844</v>
      </c>
      <c r="G430" t="s">
        <v>224</v>
      </c>
      <c r="T430">
        <v>7</v>
      </c>
      <c r="U430">
        <v>3</v>
      </c>
      <c r="V430">
        <v>19</v>
      </c>
      <c r="W430">
        <v>0</v>
      </c>
      <c r="X430">
        <v>0</v>
      </c>
      <c r="Y430">
        <v>0</v>
      </c>
      <c r="AB430">
        <v>2</v>
      </c>
      <c r="AF430">
        <v>4.9000000000000004</v>
      </c>
    </row>
    <row r="431" spans="1:32" hidden="1" x14ac:dyDescent="0.2">
      <c r="A431" t="s">
        <v>1597</v>
      </c>
      <c r="B431" t="s">
        <v>476</v>
      </c>
      <c r="C431" t="s">
        <v>42</v>
      </c>
      <c r="D431" t="s">
        <v>38</v>
      </c>
      <c r="E431">
        <v>10</v>
      </c>
      <c r="F431" t="s">
        <v>1598</v>
      </c>
      <c r="G431" t="s">
        <v>231</v>
      </c>
      <c r="O431">
        <v>6</v>
      </c>
      <c r="P431">
        <v>48</v>
      </c>
      <c r="Q431">
        <v>0</v>
      </c>
      <c r="R431">
        <v>0</v>
      </c>
      <c r="S431">
        <v>0</v>
      </c>
      <c r="AB431">
        <v>2</v>
      </c>
      <c r="AF431">
        <v>4.8</v>
      </c>
    </row>
    <row r="432" spans="1:32" hidden="1" x14ac:dyDescent="0.2">
      <c r="A432" t="s">
        <v>1090</v>
      </c>
      <c r="B432" t="s">
        <v>795</v>
      </c>
      <c r="C432" t="s">
        <v>52</v>
      </c>
      <c r="D432" t="s">
        <v>35</v>
      </c>
      <c r="E432">
        <v>10</v>
      </c>
      <c r="F432" t="s">
        <v>1091</v>
      </c>
      <c r="G432" t="s">
        <v>226</v>
      </c>
      <c r="T432">
        <v>3</v>
      </c>
      <c r="U432">
        <v>3</v>
      </c>
      <c r="V432">
        <v>18</v>
      </c>
      <c r="W432">
        <v>0</v>
      </c>
      <c r="X432">
        <v>0</v>
      </c>
      <c r="Y432">
        <v>0</v>
      </c>
      <c r="AB432">
        <v>1</v>
      </c>
      <c r="AF432">
        <v>4.8</v>
      </c>
    </row>
    <row r="433" spans="1:32" hidden="1" x14ac:dyDescent="0.2">
      <c r="A433" t="s">
        <v>829</v>
      </c>
      <c r="B433" t="s">
        <v>721</v>
      </c>
      <c r="C433" t="s">
        <v>62</v>
      </c>
      <c r="D433" t="s">
        <v>31</v>
      </c>
      <c r="E433">
        <v>10</v>
      </c>
      <c r="F433" t="s">
        <v>830</v>
      </c>
      <c r="G433" t="s">
        <v>234</v>
      </c>
      <c r="T433">
        <v>6</v>
      </c>
      <c r="U433">
        <v>3</v>
      </c>
      <c r="V433">
        <v>17</v>
      </c>
      <c r="W433">
        <v>0</v>
      </c>
      <c r="X433">
        <v>0</v>
      </c>
      <c r="Y433">
        <v>0</v>
      </c>
      <c r="AB433">
        <v>1</v>
      </c>
      <c r="AF433">
        <v>4.7</v>
      </c>
    </row>
    <row r="434" spans="1:32" hidden="1" x14ac:dyDescent="0.2">
      <c r="A434" t="s">
        <v>1249</v>
      </c>
      <c r="B434" t="s">
        <v>721</v>
      </c>
      <c r="C434" t="s">
        <v>35</v>
      </c>
      <c r="D434" t="s">
        <v>52</v>
      </c>
      <c r="E434">
        <v>10</v>
      </c>
      <c r="F434" t="s">
        <v>1250</v>
      </c>
      <c r="G434" t="s">
        <v>226</v>
      </c>
      <c r="T434">
        <v>7</v>
      </c>
      <c r="U434">
        <v>1</v>
      </c>
      <c r="V434">
        <v>37</v>
      </c>
      <c r="W434">
        <v>0</v>
      </c>
      <c r="X434">
        <v>0</v>
      </c>
      <c r="Y434">
        <v>0</v>
      </c>
      <c r="AB434">
        <v>4</v>
      </c>
      <c r="AF434">
        <v>4.7</v>
      </c>
    </row>
    <row r="435" spans="1:32" hidden="1" x14ac:dyDescent="0.2">
      <c r="A435" t="s">
        <v>559</v>
      </c>
      <c r="B435" t="s">
        <v>476</v>
      </c>
      <c r="C435" t="s">
        <v>37</v>
      </c>
      <c r="D435" t="s">
        <v>43</v>
      </c>
      <c r="E435">
        <v>10</v>
      </c>
      <c r="F435" t="s">
        <v>560</v>
      </c>
      <c r="G435" t="s">
        <v>235</v>
      </c>
      <c r="O435">
        <v>4</v>
      </c>
      <c r="P435">
        <v>14</v>
      </c>
      <c r="Q435">
        <v>0</v>
      </c>
      <c r="R435">
        <v>0</v>
      </c>
      <c r="S435">
        <v>0</v>
      </c>
      <c r="T435">
        <v>4</v>
      </c>
      <c r="U435">
        <v>2</v>
      </c>
      <c r="V435">
        <v>12</v>
      </c>
      <c r="W435">
        <v>0</v>
      </c>
      <c r="X435">
        <v>0</v>
      </c>
      <c r="Y435">
        <v>0</v>
      </c>
      <c r="AB435">
        <v>1</v>
      </c>
      <c r="AF435">
        <v>4.5999999999999996</v>
      </c>
    </row>
    <row r="436" spans="1:32" hidden="1" x14ac:dyDescent="0.2">
      <c r="A436" t="s">
        <v>1599</v>
      </c>
      <c r="B436" t="s">
        <v>476</v>
      </c>
      <c r="C436" t="s">
        <v>41</v>
      </c>
      <c r="D436" t="s">
        <v>53</v>
      </c>
      <c r="E436">
        <v>10</v>
      </c>
      <c r="F436" t="s">
        <v>1600</v>
      </c>
      <c r="G436" t="s">
        <v>232</v>
      </c>
      <c r="O436">
        <v>11</v>
      </c>
      <c r="P436">
        <v>46</v>
      </c>
      <c r="Q436">
        <v>0</v>
      </c>
      <c r="R436">
        <v>0</v>
      </c>
      <c r="S436">
        <v>0</v>
      </c>
      <c r="AB436">
        <v>3</v>
      </c>
      <c r="AF436">
        <v>4.5999999999999996</v>
      </c>
    </row>
    <row r="437" spans="1:32" hidden="1" x14ac:dyDescent="0.2">
      <c r="A437" t="s">
        <v>1088</v>
      </c>
      <c r="B437" t="s">
        <v>721</v>
      </c>
      <c r="C437" t="s">
        <v>33</v>
      </c>
      <c r="D437" t="s">
        <v>51</v>
      </c>
      <c r="E437">
        <v>10</v>
      </c>
      <c r="F437" t="s">
        <v>1089</v>
      </c>
      <c r="G437" t="s">
        <v>237</v>
      </c>
      <c r="T437">
        <v>7</v>
      </c>
      <c r="U437">
        <v>3</v>
      </c>
      <c r="V437">
        <v>16</v>
      </c>
      <c r="W437">
        <v>0</v>
      </c>
      <c r="X437">
        <v>0</v>
      </c>
      <c r="Y437">
        <v>0</v>
      </c>
      <c r="AB437">
        <v>3</v>
      </c>
      <c r="AC437" t="s">
        <v>463</v>
      </c>
      <c r="AD437" t="s">
        <v>1601</v>
      </c>
      <c r="AE437" t="s">
        <v>1595</v>
      </c>
      <c r="AF437">
        <v>4.5999999999999996</v>
      </c>
    </row>
    <row r="438" spans="1:32" hidden="1" x14ac:dyDescent="0.2">
      <c r="A438" t="s">
        <v>831</v>
      </c>
      <c r="B438" t="s">
        <v>721</v>
      </c>
      <c r="C438" t="s">
        <v>45</v>
      </c>
      <c r="D438" t="s">
        <v>48</v>
      </c>
      <c r="E438">
        <v>10</v>
      </c>
      <c r="F438" t="s">
        <v>832</v>
      </c>
      <c r="G438" t="s">
        <v>227</v>
      </c>
      <c r="T438">
        <v>3</v>
      </c>
      <c r="U438">
        <v>2</v>
      </c>
      <c r="V438">
        <v>26</v>
      </c>
      <c r="W438">
        <v>0</v>
      </c>
      <c r="X438">
        <v>0</v>
      </c>
      <c r="Y438">
        <v>0</v>
      </c>
      <c r="AB438">
        <v>2</v>
      </c>
      <c r="AF438">
        <v>4.5999999999999996</v>
      </c>
    </row>
    <row r="439" spans="1:32" hidden="1" x14ac:dyDescent="0.2">
      <c r="A439" t="s">
        <v>593</v>
      </c>
      <c r="B439" t="s">
        <v>476</v>
      </c>
      <c r="C439" t="s">
        <v>39</v>
      </c>
      <c r="D439" t="s">
        <v>56</v>
      </c>
      <c r="E439">
        <v>10</v>
      </c>
      <c r="F439" t="s">
        <v>594</v>
      </c>
      <c r="G439" t="s">
        <v>233</v>
      </c>
      <c r="O439">
        <v>2</v>
      </c>
      <c r="P439">
        <v>7</v>
      </c>
      <c r="Q439">
        <v>0</v>
      </c>
      <c r="R439">
        <v>0</v>
      </c>
      <c r="S439">
        <v>0</v>
      </c>
      <c r="T439">
        <v>2</v>
      </c>
      <c r="U439">
        <v>2</v>
      </c>
      <c r="V439">
        <v>18</v>
      </c>
      <c r="W439">
        <v>0</v>
      </c>
      <c r="X439">
        <v>0</v>
      </c>
      <c r="Y439">
        <v>0</v>
      </c>
      <c r="AB439">
        <v>3</v>
      </c>
      <c r="AF439">
        <v>4.5</v>
      </c>
    </row>
    <row r="440" spans="1:32" hidden="1" x14ac:dyDescent="0.2">
      <c r="A440" t="s">
        <v>1602</v>
      </c>
      <c r="B440" t="s">
        <v>721</v>
      </c>
      <c r="C440" t="s">
        <v>41</v>
      </c>
      <c r="D440" t="s">
        <v>53</v>
      </c>
      <c r="E440">
        <v>10</v>
      </c>
      <c r="F440" t="s">
        <v>1603</v>
      </c>
      <c r="G440" t="s">
        <v>232</v>
      </c>
      <c r="T440">
        <v>2</v>
      </c>
      <c r="U440">
        <v>2</v>
      </c>
      <c r="V440">
        <v>25</v>
      </c>
      <c r="W440">
        <v>0</v>
      </c>
      <c r="X440">
        <v>0</v>
      </c>
      <c r="Y440">
        <v>0</v>
      </c>
      <c r="AF440">
        <v>4.5</v>
      </c>
    </row>
    <row r="441" spans="1:32" hidden="1" x14ac:dyDescent="0.2">
      <c r="A441" t="s">
        <v>1080</v>
      </c>
      <c r="B441" t="s">
        <v>721</v>
      </c>
      <c r="C441" t="s">
        <v>36</v>
      </c>
      <c r="D441" t="s">
        <v>34</v>
      </c>
      <c r="E441">
        <v>10</v>
      </c>
      <c r="F441" t="s">
        <v>1081</v>
      </c>
      <c r="G441" t="s">
        <v>228</v>
      </c>
      <c r="T441">
        <v>3</v>
      </c>
      <c r="U441">
        <v>2</v>
      </c>
      <c r="V441">
        <v>25</v>
      </c>
      <c r="W441">
        <v>0</v>
      </c>
      <c r="X441">
        <v>0</v>
      </c>
      <c r="Y441">
        <v>0</v>
      </c>
      <c r="AB441">
        <v>4</v>
      </c>
      <c r="AF441">
        <v>4.5</v>
      </c>
    </row>
    <row r="442" spans="1:32" hidden="1" x14ac:dyDescent="0.2">
      <c r="A442" t="s">
        <v>935</v>
      </c>
      <c r="B442" t="s">
        <v>721</v>
      </c>
      <c r="C442" t="s">
        <v>58</v>
      </c>
      <c r="D442" t="s">
        <v>32</v>
      </c>
      <c r="E442">
        <v>10</v>
      </c>
      <c r="F442" t="s">
        <v>936</v>
      </c>
      <c r="G442" t="s">
        <v>224</v>
      </c>
      <c r="T442">
        <v>7</v>
      </c>
      <c r="U442">
        <v>3</v>
      </c>
      <c r="V442">
        <v>14</v>
      </c>
      <c r="W442">
        <v>0</v>
      </c>
      <c r="X442">
        <v>0</v>
      </c>
      <c r="Y442">
        <v>0</v>
      </c>
      <c r="AB442">
        <v>1</v>
      </c>
      <c r="AC442" t="s">
        <v>463</v>
      </c>
      <c r="AD442" t="s">
        <v>1479</v>
      </c>
      <c r="AF442">
        <v>4.4000000000000004</v>
      </c>
    </row>
    <row r="443" spans="1:32" hidden="1" x14ac:dyDescent="0.2">
      <c r="A443" t="s">
        <v>768</v>
      </c>
      <c r="B443" t="s">
        <v>721</v>
      </c>
      <c r="C443" t="s">
        <v>35</v>
      </c>
      <c r="D443" t="s">
        <v>52</v>
      </c>
      <c r="E443">
        <v>10</v>
      </c>
      <c r="F443" t="s">
        <v>769</v>
      </c>
      <c r="G443" t="s">
        <v>226</v>
      </c>
      <c r="O443">
        <v>3</v>
      </c>
      <c r="P443">
        <v>18</v>
      </c>
      <c r="Q443">
        <v>0</v>
      </c>
      <c r="R443">
        <v>0</v>
      </c>
      <c r="S443">
        <v>0</v>
      </c>
      <c r="T443">
        <v>4</v>
      </c>
      <c r="U443">
        <v>2</v>
      </c>
      <c r="V443">
        <v>5</v>
      </c>
      <c r="W443">
        <v>0</v>
      </c>
      <c r="X443">
        <v>0</v>
      </c>
      <c r="Y443">
        <v>0</v>
      </c>
      <c r="AB443">
        <v>1</v>
      </c>
      <c r="AF443">
        <v>4.3</v>
      </c>
    </row>
    <row r="444" spans="1:32" hidden="1" x14ac:dyDescent="0.2">
      <c r="A444" t="s">
        <v>1120</v>
      </c>
      <c r="B444" t="s">
        <v>795</v>
      </c>
      <c r="C444" t="s">
        <v>40</v>
      </c>
      <c r="D444" t="s">
        <v>55</v>
      </c>
      <c r="E444">
        <v>10</v>
      </c>
      <c r="F444" t="s">
        <v>1121</v>
      </c>
      <c r="G444" t="s">
        <v>230</v>
      </c>
      <c r="T444">
        <v>5</v>
      </c>
      <c r="U444">
        <v>2</v>
      </c>
      <c r="V444">
        <v>23</v>
      </c>
      <c r="W444">
        <v>0</v>
      </c>
      <c r="X444">
        <v>0</v>
      </c>
      <c r="Y444">
        <v>0</v>
      </c>
      <c r="AB444">
        <v>1</v>
      </c>
      <c r="AC444" t="s">
        <v>463</v>
      </c>
      <c r="AD444" t="s">
        <v>1512</v>
      </c>
      <c r="AE444" t="s">
        <v>1604</v>
      </c>
      <c r="AF444">
        <v>4.3</v>
      </c>
    </row>
    <row r="445" spans="1:32" hidden="1" x14ac:dyDescent="0.2">
      <c r="A445" t="s">
        <v>625</v>
      </c>
      <c r="B445" t="s">
        <v>476</v>
      </c>
      <c r="C445" t="s">
        <v>33</v>
      </c>
      <c r="D445" t="s">
        <v>51</v>
      </c>
      <c r="E445">
        <v>10</v>
      </c>
      <c r="F445" t="s">
        <v>626</v>
      </c>
      <c r="G445" t="s">
        <v>237</v>
      </c>
      <c r="O445">
        <v>12</v>
      </c>
      <c r="P445">
        <v>22</v>
      </c>
      <c r="Q445">
        <v>0</v>
      </c>
      <c r="R445">
        <v>0</v>
      </c>
      <c r="S445">
        <v>0</v>
      </c>
      <c r="T445">
        <v>1</v>
      </c>
      <c r="U445">
        <v>1</v>
      </c>
      <c r="V445">
        <v>9</v>
      </c>
      <c r="W445">
        <v>0</v>
      </c>
      <c r="X445">
        <v>0</v>
      </c>
      <c r="Y445">
        <v>0</v>
      </c>
      <c r="AB445">
        <v>1</v>
      </c>
      <c r="AF445">
        <v>4.0999999999999996</v>
      </c>
    </row>
    <row r="446" spans="1:32" hidden="1" x14ac:dyDescent="0.2">
      <c r="A446" t="s">
        <v>961</v>
      </c>
      <c r="B446" t="s">
        <v>795</v>
      </c>
      <c r="C446" t="s">
        <v>60</v>
      </c>
      <c r="D446" t="s">
        <v>31</v>
      </c>
      <c r="E446">
        <v>10</v>
      </c>
      <c r="F446" t="s">
        <v>1542</v>
      </c>
      <c r="G446" t="s">
        <v>234</v>
      </c>
      <c r="T446">
        <v>4</v>
      </c>
      <c r="U446">
        <v>2</v>
      </c>
      <c r="V446">
        <v>19</v>
      </c>
      <c r="W446">
        <v>0</v>
      </c>
      <c r="X446">
        <v>0</v>
      </c>
      <c r="Y446">
        <v>0</v>
      </c>
      <c r="AF446">
        <v>3.9</v>
      </c>
    </row>
    <row r="447" spans="1:32" hidden="1" x14ac:dyDescent="0.2">
      <c r="A447" t="s">
        <v>1424</v>
      </c>
      <c r="B447" t="s">
        <v>721</v>
      </c>
      <c r="C447" t="s">
        <v>35</v>
      </c>
      <c r="D447" t="s">
        <v>52</v>
      </c>
      <c r="E447">
        <v>10</v>
      </c>
      <c r="F447" t="s">
        <v>1425</v>
      </c>
      <c r="G447" t="s">
        <v>226</v>
      </c>
      <c r="T447">
        <v>4</v>
      </c>
      <c r="U447">
        <v>2</v>
      </c>
      <c r="V447">
        <v>19</v>
      </c>
      <c r="W447">
        <v>0</v>
      </c>
      <c r="X447">
        <v>0</v>
      </c>
      <c r="Y447">
        <v>0</v>
      </c>
      <c r="AF447">
        <v>3.9</v>
      </c>
    </row>
    <row r="448" spans="1:32" hidden="1" x14ac:dyDescent="0.2">
      <c r="A448" t="s">
        <v>931</v>
      </c>
      <c r="B448" t="s">
        <v>721</v>
      </c>
      <c r="C448" t="s">
        <v>48</v>
      </c>
      <c r="D448" t="s">
        <v>45</v>
      </c>
      <c r="E448">
        <v>10</v>
      </c>
      <c r="F448" t="s">
        <v>932</v>
      </c>
      <c r="G448" t="s">
        <v>227</v>
      </c>
      <c r="T448">
        <v>2</v>
      </c>
      <c r="U448">
        <v>2</v>
      </c>
      <c r="V448">
        <v>18</v>
      </c>
      <c r="W448">
        <v>0</v>
      </c>
      <c r="X448">
        <v>0</v>
      </c>
      <c r="Y448">
        <v>0</v>
      </c>
      <c r="AB448">
        <v>3</v>
      </c>
      <c r="AF448">
        <v>3.8</v>
      </c>
    </row>
    <row r="449" spans="1:32" hidden="1" x14ac:dyDescent="0.2">
      <c r="A449" t="s">
        <v>1096</v>
      </c>
      <c r="B449" t="s">
        <v>721</v>
      </c>
      <c r="C449" t="s">
        <v>37</v>
      </c>
      <c r="D449" t="s">
        <v>43</v>
      </c>
      <c r="E449">
        <v>10</v>
      </c>
      <c r="F449" t="s">
        <v>1097</v>
      </c>
      <c r="G449" t="s">
        <v>235</v>
      </c>
      <c r="T449">
        <v>3</v>
      </c>
      <c r="U449">
        <v>1</v>
      </c>
      <c r="V449">
        <v>28</v>
      </c>
      <c r="W449">
        <v>0</v>
      </c>
      <c r="X449">
        <v>0</v>
      </c>
      <c r="Y449">
        <v>0</v>
      </c>
      <c r="AF449">
        <v>3.8</v>
      </c>
    </row>
    <row r="450" spans="1:32" hidden="1" x14ac:dyDescent="0.2">
      <c r="A450" t="s">
        <v>613</v>
      </c>
      <c r="B450" t="s">
        <v>476</v>
      </c>
      <c r="C450" t="s">
        <v>55</v>
      </c>
      <c r="D450" t="s">
        <v>40</v>
      </c>
      <c r="E450">
        <v>10</v>
      </c>
      <c r="F450" t="s">
        <v>614</v>
      </c>
      <c r="G450" t="s">
        <v>230</v>
      </c>
      <c r="O450">
        <v>5</v>
      </c>
      <c r="P450">
        <v>19</v>
      </c>
      <c r="Q450">
        <v>0</v>
      </c>
      <c r="R450">
        <v>0</v>
      </c>
      <c r="S450">
        <v>0</v>
      </c>
      <c r="T450">
        <v>2</v>
      </c>
      <c r="U450">
        <v>1</v>
      </c>
      <c r="V450">
        <v>4</v>
      </c>
      <c r="W450">
        <v>0</v>
      </c>
      <c r="X450">
        <v>0</v>
      </c>
      <c r="Y450">
        <v>0</v>
      </c>
      <c r="AB450">
        <v>2</v>
      </c>
      <c r="AF450">
        <v>3.3</v>
      </c>
    </row>
    <row r="451" spans="1:32" hidden="1" x14ac:dyDescent="0.2">
      <c r="A451" t="s">
        <v>526</v>
      </c>
      <c r="B451" t="s">
        <v>476</v>
      </c>
      <c r="C451" t="s">
        <v>61</v>
      </c>
      <c r="D451" t="s">
        <v>47</v>
      </c>
      <c r="E451">
        <v>10</v>
      </c>
      <c r="F451" t="s">
        <v>527</v>
      </c>
      <c r="G451" t="s">
        <v>229</v>
      </c>
      <c r="O451">
        <v>5</v>
      </c>
      <c r="P451">
        <v>15</v>
      </c>
      <c r="Q451">
        <v>0</v>
      </c>
      <c r="R451">
        <v>0</v>
      </c>
      <c r="S451">
        <v>0</v>
      </c>
      <c r="T451">
        <v>1</v>
      </c>
      <c r="U451">
        <v>1</v>
      </c>
      <c r="V451">
        <v>7</v>
      </c>
      <c r="W451">
        <v>0</v>
      </c>
      <c r="X451">
        <v>0</v>
      </c>
      <c r="Y451">
        <v>0</v>
      </c>
      <c r="AB451">
        <v>1</v>
      </c>
      <c r="AF451">
        <v>3.2</v>
      </c>
    </row>
    <row r="452" spans="1:32" hidden="1" x14ac:dyDescent="0.2">
      <c r="A452" t="s">
        <v>1234</v>
      </c>
      <c r="B452" t="s">
        <v>721</v>
      </c>
      <c r="C452" t="s">
        <v>32</v>
      </c>
      <c r="D452" t="s">
        <v>58</v>
      </c>
      <c r="E452">
        <v>10</v>
      </c>
      <c r="F452" t="s">
        <v>1235</v>
      </c>
      <c r="G452" t="s">
        <v>224</v>
      </c>
      <c r="T452">
        <v>1</v>
      </c>
      <c r="U452">
        <v>1</v>
      </c>
      <c r="V452">
        <v>22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4</v>
      </c>
      <c r="AF452">
        <v>3.2</v>
      </c>
    </row>
    <row r="453" spans="1:32" hidden="1" x14ac:dyDescent="0.2">
      <c r="A453" t="s">
        <v>1259</v>
      </c>
      <c r="B453" t="s">
        <v>721</v>
      </c>
      <c r="C453" t="s">
        <v>39</v>
      </c>
      <c r="D453" t="s">
        <v>56</v>
      </c>
      <c r="E453">
        <v>10</v>
      </c>
      <c r="F453" t="s">
        <v>1260</v>
      </c>
      <c r="G453" t="s">
        <v>233</v>
      </c>
      <c r="T453">
        <v>2</v>
      </c>
      <c r="U453">
        <v>1</v>
      </c>
      <c r="V453">
        <v>22</v>
      </c>
      <c r="W453">
        <v>0</v>
      </c>
      <c r="X453">
        <v>0</v>
      </c>
      <c r="Y453">
        <v>0</v>
      </c>
      <c r="AB453">
        <v>2</v>
      </c>
      <c r="AF453">
        <v>3.2</v>
      </c>
    </row>
    <row r="454" spans="1:32" hidden="1" x14ac:dyDescent="0.2">
      <c r="A454" t="s">
        <v>837</v>
      </c>
      <c r="B454" t="s">
        <v>795</v>
      </c>
      <c r="C454" t="s">
        <v>34</v>
      </c>
      <c r="D454" t="s">
        <v>36</v>
      </c>
      <c r="E454">
        <v>10</v>
      </c>
      <c r="F454" t="s">
        <v>838</v>
      </c>
      <c r="G454" t="s">
        <v>228</v>
      </c>
      <c r="T454">
        <v>1</v>
      </c>
      <c r="U454">
        <v>1</v>
      </c>
      <c r="V454">
        <v>22</v>
      </c>
      <c r="W454">
        <v>0</v>
      </c>
      <c r="X454">
        <v>0</v>
      </c>
      <c r="Y454">
        <v>0</v>
      </c>
      <c r="AB454">
        <v>2</v>
      </c>
      <c r="AF454">
        <v>3.2</v>
      </c>
    </row>
    <row r="455" spans="1:32" hidden="1" x14ac:dyDescent="0.2">
      <c r="A455" t="s">
        <v>541</v>
      </c>
      <c r="B455" t="s">
        <v>531</v>
      </c>
      <c r="C455" t="s">
        <v>44</v>
      </c>
      <c r="D455" t="s">
        <v>54</v>
      </c>
      <c r="E455">
        <v>10</v>
      </c>
      <c r="F455" t="s">
        <v>542</v>
      </c>
      <c r="G455" t="s">
        <v>225</v>
      </c>
      <c r="O455">
        <v>3</v>
      </c>
      <c r="P455">
        <v>5</v>
      </c>
      <c r="Q455">
        <v>0</v>
      </c>
      <c r="R455">
        <v>0</v>
      </c>
      <c r="S455">
        <v>0</v>
      </c>
      <c r="T455">
        <v>1</v>
      </c>
      <c r="U455">
        <v>1</v>
      </c>
      <c r="V455">
        <v>16</v>
      </c>
      <c r="W455">
        <v>0</v>
      </c>
      <c r="X455">
        <v>0</v>
      </c>
      <c r="Y455">
        <v>0</v>
      </c>
      <c r="AB455">
        <v>2</v>
      </c>
      <c r="AF455">
        <v>3.1</v>
      </c>
    </row>
    <row r="456" spans="1:32" hidden="1" x14ac:dyDescent="0.2">
      <c r="A456" t="s">
        <v>1605</v>
      </c>
      <c r="B456" t="s">
        <v>721</v>
      </c>
      <c r="C456" t="s">
        <v>55</v>
      </c>
      <c r="D456" t="s">
        <v>40</v>
      </c>
      <c r="E456">
        <v>10</v>
      </c>
      <c r="F456" t="s">
        <v>1606</v>
      </c>
      <c r="G456" t="s">
        <v>230</v>
      </c>
      <c r="T456">
        <v>1</v>
      </c>
      <c r="U456">
        <v>1</v>
      </c>
      <c r="V456">
        <v>21</v>
      </c>
      <c r="W456">
        <v>0</v>
      </c>
      <c r="X456">
        <v>0</v>
      </c>
      <c r="Y456">
        <v>0</v>
      </c>
      <c r="AF456">
        <v>3.1</v>
      </c>
    </row>
    <row r="457" spans="1:32" hidden="1" x14ac:dyDescent="0.2">
      <c r="A457" t="s">
        <v>957</v>
      </c>
      <c r="B457" t="s">
        <v>721</v>
      </c>
      <c r="C457" t="s">
        <v>53</v>
      </c>
      <c r="D457" t="s">
        <v>41</v>
      </c>
      <c r="E457">
        <v>10</v>
      </c>
      <c r="F457" t="s">
        <v>958</v>
      </c>
      <c r="G457" t="s">
        <v>232</v>
      </c>
      <c r="T457">
        <v>2</v>
      </c>
      <c r="U457">
        <v>2</v>
      </c>
      <c r="V457">
        <v>10</v>
      </c>
      <c r="W457">
        <v>0</v>
      </c>
      <c r="X457">
        <v>0</v>
      </c>
      <c r="Y457">
        <v>0</v>
      </c>
      <c r="AB457">
        <v>1</v>
      </c>
      <c r="AF457">
        <v>3</v>
      </c>
    </row>
    <row r="458" spans="1:32" hidden="1" x14ac:dyDescent="0.2">
      <c r="A458" t="s">
        <v>1188</v>
      </c>
      <c r="B458" t="s">
        <v>795</v>
      </c>
      <c r="C458" t="s">
        <v>54</v>
      </c>
      <c r="D458" t="s">
        <v>44</v>
      </c>
      <c r="E458">
        <v>10</v>
      </c>
      <c r="F458" t="s">
        <v>1189</v>
      </c>
      <c r="G458" t="s">
        <v>225</v>
      </c>
      <c r="T458">
        <v>4</v>
      </c>
      <c r="U458">
        <v>1</v>
      </c>
      <c r="V458">
        <v>19</v>
      </c>
      <c r="W458">
        <v>0</v>
      </c>
      <c r="X458">
        <v>0</v>
      </c>
      <c r="Y458">
        <v>0</v>
      </c>
      <c r="AB458">
        <v>2</v>
      </c>
      <c r="AF458">
        <v>2.9</v>
      </c>
    </row>
    <row r="459" spans="1:32" hidden="1" x14ac:dyDescent="0.2">
      <c r="A459" t="s">
        <v>1166</v>
      </c>
      <c r="B459" t="s">
        <v>721</v>
      </c>
      <c r="C459" t="s">
        <v>31</v>
      </c>
      <c r="D459" t="s">
        <v>62</v>
      </c>
      <c r="E459">
        <v>10</v>
      </c>
      <c r="F459" t="s">
        <v>1167</v>
      </c>
      <c r="G459" t="s">
        <v>234</v>
      </c>
      <c r="T459">
        <v>3</v>
      </c>
      <c r="U459">
        <v>1</v>
      </c>
      <c r="V459">
        <v>17</v>
      </c>
      <c r="W459">
        <v>0</v>
      </c>
      <c r="X459">
        <v>0</v>
      </c>
      <c r="Y459">
        <v>0</v>
      </c>
      <c r="AB459">
        <v>4</v>
      </c>
      <c r="AF459">
        <v>2.7</v>
      </c>
    </row>
    <row r="460" spans="1:32" hidden="1" x14ac:dyDescent="0.2">
      <c r="A460" t="s">
        <v>1034</v>
      </c>
      <c r="B460" t="s">
        <v>795</v>
      </c>
      <c r="C460" t="s">
        <v>39</v>
      </c>
      <c r="D460" t="s">
        <v>56</v>
      </c>
      <c r="E460">
        <v>10</v>
      </c>
      <c r="F460" t="s">
        <v>1035</v>
      </c>
      <c r="G460" t="s">
        <v>233</v>
      </c>
      <c r="T460">
        <v>2</v>
      </c>
      <c r="U460">
        <v>2</v>
      </c>
      <c r="V460">
        <v>7</v>
      </c>
      <c r="W460">
        <v>0</v>
      </c>
      <c r="X460">
        <v>0</v>
      </c>
      <c r="Y460">
        <v>0</v>
      </c>
      <c r="AB460">
        <v>2</v>
      </c>
      <c r="AF460">
        <v>2.7</v>
      </c>
    </row>
    <row r="461" spans="1:32" x14ac:dyDescent="0.2">
      <c r="A461" t="s">
        <v>1020</v>
      </c>
      <c r="B461" t="s">
        <v>721</v>
      </c>
      <c r="C461" t="s">
        <v>44</v>
      </c>
      <c r="D461" t="s">
        <v>54</v>
      </c>
      <c r="E461">
        <v>10</v>
      </c>
      <c r="F461" t="s">
        <v>1021</v>
      </c>
      <c r="G461" t="s">
        <v>225</v>
      </c>
      <c r="T461">
        <v>3</v>
      </c>
      <c r="U461">
        <v>2</v>
      </c>
      <c r="V461">
        <v>6</v>
      </c>
      <c r="W461">
        <v>0</v>
      </c>
      <c r="X461">
        <v>0</v>
      </c>
      <c r="Y461">
        <v>0</v>
      </c>
      <c r="AB461">
        <v>3</v>
      </c>
      <c r="AF461">
        <v>2.6</v>
      </c>
    </row>
    <row r="462" spans="1:32" hidden="1" x14ac:dyDescent="0.2">
      <c r="A462" t="s">
        <v>1086</v>
      </c>
      <c r="B462" t="s">
        <v>795</v>
      </c>
      <c r="C462" t="s">
        <v>37</v>
      </c>
      <c r="D462" t="s">
        <v>43</v>
      </c>
      <c r="E462">
        <v>10</v>
      </c>
      <c r="F462" t="s">
        <v>1087</v>
      </c>
      <c r="G462" t="s">
        <v>235</v>
      </c>
      <c r="T462">
        <v>2</v>
      </c>
      <c r="U462">
        <v>1</v>
      </c>
      <c r="V462">
        <v>16</v>
      </c>
      <c r="W462">
        <v>0</v>
      </c>
      <c r="X462">
        <v>0</v>
      </c>
      <c r="Y462">
        <v>0</v>
      </c>
      <c r="AB462">
        <v>2</v>
      </c>
      <c r="AF462">
        <v>2.6</v>
      </c>
    </row>
    <row r="463" spans="1:32" hidden="1" x14ac:dyDescent="0.2">
      <c r="A463" t="s">
        <v>887</v>
      </c>
      <c r="B463" t="s">
        <v>721</v>
      </c>
      <c r="C463" t="s">
        <v>62</v>
      </c>
      <c r="D463" t="s">
        <v>31</v>
      </c>
      <c r="E463">
        <v>10</v>
      </c>
      <c r="F463" t="s">
        <v>888</v>
      </c>
      <c r="G463" t="s">
        <v>234</v>
      </c>
      <c r="T463">
        <v>4</v>
      </c>
      <c r="U463">
        <v>1</v>
      </c>
      <c r="V463">
        <v>16</v>
      </c>
      <c r="W463">
        <v>0</v>
      </c>
      <c r="X463">
        <v>0</v>
      </c>
      <c r="Y463">
        <v>0</v>
      </c>
      <c r="AB463">
        <v>2</v>
      </c>
      <c r="AF463">
        <v>2.6</v>
      </c>
    </row>
    <row r="464" spans="1:32" hidden="1" x14ac:dyDescent="0.2">
      <c r="A464" t="s">
        <v>1100</v>
      </c>
      <c r="B464" t="s">
        <v>795</v>
      </c>
      <c r="C464" t="s">
        <v>53</v>
      </c>
      <c r="D464" t="s">
        <v>41</v>
      </c>
      <c r="E464">
        <v>10</v>
      </c>
      <c r="F464" t="s">
        <v>1101</v>
      </c>
      <c r="G464" t="s">
        <v>232</v>
      </c>
      <c r="T464">
        <v>1</v>
      </c>
      <c r="U464">
        <v>1</v>
      </c>
      <c r="V464">
        <v>14</v>
      </c>
      <c r="W464">
        <v>0</v>
      </c>
      <c r="X464">
        <v>0</v>
      </c>
      <c r="Y464">
        <v>0</v>
      </c>
      <c r="AB464">
        <v>2</v>
      </c>
      <c r="AF464">
        <v>2.4</v>
      </c>
    </row>
    <row r="465" spans="1:32" hidden="1" x14ac:dyDescent="0.2">
      <c r="A465" t="s">
        <v>923</v>
      </c>
      <c r="B465" t="s">
        <v>721</v>
      </c>
      <c r="C465" t="s">
        <v>41</v>
      </c>
      <c r="D465" t="s">
        <v>53</v>
      </c>
      <c r="E465">
        <v>10</v>
      </c>
      <c r="F465" t="s">
        <v>924</v>
      </c>
      <c r="G465" t="s">
        <v>232</v>
      </c>
      <c r="T465">
        <v>1</v>
      </c>
      <c r="U465">
        <v>1</v>
      </c>
      <c r="V465">
        <v>14</v>
      </c>
      <c r="W465">
        <v>0</v>
      </c>
      <c r="X465">
        <v>0</v>
      </c>
      <c r="Y465">
        <v>0</v>
      </c>
      <c r="AB465">
        <v>4</v>
      </c>
      <c r="AF465">
        <v>2.4</v>
      </c>
    </row>
    <row r="466" spans="1:32" hidden="1" x14ac:dyDescent="0.2">
      <c r="A466" t="s">
        <v>1216</v>
      </c>
      <c r="B466" t="s">
        <v>795</v>
      </c>
      <c r="C466" t="s">
        <v>31</v>
      </c>
      <c r="D466" t="s">
        <v>62</v>
      </c>
      <c r="E466">
        <v>10</v>
      </c>
      <c r="F466" t="s">
        <v>1217</v>
      </c>
      <c r="G466" t="s">
        <v>234</v>
      </c>
      <c r="T466">
        <v>5</v>
      </c>
      <c r="U466">
        <v>1</v>
      </c>
      <c r="V466">
        <v>14</v>
      </c>
      <c r="W466">
        <v>0</v>
      </c>
      <c r="X466">
        <v>0</v>
      </c>
      <c r="Y466">
        <v>0</v>
      </c>
      <c r="AB466">
        <v>2</v>
      </c>
      <c r="AC466" t="s">
        <v>463</v>
      </c>
      <c r="AD466" t="s">
        <v>1607</v>
      </c>
      <c r="AE466" t="s">
        <v>1568</v>
      </c>
      <c r="AF466">
        <v>2.4</v>
      </c>
    </row>
    <row r="467" spans="1:32" hidden="1" x14ac:dyDescent="0.2">
      <c r="A467" t="s">
        <v>597</v>
      </c>
      <c r="B467" t="s">
        <v>476</v>
      </c>
      <c r="C467" t="s">
        <v>43</v>
      </c>
      <c r="D467" t="s">
        <v>37</v>
      </c>
      <c r="E467">
        <v>10</v>
      </c>
      <c r="F467" t="s">
        <v>598</v>
      </c>
      <c r="G467" t="s">
        <v>235</v>
      </c>
      <c r="O467">
        <v>1</v>
      </c>
      <c r="P467">
        <v>5</v>
      </c>
      <c r="Q467">
        <v>0</v>
      </c>
      <c r="R467">
        <v>0</v>
      </c>
      <c r="S467">
        <v>0</v>
      </c>
      <c r="T467">
        <v>1</v>
      </c>
      <c r="U467">
        <v>1</v>
      </c>
      <c r="V467">
        <v>6</v>
      </c>
      <c r="W467">
        <v>0</v>
      </c>
      <c r="X467">
        <v>0</v>
      </c>
      <c r="Y467">
        <v>0</v>
      </c>
      <c r="AB467">
        <v>2</v>
      </c>
      <c r="AF467">
        <v>2.1</v>
      </c>
    </row>
    <row r="468" spans="1:32" hidden="1" x14ac:dyDescent="0.2">
      <c r="A468" t="s">
        <v>809</v>
      </c>
      <c r="B468" t="s">
        <v>721</v>
      </c>
      <c r="C468" t="s">
        <v>40</v>
      </c>
      <c r="D468" t="s">
        <v>55</v>
      </c>
      <c r="E468">
        <v>10</v>
      </c>
      <c r="F468" t="s">
        <v>810</v>
      </c>
      <c r="G468" t="s">
        <v>230</v>
      </c>
      <c r="O468">
        <v>1</v>
      </c>
      <c r="P468">
        <v>3</v>
      </c>
      <c r="Q468">
        <v>0</v>
      </c>
      <c r="R468">
        <v>0</v>
      </c>
      <c r="S468">
        <v>0</v>
      </c>
      <c r="T468">
        <v>5</v>
      </c>
      <c r="U468">
        <v>1</v>
      </c>
      <c r="V468">
        <v>8</v>
      </c>
      <c r="W468">
        <v>0</v>
      </c>
      <c r="X468">
        <v>0</v>
      </c>
      <c r="Y468">
        <v>0</v>
      </c>
      <c r="AB468">
        <v>4</v>
      </c>
      <c r="AC468" t="s">
        <v>1478</v>
      </c>
      <c r="AD468" t="s">
        <v>1491</v>
      </c>
      <c r="AE468" t="s">
        <v>1562</v>
      </c>
      <c r="AF468">
        <v>2.1</v>
      </c>
    </row>
    <row r="469" spans="1:32" hidden="1" x14ac:dyDescent="0.2">
      <c r="A469" t="s">
        <v>1271</v>
      </c>
      <c r="B469" t="s">
        <v>721</v>
      </c>
      <c r="C469" t="s">
        <v>36</v>
      </c>
      <c r="D469" t="s">
        <v>34</v>
      </c>
      <c r="E469">
        <v>10</v>
      </c>
      <c r="F469" t="s">
        <v>1272</v>
      </c>
      <c r="G469" t="s">
        <v>228</v>
      </c>
      <c r="T469">
        <v>3</v>
      </c>
      <c r="U469">
        <v>1</v>
      </c>
      <c r="V469">
        <v>11</v>
      </c>
      <c r="W469">
        <v>0</v>
      </c>
      <c r="X469">
        <v>0</v>
      </c>
      <c r="Y469">
        <v>0</v>
      </c>
      <c r="AB469">
        <v>3</v>
      </c>
      <c r="AF469">
        <v>2.1</v>
      </c>
    </row>
    <row r="470" spans="1:32" hidden="1" x14ac:dyDescent="0.2">
      <c r="A470" t="s">
        <v>718</v>
      </c>
      <c r="B470" t="s">
        <v>531</v>
      </c>
      <c r="C470" t="s">
        <v>53</v>
      </c>
      <c r="D470" t="s">
        <v>41</v>
      </c>
      <c r="E470">
        <v>10</v>
      </c>
      <c r="F470" t="s">
        <v>719</v>
      </c>
      <c r="G470" t="s">
        <v>232</v>
      </c>
      <c r="O470">
        <v>3</v>
      </c>
      <c r="P470">
        <v>11</v>
      </c>
      <c r="Q470">
        <v>0</v>
      </c>
      <c r="R470">
        <v>0</v>
      </c>
      <c r="S470">
        <v>0</v>
      </c>
      <c r="T470">
        <v>1</v>
      </c>
      <c r="U470">
        <v>1</v>
      </c>
      <c r="V470">
        <v>-1</v>
      </c>
      <c r="W470">
        <v>0</v>
      </c>
      <c r="X470">
        <v>0</v>
      </c>
      <c r="Y470">
        <v>0</v>
      </c>
      <c r="AB470">
        <v>3</v>
      </c>
      <c r="AF470">
        <v>2</v>
      </c>
    </row>
    <row r="471" spans="1:32" hidden="1" x14ac:dyDescent="0.2">
      <c r="A471" t="s">
        <v>1146</v>
      </c>
      <c r="B471" t="s">
        <v>721</v>
      </c>
      <c r="C471" t="s">
        <v>57</v>
      </c>
      <c r="D471" t="s">
        <v>46</v>
      </c>
      <c r="E471">
        <v>10</v>
      </c>
      <c r="F471" t="s">
        <v>1147</v>
      </c>
      <c r="G471" t="s">
        <v>236</v>
      </c>
      <c r="T471">
        <v>2</v>
      </c>
      <c r="U471">
        <v>1</v>
      </c>
      <c r="V471">
        <v>10</v>
      </c>
      <c r="W471">
        <v>0</v>
      </c>
      <c r="X471">
        <v>0</v>
      </c>
      <c r="Y471">
        <v>0</v>
      </c>
      <c r="AB471">
        <v>2</v>
      </c>
      <c r="AF471">
        <v>2</v>
      </c>
    </row>
    <row r="472" spans="1:32" hidden="1" x14ac:dyDescent="0.2">
      <c r="A472" t="s">
        <v>1608</v>
      </c>
      <c r="B472" t="s">
        <v>531</v>
      </c>
      <c r="C472" t="s">
        <v>48</v>
      </c>
      <c r="D472" t="s">
        <v>45</v>
      </c>
      <c r="E472">
        <v>10</v>
      </c>
      <c r="F472" t="s">
        <v>1609</v>
      </c>
      <c r="G472" t="s">
        <v>227</v>
      </c>
      <c r="T472">
        <v>1</v>
      </c>
      <c r="U472">
        <v>1</v>
      </c>
      <c r="V472">
        <v>10</v>
      </c>
      <c r="W472">
        <v>0</v>
      </c>
      <c r="X472">
        <v>0</v>
      </c>
      <c r="Y472">
        <v>0</v>
      </c>
      <c r="AB472">
        <v>3</v>
      </c>
      <c r="AF472">
        <v>2</v>
      </c>
    </row>
    <row r="473" spans="1:32" hidden="1" x14ac:dyDescent="0.2">
      <c r="A473" t="s">
        <v>1267</v>
      </c>
      <c r="B473" t="s">
        <v>721</v>
      </c>
      <c r="C473" t="s">
        <v>34</v>
      </c>
      <c r="D473" t="s">
        <v>36</v>
      </c>
      <c r="E473">
        <v>10</v>
      </c>
      <c r="F473" t="s">
        <v>1268</v>
      </c>
      <c r="G473" t="s">
        <v>228</v>
      </c>
      <c r="T473">
        <v>1</v>
      </c>
      <c r="U473">
        <v>1</v>
      </c>
      <c r="V473">
        <v>10</v>
      </c>
      <c r="W473">
        <v>0</v>
      </c>
      <c r="X473">
        <v>0</v>
      </c>
      <c r="Y473">
        <v>0</v>
      </c>
      <c r="AB473">
        <v>4</v>
      </c>
      <c r="AF473">
        <v>2</v>
      </c>
    </row>
    <row r="474" spans="1:32" hidden="1" x14ac:dyDescent="0.2">
      <c r="A474" t="s">
        <v>571</v>
      </c>
      <c r="B474" t="s">
        <v>476</v>
      </c>
      <c r="C474" t="s">
        <v>57</v>
      </c>
      <c r="D474" t="s">
        <v>46</v>
      </c>
      <c r="E474">
        <v>10</v>
      </c>
      <c r="F474" t="s">
        <v>572</v>
      </c>
      <c r="G474" t="s">
        <v>236</v>
      </c>
      <c r="O474">
        <v>2</v>
      </c>
      <c r="P474">
        <v>19</v>
      </c>
      <c r="Q474">
        <v>0</v>
      </c>
      <c r="R474">
        <v>0</v>
      </c>
      <c r="S474">
        <v>0</v>
      </c>
      <c r="AB474">
        <v>2</v>
      </c>
      <c r="AF474">
        <v>1.9</v>
      </c>
    </row>
    <row r="475" spans="1:32" hidden="1" x14ac:dyDescent="0.2">
      <c r="A475" t="s">
        <v>999</v>
      </c>
      <c r="B475" t="s">
        <v>721</v>
      </c>
      <c r="C475" t="s">
        <v>42</v>
      </c>
      <c r="D475" t="s">
        <v>38</v>
      </c>
      <c r="E475">
        <v>10</v>
      </c>
      <c r="F475" t="s">
        <v>1000</v>
      </c>
      <c r="G475" t="s">
        <v>231</v>
      </c>
      <c r="T475">
        <v>1</v>
      </c>
      <c r="U475">
        <v>1</v>
      </c>
      <c r="V475">
        <v>9</v>
      </c>
      <c r="W475">
        <v>0</v>
      </c>
      <c r="X475">
        <v>0</v>
      </c>
      <c r="Y475">
        <v>0</v>
      </c>
      <c r="AB475">
        <v>4</v>
      </c>
      <c r="AF475">
        <v>1.9</v>
      </c>
    </row>
    <row r="476" spans="1:32" hidden="1" x14ac:dyDescent="0.2">
      <c r="A476" t="s">
        <v>1243</v>
      </c>
      <c r="B476" t="s">
        <v>795</v>
      </c>
      <c r="C476" t="s">
        <v>40</v>
      </c>
      <c r="D476" t="s">
        <v>55</v>
      </c>
      <c r="E476">
        <v>10</v>
      </c>
      <c r="F476" t="s">
        <v>1244</v>
      </c>
      <c r="G476" t="s">
        <v>230</v>
      </c>
      <c r="T476">
        <v>2</v>
      </c>
      <c r="U476">
        <v>1</v>
      </c>
      <c r="V476">
        <v>9</v>
      </c>
      <c r="W476">
        <v>0</v>
      </c>
      <c r="X476">
        <v>0</v>
      </c>
      <c r="Y476">
        <v>0</v>
      </c>
      <c r="AB476">
        <v>2</v>
      </c>
      <c r="AF476">
        <v>1.9</v>
      </c>
    </row>
    <row r="477" spans="1:32" hidden="1" x14ac:dyDescent="0.2">
      <c r="A477" t="s">
        <v>849</v>
      </c>
      <c r="B477" t="s">
        <v>721</v>
      </c>
      <c r="C477" t="s">
        <v>34</v>
      </c>
      <c r="D477" t="s">
        <v>36</v>
      </c>
      <c r="E477">
        <v>10</v>
      </c>
      <c r="F477" t="s">
        <v>850</v>
      </c>
      <c r="G477" t="s">
        <v>228</v>
      </c>
      <c r="T477">
        <v>1</v>
      </c>
      <c r="U477">
        <v>1</v>
      </c>
      <c r="V477">
        <v>8</v>
      </c>
      <c r="W477">
        <v>0</v>
      </c>
      <c r="X477">
        <v>0</v>
      </c>
      <c r="Y477">
        <v>0</v>
      </c>
      <c r="AB477">
        <v>3</v>
      </c>
      <c r="AF477">
        <v>1.8</v>
      </c>
    </row>
    <row r="478" spans="1:32" hidden="1" x14ac:dyDescent="0.2">
      <c r="A478" t="s">
        <v>1269</v>
      </c>
      <c r="B478" t="s">
        <v>795</v>
      </c>
      <c r="C478" t="s">
        <v>31</v>
      </c>
      <c r="D478" t="s">
        <v>62</v>
      </c>
      <c r="E478">
        <v>10</v>
      </c>
      <c r="F478" t="s">
        <v>1270</v>
      </c>
      <c r="G478" t="s">
        <v>234</v>
      </c>
      <c r="T478">
        <v>1</v>
      </c>
      <c r="U478">
        <v>1</v>
      </c>
      <c r="V478">
        <v>8</v>
      </c>
      <c r="W478">
        <v>0</v>
      </c>
      <c r="X478">
        <v>0</v>
      </c>
      <c r="Y478">
        <v>0</v>
      </c>
      <c r="AB478">
        <v>2</v>
      </c>
      <c r="AC478" t="s">
        <v>463</v>
      </c>
      <c r="AD478" t="s">
        <v>1610</v>
      </c>
      <c r="AE478" t="s">
        <v>1568</v>
      </c>
      <c r="AF478">
        <v>1.8</v>
      </c>
    </row>
    <row r="479" spans="1:32" hidden="1" x14ac:dyDescent="0.2">
      <c r="A479" t="s">
        <v>921</v>
      </c>
      <c r="B479" t="s">
        <v>795</v>
      </c>
      <c r="C479" t="s">
        <v>42</v>
      </c>
      <c r="D479" t="s">
        <v>38</v>
      </c>
      <c r="E479">
        <v>10</v>
      </c>
      <c r="F479" t="s">
        <v>922</v>
      </c>
      <c r="G479" t="s">
        <v>231</v>
      </c>
      <c r="T479">
        <v>1</v>
      </c>
      <c r="U479">
        <v>1</v>
      </c>
      <c r="V479">
        <v>8</v>
      </c>
      <c r="W479">
        <v>0</v>
      </c>
      <c r="X479">
        <v>0</v>
      </c>
      <c r="Y479">
        <v>0</v>
      </c>
      <c r="AB479">
        <v>2</v>
      </c>
      <c r="AF479">
        <v>1.8</v>
      </c>
    </row>
    <row r="480" spans="1:32" x14ac:dyDescent="0.2">
      <c r="A480" t="s">
        <v>811</v>
      </c>
      <c r="B480" t="s">
        <v>721</v>
      </c>
      <c r="C480" t="s">
        <v>44</v>
      </c>
      <c r="D480" t="s">
        <v>54</v>
      </c>
      <c r="E480">
        <v>10</v>
      </c>
      <c r="F480" t="s">
        <v>812</v>
      </c>
      <c r="G480" t="s">
        <v>225</v>
      </c>
      <c r="T480">
        <v>1</v>
      </c>
      <c r="U480">
        <v>1</v>
      </c>
      <c r="V480">
        <v>8</v>
      </c>
      <c r="W480">
        <v>0</v>
      </c>
      <c r="X480">
        <v>0</v>
      </c>
      <c r="Y480">
        <v>0</v>
      </c>
      <c r="AB480">
        <v>2</v>
      </c>
      <c r="AF480">
        <v>1.8</v>
      </c>
    </row>
    <row r="481" spans="1:32" hidden="1" x14ac:dyDescent="0.2">
      <c r="A481" t="s">
        <v>774</v>
      </c>
      <c r="B481" t="s">
        <v>721</v>
      </c>
      <c r="C481" t="s">
        <v>57</v>
      </c>
      <c r="D481" t="s">
        <v>46</v>
      </c>
      <c r="E481">
        <v>10</v>
      </c>
      <c r="F481" t="s">
        <v>775</v>
      </c>
      <c r="G481" t="s">
        <v>236</v>
      </c>
      <c r="T481">
        <v>1</v>
      </c>
      <c r="U481">
        <v>1</v>
      </c>
      <c r="V481">
        <v>7</v>
      </c>
      <c r="W481">
        <v>0</v>
      </c>
      <c r="X481">
        <v>0</v>
      </c>
      <c r="Y481">
        <v>0</v>
      </c>
      <c r="AB481">
        <v>3</v>
      </c>
      <c r="AF481">
        <v>1.7</v>
      </c>
    </row>
    <row r="482" spans="1:32" hidden="1" x14ac:dyDescent="0.2">
      <c r="A482" t="s">
        <v>1255</v>
      </c>
      <c r="B482" t="s">
        <v>721</v>
      </c>
      <c r="C482" t="s">
        <v>32</v>
      </c>
      <c r="D482" t="s">
        <v>58</v>
      </c>
      <c r="E482">
        <v>10</v>
      </c>
      <c r="F482" t="s">
        <v>1256</v>
      </c>
      <c r="G482" t="s">
        <v>224</v>
      </c>
      <c r="T482">
        <v>3</v>
      </c>
      <c r="U482">
        <v>1</v>
      </c>
      <c r="V482">
        <v>7</v>
      </c>
      <c r="W482">
        <v>0</v>
      </c>
      <c r="X482">
        <v>0</v>
      </c>
      <c r="Y482">
        <v>0</v>
      </c>
      <c r="AB482">
        <v>3</v>
      </c>
      <c r="AC482" t="s">
        <v>463</v>
      </c>
      <c r="AD482" t="s">
        <v>1509</v>
      </c>
      <c r="AF482">
        <v>1.7</v>
      </c>
    </row>
    <row r="483" spans="1:32" hidden="1" x14ac:dyDescent="0.2">
      <c r="A483" t="s">
        <v>1154</v>
      </c>
      <c r="B483" t="s">
        <v>795</v>
      </c>
      <c r="C483" t="s">
        <v>39</v>
      </c>
      <c r="D483" t="s">
        <v>56</v>
      </c>
      <c r="E483">
        <v>10</v>
      </c>
      <c r="F483" t="s">
        <v>1155</v>
      </c>
      <c r="G483" t="s">
        <v>233</v>
      </c>
      <c r="T483">
        <v>4</v>
      </c>
      <c r="U483">
        <v>1</v>
      </c>
      <c r="V483">
        <v>7</v>
      </c>
      <c r="W483">
        <v>0</v>
      </c>
      <c r="X483">
        <v>0</v>
      </c>
      <c r="Y483">
        <v>0</v>
      </c>
      <c r="AB483">
        <v>1</v>
      </c>
      <c r="AF483">
        <v>1.7</v>
      </c>
    </row>
    <row r="484" spans="1:32" hidden="1" x14ac:dyDescent="0.2">
      <c r="A484" t="s">
        <v>1056</v>
      </c>
      <c r="B484" t="s">
        <v>795</v>
      </c>
      <c r="C484" t="s">
        <v>51</v>
      </c>
      <c r="D484" t="s">
        <v>33</v>
      </c>
      <c r="E484">
        <v>10</v>
      </c>
      <c r="F484" t="s">
        <v>1057</v>
      </c>
      <c r="G484" t="s">
        <v>237</v>
      </c>
      <c r="T484">
        <v>1</v>
      </c>
      <c r="U484">
        <v>1</v>
      </c>
      <c r="V484">
        <v>7</v>
      </c>
      <c r="W484">
        <v>0</v>
      </c>
      <c r="X484">
        <v>0</v>
      </c>
      <c r="Y484">
        <v>0</v>
      </c>
      <c r="AB484">
        <v>2</v>
      </c>
      <c r="AF484">
        <v>1.7</v>
      </c>
    </row>
    <row r="485" spans="1:32" hidden="1" x14ac:dyDescent="0.2">
      <c r="A485" t="s">
        <v>1126</v>
      </c>
      <c r="B485" t="s">
        <v>721</v>
      </c>
      <c r="C485" t="s">
        <v>35</v>
      </c>
      <c r="D485" t="s">
        <v>52</v>
      </c>
      <c r="E485">
        <v>10</v>
      </c>
      <c r="F485" t="s">
        <v>1127</v>
      </c>
      <c r="G485" t="s">
        <v>226</v>
      </c>
      <c r="T485">
        <v>3</v>
      </c>
      <c r="U485">
        <v>1</v>
      </c>
      <c r="V485">
        <v>6</v>
      </c>
      <c r="W485">
        <v>0</v>
      </c>
      <c r="X485">
        <v>0</v>
      </c>
      <c r="Y485">
        <v>0</v>
      </c>
      <c r="AB485">
        <v>2</v>
      </c>
      <c r="AF485">
        <v>1.6</v>
      </c>
    </row>
    <row r="486" spans="1:32" hidden="1" x14ac:dyDescent="0.2">
      <c r="A486" t="s">
        <v>1128</v>
      </c>
      <c r="B486" t="s">
        <v>795</v>
      </c>
      <c r="C486" t="s">
        <v>36</v>
      </c>
      <c r="D486" t="s">
        <v>34</v>
      </c>
      <c r="E486">
        <v>10</v>
      </c>
      <c r="F486" t="s">
        <v>1129</v>
      </c>
      <c r="G486" t="s">
        <v>228</v>
      </c>
      <c r="T486">
        <v>2</v>
      </c>
      <c r="U486">
        <v>1</v>
      </c>
      <c r="V486">
        <v>6</v>
      </c>
      <c r="W486">
        <v>0</v>
      </c>
      <c r="X486">
        <v>0</v>
      </c>
      <c r="Y486">
        <v>0</v>
      </c>
      <c r="AB486">
        <v>2</v>
      </c>
      <c r="AF486">
        <v>1.6</v>
      </c>
    </row>
    <row r="487" spans="1:32" hidden="1" x14ac:dyDescent="0.2">
      <c r="A487" t="s">
        <v>985</v>
      </c>
      <c r="B487" t="s">
        <v>721</v>
      </c>
      <c r="C487" t="s">
        <v>55</v>
      </c>
      <c r="D487" t="s">
        <v>40</v>
      </c>
      <c r="E487">
        <v>10</v>
      </c>
      <c r="F487" t="s">
        <v>986</v>
      </c>
      <c r="G487" t="s">
        <v>230</v>
      </c>
      <c r="T487">
        <v>1</v>
      </c>
      <c r="U487">
        <v>1</v>
      </c>
      <c r="V487">
        <v>6</v>
      </c>
      <c r="W487">
        <v>0</v>
      </c>
      <c r="X487">
        <v>0</v>
      </c>
      <c r="Y487">
        <v>0</v>
      </c>
      <c r="AB487">
        <v>3</v>
      </c>
      <c r="AF487">
        <v>1.6</v>
      </c>
    </row>
    <row r="488" spans="1:32" hidden="1" x14ac:dyDescent="0.2">
      <c r="A488" t="s">
        <v>1611</v>
      </c>
      <c r="B488" t="s">
        <v>795</v>
      </c>
      <c r="C488" t="s">
        <v>62</v>
      </c>
      <c r="D488" t="s">
        <v>31</v>
      </c>
      <c r="E488">
        <v>10</v>
      </c>
      <c r="F488" t="s">
        <v>1612</v>
      </c>
      <c r="G488" t="s">
        <v>234</v>
      </c>
      <c r="T488">
        <v>1</v>
      </c>
      <c r="U488">
        <v>1</v>
      </c>
      <c r="V488">
        <v>6</v>
      </c>
      <c r="W488">
        <v>0</v>
      </c>
      <c r="X488">
        <v>0</v>
      </c>
      <c r="Y488">
        <v>0</v>
      </c>
      <c r="AB488">
        <v>2</v>
      </c>
      <c r="AF488">
        <v>1.6</v>
      </c>
    </row>
    <row r="489" spans="1:32" hidden="1" x14ac:dyDescent="0.2">
      <c r="A489" t="s">
        <v>621</v>
      </c>
      <c r="B489" t="s">
        <v>476</v>
      </c>
      <c r="C489" t="s">
        <v>37</v>
      </c>
      <c r="D489" t="s">
        <v>43</v>
      </c>
      <c r="E489">
        <v>10</v>
      </c>
      <c r="F489" t="s">
        <v>622</v>
      </c>
      <c r="G489" t="s">
        <v>235</v>
      </c>
      <c r="O489">
        <v>5</v>
      </c>
      <c r="P489">
        <v>15</v>
      </c>
      <c r="Q489">
        <v>0</v>
      </c>
      <c r="R489">
        <v>0</v>
      </c>
      <c r="S489">
        <v>0</v>
      </c>
      <c r="AB489">
        <v>3</v>
      </c>
      <c r="AF489">
        <v>1.5</v>
      </c>
    </row>
    <row r="490" spans="1:32" hidden="1" x14ac:dyDescent="0.2">
      <c r="A490" t="s">
        <v>1180</v>
      </c>
      <c r="B490" t="s">
        <v>795</v>
      </c>
      <c r="C490" t="s">
        <v>42</v>
      </c>
      <c r="D490" t="s">
        <v>38</v>
      </c>
      <c r="E490">
        <v>10</v>
      </c>
      <c r="F490" t="s">
        <v>1181</v>
      </c>
      <c r="G490" t="s">
        <v>231</v>
      </c>
      <c r="T490">
        <v>3</v>
      </c>
      <c r="U490">
        <v>1</v>
      </c>
      <c r="V490">
        <v>5</v>
      </c>
      <c r="W490">
        <v>0</v>
      </c>
      <c r="X490">
        <v>0</v>
      </c>
      <c r="Y490">
        <v>0</v>
      </c>
      <c r="AB490">
        <v>1</v>
      </c>
      <c r="AC490" t="s">
        <v>463</v>
      </c>
      <c r="AD490" t="s">
        <v>1491</v>
      </c>
      <c r="AE490" t="s">
        <v>1613</v>
      </c>
      <c r="AF490">
        <v>1.5</v>
      </c>
    </row>
    <row r="491" spans="1:32" hidden="1" x14ac:dyDescent="0.2">
      <c r="A491" t="s">
        <v>899</v>
      </c>
      <c r="B491" t="s">
        <v>721</v>
      </c>
      <c r="C491" t="s">
        <v>43</v>
      </c>
      <c r="D491" t="s">
        <v>37</v>
      </c>
      <c r="E491">
        <v>10</v>
      </c>
      <c r="F491" t="s">
        <v>900</v>
      </c>
      <c r="G491" t="s">
        <v>235</v>
      </c>
      <c r="T491">
        <v>4</v>
      </c>
      <c r="U491">
        <v>1</v>
      </c>
      <c r="V491">
        <v>5</v>
      </c>
      <c r="W491">
        <v>0</v>
      </c>
      <c r="X491">
        <v>0</v>
      </c>
      <c r="Y491">
        <v>0</v>
      </c>
      <c r="AB491">
        <v>4</v>
      </c>
      <c r="AF491">
        <v>1.5</v>
      </c>
    </row>
    <row r="492" spans="1:32" hidden="1" x14ac:dyDescent="0.2">
      <c r="A492" t="s">
        <v>1076</v>
      </c>
      <c r="B492" t="s">
        <v>721</v>
      </c>
      <c r="C492" t="s">
        <v>56</v>
      </c>
      <c r="D492" t="s">
        <v>39</v>
      </c>
      <c r="E492">
        <v>10</v>
      </c>
      <c r="F492" t="s">
        <v>1077</v>
      </c>
      <c r="G492" t="s">
        <v>233</v>
      </c>
      <c r="T492">
        <v>4</v>
      </c>
      <c r="U492">
        <v>1</v>
      </c>
      <c r="V492">
        <v>5</v>
      </c>
      <c r="W492">
        <v>0</v>
      </c>
      <c r="X492">
        <v>0</v>
      </c>
      <c r="Y492">
        <v>0</v>
      </c>
      <c r="AB492">
        <v>3</v>
      </c>
      <c r="AF492">
        <v>1.5</v>
      </c>
    </row>
    <row r="493" spans="1:32" hidden="1" x14ac:dyDescent="0.2">
      <c r="A493" t="s">
        <v>803</v>
      </c>
      <c r="B493" t="s">
        <v>721</v>
      </c>
      <c r="C493" t="s">
        <v>51</v>
      </c>
      <c r="D493" t="s">
        <v>33</v>
      </c>
      <c r="E493">
        <v>10</v>
      </c>
      <c r="F493" t="s">
        <v>804</v>
      </c>
      <c r="G493" t="s">
        <v>237</v>
      </c>
      <c r="T493">
        <v>2</v>
      </c>
      <c r="U493">
        <v>1</v>
      </c>
      <c r="V493">
        <v>5</v>
      </c>
      <c r="W493">
        <v>0</v>
      </c>
      <c r="X493">
        <v>0</v>
      </c>
      <c r="Y493">
        <v>0</v>
      </c>
      <c r="AB493">
        <v>3</v>
      </c>
      <c r="AF493">
        <v>1.5</v>
      </c>
    </row>
    <row r="494" spans="1:32" hidden="1" x14ac:dyDescent="0.2">
      <c r="A494" t="s">
        <v>549</v>
      </c>
      <c r="B494" t="s">
        <v>476</v>
      </c>
      <c r="C494" t="s">
        <v>33</v>
      </c>
      <c r="D494" t="s">
        <v>51</v>
      </c>
      <c r="E494">
        <v>10</v>
      </c>
      <c r="F494" t="s">
        <v>550</v>
      </c>
      <c r="G494" t="s">
        <v>237</v>
      </c>
      <c r="O494">
        <v>4</v>
      </c>
      <c r="P494">
        <v>14</v>
      </c>
      <c r="Q494">
        <v>0</v>
      </c>
      <c r="R494">
        <v>0</v>
      </c>
      <c r="S494">
        <v>0</v>
      </c>
      <c r="AB494">
        <v>3</v>
      </c>
      <c r="AC494" t="s">
        <v>463</v>
      </c>
      <c r="AD494" t="s">
        <v>1614</v>
      </c>
      <c r="AE494" t="s">
        <v>1595</v>
      </c>
      <c r="AF494">
        <v>1.4</v>
      </c>
    </row>
    <row r="495" spans="1:32" hidden="1" x14ac:dyDescent="0.2">
      <c r="A495" t="s">
        <v>1294</v>
      </c>
      <c r="B495" t="s">
        <v>795</v>
      </c>
      <c r="C495" t="s">
        <v>35</v>
      </c>
      <c r="D495" t="s">
        <v>52</v>
      </c>
      <c r="E495">
        <v>10</v>
      </c>
      <c r="F495" t="s">
        <v>1295</v>
      </c>
      <c r="G495" t="s">
        <v>226</v>
      </c>
      <c r="T495">
        <v>3</v>
      </c>
      <c r="U495">
        <v>1</v>
      </c>
      <c r="V495">
        <v>4</v>
      </c>
      <c r="W495">
        <v>0</v>
      </c>
      <c r="X495">
        <v>0</v>
      </c>
      <c r="Y495">
        <v>0</v>
      </c>
      <c r="AB495">
        <v>2</v>
      </c>
      <c r="AF495">
        <v>1.4</v>
      </c>
    </row>
    <row r="496" spans="1:32" hidden="1" x14ac:dyDescent="0.2">
      <c r="A496" t="s">
        <v>1430</v>
      </c>
      <c r="B496" t="s">
        <v>721</v>
      </c>
      <c r="C496" t="s">
        <v>32</v>
      </c>
      <c r="D496" t="s">
        <v>58</v>
      </c>
      <c r="E496">
        <v>10</v>
      </c>
      <c r="F496" t="s">
        <v>1431</v>
      </c>
      <c r="G496" t="s">
        <v>224</v>
      </c>
      <c r="T496">
        <v>4</v>
      </c>
      <c r="U496">
        <v>1</v>
      </c>
      <c r="V496">
        <v>2</v>
      </c>
      <c r="W496">
        <v>0</v>
      </c>
      <c r="X496">
        <v>0</v>
      </c>
      <c r="Y496">
        <v>0</v>
      </c>
      <c r="AF496">
        <v>1.2</v>
      </c>
    </row>
    <row r="497" spans="1:32" hidden="1" x14ac:dyDescent="0.2">
      <c r="A497" t="s">
        <v>819</v>
      </c>
      <c r="B497" t="s">
        <v>721</v>
      </c>
      <c r="C497" t="s">
        <v>39</v>
      </c>
      <c r="D497" t="s">
        <v>56</v>
      </c>
      <c r="E497">
        <v>10</v>
      </c>
      <c r="F497" t="s">
        <v>820</v>
      </c>
      <c r="G497" t="s">
        <v>233</v>
      </c>
      <c r="T497">
        <v>2</v>
      </c>
      <c r="U497">
        <v>1</v>
      </c>
      <c r="V497">
        <v>2</v>
      </c>
      <c r="W497">
        <v>0</v>
      </c>
      <c r="X497">
        <v>0</v>
      </c>
      <c r="Y497">
        <v>0</v>
      </c>
      <c r="AB497">
        <v>3</v>
      </c>
      <c r="AF497">
        <v>1.2</v>
      </c>
    </row>
    <row r="498" spans="1:32" hidden="1" x14ac:dyDescent="0.2">
      <c r="A498" t="s">
        <v>1513</v>
      </c>
      <c r="B498" t="s">
        <v>795</v>
      </c>
      <c r="C498" t="s">
        <v>48</v>
      </c>
      <c r="D498" t="s">
        <v>45</v>
      </c>
      <c r="E498">
        <v>10</v>
      </c>
      <c r="F498" t="s">
        <v>1514</v>
      </c>
      <c r="G498" t="s">
        <v>227</v>
      </c>
      <c r="T498">
        <v>1</v>
      </c>
      <c r="U498">
        <v>1</v>
      </c>
      <c r="V498">
        <v>2</v>
      </c>
      <c r="W498">
        <v>0</v>
      </c>
      <c r="X498">
        <v>0</v>
      </c>
      <c r="Y498">
        <v>0</v>
      </c>
      <c r="AB498">
        <v>2</v>
      </c>
      <c r="AF498">
        <v>1.2</v>
      </c>
    </row>
    <row r="499" spans="1:32" hidden="1" x14ac:dyDescent="0.2">
      <c r="A499" t="s">
        <v>1106</v>
      </c>
      <c r="B499" t="s">
        <v>721</v>
      </c>
      <c r="C499" t="s">
        <v>52</v>
      </c>
      <c r="D499" t="s">
        <v>35</v>
      </c>
      <c r="E499">
        <v>10</v>
      </c>
      <c r="F499" t="s">
        <v>1107</v>
      </c>
      <c r="G499" t="s">
        <v>226</v>
      </c>
      <c r="T499">
        <v>3</v>
      </c>
      <c r="U499">
        <v>1</v>
      </c>
      <c r="V499">
        <v>1</v>
      </c>
      <c r="W499">
        <v>0</v>
      </c>
      <c r="X499">
        <v>0</v>
      </c>
      <c r="Y499">
        <v>0</v>
      </c>
      <c r="AB499">
        <v>3</v>
      </c>
      <c r="AF499">
        <v>1.1000000000000001</v>
      </c>
    </row>
    <row r="500" spans="1:32" hidden="1" x14ac:dyDescent="0.2">
      <c r="A500" t="s">
        <v>1018</v>
      </c>
      <c r="B500" t="s">
        <v>795</v>
      </c>
      <c r="C500" t="s">
        <v>56</v>
      </c>
      <c r="D500" t="s">
        <v>39</v>
      </c>
      <c r="E500">
        <v>10</v>
      </c>
      <c r="F500" t="s">
        <v>1019</v>
      </c>
      <c r="G500" t="s">
        <v>233</v>
      </c>
      <c r="T500">
        <v>1</v>
      </c>
      <c r="U500">
        <v>1</v>
      </c>
      <c r="V500">
        <v>1</v>
      </c>
      <c r="W500">
        <v>0</v>
      </c>
      <c r="X500">
        <v>0</v>
      </c>
      <c r="Y500">
        <v>0</v>
      </c>
      <c r="AB500">
        <v>2</v>
      </c>
      <c r="AF500">
        <v>1.1000000000000001</v>
      </c>
    </row>
    <row r="501" spans="1:32" hidden="1" x14ac:dyDescent="0.2">
      <c r="A501" t="s">
        <v>1261</v>
      </c>
      <c r="B501" t="s">
        <v>721</v>
      </c>
      <c r="C501" t="s">
        <v>34</v>
      </c>
      <c r="D501" t="s">
        <v>36</v>
      </c>
      <c r="E501">
        <v>10</v>
      </c>
      <c r="F501" t="s">
        <v>1262</v>
      </c>
      <c r="G501" t="s">
        <v>228</v>
      </c>
      <c r="T501">
        <v>1</v>
      </c>
      <c r="U501">
        <v>1</v>
      </c>
      <c r="V501">
        <v>0</v>
      </c>
      <c r="W501">
        <v>0</v>
      </c>
      <c r="X501">
        <v>0</v>
      </c>
      <c r="Y501">
        <v>0</v>
      </c>
      <c r="AB501">
        <v>4</v>
      </c>
      <c r="AF501">
        <v>1</v>
      </c>
    </row>
    <row r="502" spans="1:32" hidden="1" x14ac:dyDescent="0.2">
      <c r="A502" t="s">
        <v>418</v>
      </c>
      <c r="B502" t="s">
        <v>368</v>
      </c>
      <c r="C502" t="s">
        <v>48</v>
      </c>
      <c r="D502" t="s">
        <v>45</v>
      </c>
      <c r="E502">
        <v>10</v>
      </c>
      <c r="F502" t="s">
        <v>419</v>
      </c>
      <c r="G502" t="s">
        <v>227</v>
      </c>
      <c r="H502">
        <v>4</v>
      </c>
      <c r="I502">
        <v>3</v>
      </c>
      <c r="J502">
        <v>23</v>
      </c>
      <c r="K502">
        <v>0</v>
      </c>
      <c r="L502">
        <v>0</v>
      </c>
      <c r="M502">
        <v>0</v>
      </c>
      <c r="N502">
        <v>0</v>
      </c>
      <c r="AB502">
        <v>2</v>
      </c>
      <c r="AF502">
        <v>0.92</v>
      </c>
    </row>
    <row r="503" spans="1:32" hidden="1" x14ac:dyDescent="0.2">
      <c r="A503" t="s">
        <v>569</v>
      </c>
      <c r="B503" t="s">
        <v>476</v>
      </c>
      <c r="C503" t="s">
        <v>31</v>
      </c>
      <c r="D503" t="s">
        <v>62</v>
      </c>
      <c r="E503">
        <v>10</v>
      </c>
      <c r="F503" t="s">
        <v>570</v>
      </c>
      <c r="G503" t="s">
        <v>234</v>
      </c>
      <c r="O503">
        <v>2</v>
      </c>
      <c r="P503">
        <v>9</v>
      </c>
      <c r="Q503">
        <v>0</v>
      </c>
      <c r="R503">
        <v>0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  <c r="AB503">
        <v>2</v>
      </c>
      <c r="AC503" t="s">
        <v>463</v>
      </c>
      <c r="AD503" t="s">
        <v>1479</v>
      </c>
      <c r="AE503" t="s">
        <v>1568</v>
      </c>
      <c r="AF503">
        <v>0.9</v>
      </c>
    </row>
    <row r="504" spans="1:32" hidden="1" x14ac:dyDescent="0.2">
      <c r="A504" t="s">
        <v>575</v>
      </c>
      <c r="B504" t="s">
        <v>476</v>
      </c>
      <c r="C504" t="s">
        <v>45</v>
      </c>
      <c r="D504" t="s">
        <v>48</v>
      </c>
      <c r="E504">
        <v>10</v>
      </c>
      <c r="F504" t="s">
        <v>576</v>
      </c>
      <c r="G504" t="s">
        <v>227</v>
      </c>
      <c r="O504">
        <v>6</v>
      </c>
      <c r="P504">
        <v>-5</v>
      </c>
      <c r="Q504">
        <v>0</v>
      </c>
      <c r="R504">
        <v>0</v>
      </c>
      <c r="S504">
        <v>0</v>
      </c>
      <c r="T504">
        <v>2</v>
      </c>
      <c r="U504">
        <v>1</v>
      </c>
      <c r="V504">
        <v>4</v>
      </c>
      <c r="W504">
        <v>0</v>
      </c>
      <c r="X504">
        <v>0</v>
      </c>
      <c r="Y504">
        <v>0</v>
      </c>
      <c r="AB504">
        <v>2</v>
      </c>
      <c r="AF504">
        <v>0.9</v>
      </c>
    </row>
    <row r="505" spans="1:32" hidden="1" x14ac:dyDescent="0.2">
      <c r="A505" t="s">
        <v>535</v>
      </c>
      <c r="B505" t="s">
        <v>476</v>
      </c>
      <c r="C505" t="s">
        <v>54</v>
      </c>
      <c r="D505" t="s">
        <v>44</v>
      </c>
      <c r="E505">
        <v>10</v>
      </c>
      <c r="F505" t="s">
        <v>536</v>
      </c>
      <c r="G505" t="s">
        <v>225</v>
      </c>
      <c r="O505">
        <v>11</v>
      </c>
      <c r="P505">
        <v>8</v>
      </c>
      <c r="Q505">
        <v>0</v>
      </c>
      <c r="R505">
        <v>0</v>
      </c>
      <c r="S505">
        <v>0</v>
      </c>
      <c r="AB505">
        <v>1</v>
      </c>
      <c r="AF505">
        <v>0.8</v>
      </c>
    </row>
    <row r="506" spans="1:32" hidden="1" x14ac:dyDescent="0.2">
      <c r="A506" t="s">
        <v>685</v>
      </c>
      <c r="B506" t="s">
        <v>476</v>
      </c>
      <c r="C506" t="s">
        <v>34</v>
      </c>
      <c r="D506" t="s">
        <v>36</v>
      </c>
      <c r="E506">
        <v>10</v>
      </c>
      <c r="F506" t="s">
        <v>686</v>
      </c>
      <c r="G506" t="s">
        <v>228</v>
      </c>
      <c r="O506">
        <v>3</v>
      </c>
      <c r="P506">
        <v>8</v>
      </c>
      <c r="Q506">
        <v>0</v>
      </c>
      <c r="R506">
        <v>0</v>
      </c>
      <c r="S506">
        <v>0</v>
      </c>
      <c r="AB506">
        <v>2</v>
      </c>
      <c r="AC506" t="s">
        <v>463</v>
      </c>
      <c r="AD506" t="s">
        <v>1509</v>
      </c>
      <c r="AE506" t="s">
        <v>1578</v>
      </c>
      <c r="AF506">
        <v>0.8</v>
      </c>
    </row>
    <row r="507" spans="1:32" hidden="1" x14ac:dyDescent="0.2">
      <c r="A507" t="s">
        <v>709</v>
      </c>
      <c r="B507" t="s">
        <v>476</v>
      </c>
      <c r="C507" t="s">
        <v>48</v>
      </c>
      <c r="D507" t="s">
        <v>45</v>
      </c>
      <c r="E507">
        <v>10</v>
      </c>
      <c r="F507" t="s">
        <v>710</v>
      </c>
      <c r="G507" t="s">
        <v>227</v>
      </c>
      <c r="O507">
        <v>2</v>
      </c>
      <c r="P507">
        <v>8</v>
      </c>
      <c r="Q507">
        <v>0</v>
      </c>
      <c r="R507">
        <v>0</v>
      </c>
      <c r="S507">
        <v>0</v>
      </c>
      <c r="AB507">
        <v>2</v>
      </c>
      <c r="AF507">
        <v>0.8</v>
      </c>
    </row>
    <row r="508" spans="1:32" hidden="1" x14ac:dyDescent="0.2">
      <c r="A508" t="s">
        <v>647</v>
      </c>
      <c r="B508" t="s">
        <v>476</v>
      </c>
      <c r="C508" t="s">
        <v>54</v>
      </c>
      <c r="D508" t="s">
        <v>44</v>
      </c>
      <c r="E508">
        <v>10</v>
      </c>
      <c r="F508" t="s">
        <v>648</v>
      </c>
      <c r="G508" t="s">
        <v>225</v>
      </c>
      <c r="O508">
        <v>2</v>
      </c>
      <c r="P508">
        <v>7</v>
      </c>
      <c r="Q508">
        <v>0</v>
      </c>
      <c r="R508">
        <v>0</v>
      </c>
      <c r="S508">
        <v>0</v>
      </c>
      <c r="AB508">
        <v>3</v>
      </c>
      <c r="AF508">
        <v>0.7</v>
      </c>
    </row>
    <row r="509" spans="1:32" hidden="1" x14ac:dyDescent="0.2">
      <c r="A509" t="s">
        <v>736</v>
      </c>
      <c r="B509" t="s">
        <v>476</v>
      </c>
      <c r="C509" t="s">
        <v>62</v>
      </c>
      <c r="D509" t="s">
        <v>31</v>
      </c>
      <c r="E509">
        <v>10</v>
      </c>
      <c r="F509" t="s">
        <v>737</v>
      </c>
      <c r="G509" t="s">
        <v>234</v>
      </c>
      <c r="O509">
        <v>2</v>
      </c>
      <c r="P509">
        <v>4</v>
      </c>
      <c r="Q509">
        <v>0</v>
      </c>
      <c r="R509">
        <v>0</v>
      </c>
      <c r="S509">
        <v>0</v>
      </c>
      <c r="AF509">
        <v>0.4</v>
      </c>
    </row>
    <row r="510" spans="1:32" hidden="1" x14ac:dyDescent="0.2">
      <c r="A510" t="s">
        <v>679</v>
      </c>
      <c r="B510" t="s">
        <v>476</v>
      </c>
      <c r="C510" t="s">
        <v>37</v>
      </c>
      <c r="D510" t="s">
        <v>43</v>
      </c>
      <c r="E510">
        <v>10</v>
      </c>
      <c r="F510" t="s">
        <v>680</v>
      </c>
      <c r="G510" t="s">
        <v>235</v>
      </c>
      <c r="O510">
        <v>2</v>
      </c>
      <c r="P510">
        <v>2</v>
      </c>
      <c r="Q510">
        <v>0</v>
      </c>
      <c r="R510">
        <v>0</v>
      </c>
      <c r="S510">
        <v>0</v>
      </c>
      <c r="AB510">
        <v>3</v>
      </c>
      <c r="AF510">
        <v>0.2</v>
      </c>
    </row>
    <row r="511" spans="1:32" hidden="1" x14ac:dyDescent="0.2">
      <c r="A511" t="s">
        <v>587</v>
      </c>
      <c r="B511" t="s">
        <v>476</v>
      </c>
      <c r="C511" t="s">
        <v>40</v>
      </c>
      <c r="D511" t="s">
        <v>55</v>
      </c>
      <c r="E511">
        <v>10</v>
      </c>
      <c r="F511" t="s">
        <v>588</v>
      </c>
      <c r="G511" t="s">
        <v>230</v>
      </c>
      <c r="O511">
        <v>1</v>
      </c>
      <c r="P511">
        <v>1</v>
      </c>
      <c r="Q511">
        <v>0</v>
      </c>
      <c r="R511">
        <v>0</v>
      </c>
      <c r="S511">
        <v>0</v>
      </c>
      <c r="T511">
        <v>2</v>
      </c>
      <c r="U511">
        <v>0</v>
      </c>
      <c r="V511">
        <v>0</v>
      </c>
      <c r="W511">
        <v>0</v>
      </c>
      <c r="X511">
        <v>0</v>
      </c>
      <c r="Y511">
        <v>0</v>
      </c>
      <c r="AB511">
        <v>2</v>
      </c>
      <c r="AF511">
        <v>0.1</v>
      </c>
    </row>
    <row r="512" spans="1:32" hidden="1" x14ac:dyDescent="0.2">
      <c r="A512" t="s">
        <v>462</v>
      </c>
      <c r="B512" t="s">
        <v>463</v>
      </c>
      <c r="C512" t="s">
        <v>35</v>
      </c>
      <c r="D512" t="s">
        <v>52</v>
      </c>
      <c r="E512">
        <v>10</v>
      </c>
      <c r="F512" t="s">
        <v>464</v>
      </c>
      <c r="G512" t="s">
        <v>226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AF512">
        <v>0</v>
      </c>
    </row>
    <row r="513" spans="1:32" hidden="1" x14ac:dyDescent="0.2">
      <c r="A513" t="s">
        <v>1615</v>
      </c>
      <c r="B513" t="s">
        <v>463</v>
      </c>
      <c r="C513" t="s">
        <v>58</v>
      </c>
      <c r="D513" t="s">
        <v>32</v>
      </c>
      <c r="E513">
        <v>10</v>
      </c>
      <c r="F513" t="s">
        <v>1616</v>
      </c>
      <c r="G513" t="s">
        <v>224</v>
      </c>
      <c r="O513">
        <v>1</v>
      </c>
      <c r="P513">
        <v>0</v>
      </c>
      <c r="Q513">
        <v>0</v>
      </c>
      <c r="R513">
        <v>0</v>
      </c>
      <c r="S513">
        <v>0</v>
      </c>
      <c r="AF513">
        <v>0</v>
      </c>
    </row>
    <row r="514" spans="1:32" hidden="1" x14ac:dyDescent="0.2">
      <c r="A514" t="s">
        <v>687</v>
      </c>
      <c r="B514" t="s">
        <v>531</v>
      </c>
      <c r="C514" t="s">
        <v>61</v>
      </c>
      <c r="D514" t="s">
        <v>47</v>
      </c>
      <c r="E514">
        <v>10</v>
      </c>
      <c r="F514" t="s">
        <v>688</v>
      </c>
      <c r="G514" t="s">
        <v>229</v>
      </c>
      <c r="O514">
        <v>1</v>
      </c>
      <c r="P514">
        <v>0</v>
      </c>
      <c r="Q514">
        <v>0</v>
      </c>
      <c r="R514">
        <v>0</v>
      </c>
      <c r="S514">
        <v>0</v>
      </c>
      <c r="AB514">
        <v>3</v>
      </c>
      <c r="AF514">
        <v>0</v>
      </c>
    </row>
    <row r="515" spans="1:32" hidden="1" x14ac:dyDescent="0.2">
      <c r="A515" t="s">
        <v>1030</v>
      </c>
      <c r="B515" t="s">
        <v>721</v>
      </c>
      <c r="C515" t="s">
        <v>42</v>
      </c>
      <c r="D515" t="s">
        <v>38</v>
      </c>
      <c r="E515">
        <v>10</v>
      </c>
      <c r="F515" t="s">
        <v>1031</v>
      </c>
      <c r="G515" t="s">
        <v>231</v>
      </c>
      <c r="T515">
        <v>4</v>
      </c>
      <c r="U515">
        <v>0</v>
      </c>
      <c r="V515">
        <v>0</v>
      </c>
      <c r="W515">
        <v>0</v>
      </c>
      <c r="X515">
        <v>0</v>
      </c>
      <c r="Y515">
        <v>0</v>
      </c>
      <c r="AB515">
        <v>3</v>
      </c>
      <c r="AF515">
        <v>0</v>
      </c>
    </row>
    <row r="516" spans="1:32" hidden="1" x14ac:dyDescent="0.2">
      <c r="A516" t="s">
        <v>821</v>
      </c>
      <c r="B516" t="s">
        <v>721</v>
      </c>
      <c r="C516" t="s">
        <v>31</v>
      </c>
      <c r="D516" t="s">
        <v>62</v>
      </c>
      <c r="E516">
        <v>10</v>
      </c>
      <c r="F516" t="s">
        <v>822</v>
      </c>
      <c r="G516" t="s">
        <v>234</v>
      </c>
      <c r="T516">
        <v>4</v>
      </c>
      <c r="U516">
        <v>0</v>
      </c>
      <c r="V516">
        <v>0</v>
      </c>
      <c r="W516">
        <v>0</v>
      </c>
      <c r="X516">
        <v>0</v>
      </c>
      <c r="Y516">
        <v>0</v>
      </c>
      <c r="AB516">
        <v>2</v>
      </c>
      <c r="AC516" t="s">
        <v>1478</v>
      </c>
      <c r="AD516" t="s">
        <v>1479</v>
      </c>
      <c r="AE516" t="s">
        <v>1617</v>
      </c>
      <c r="AF516">
        <v>0</v>
      </c>
    </row>
    <row r="517" spans="1:32" hidden="1" x14ac:dyDescent="0.2">
      <c r="A517" t="s">
        <v>1050</v>
      </c>
      <c r="B517" t="s">
        <v>795</v>
      </c>
      <c r="C517" t="s">
        <v>32</v>
      </c>
      <c r="D517" t="s">
        <v>58</v>
      </c>
      <c r="E517">
        <v>10</v>
      </c>
      <c r="F517" t="s">
        <v>1051</v>
      </c>
      <c r="G517" t="s">
        <v>224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AB517">
        <v>2</v>
      </c>
      <c r="AC517" t="s">
        <v>463</v>
      </c>
      <c r="AD517" t="s">
        <v>1541</v>
      </c>
      <c r="AF517">
        <v>0</v>
      </c>
    </row>
    <row r="518" spans="1:32" hidden="1" x14ac:dyDescent="0.2">
      <c r="A518" t="s">
        <v>1247</v>
      </c>
      <c r="B518" t="s">
        <v>721</v>
      </c>
      <c r="C518" t="s">
        <v>47</v>
      </c>
      <c r="D518" t="s">
        <v>61</v>
      </c>
      <c r="E518">
        <v>10</v>
      </c>
      <c r="F518" t="s">
        <v>1248</v>
      </c>
      <c r="G518" t="s">
        <v>229</v>
      </c>
      <c r="T518">
        <v>2</v>
      </c>
      <c r="U518">
        <v>0</v>
      </c>
      <c r="V518">
        <v>0</v>
      </c>
      <c r="W518">
        <v>0</v>
      </c>
      <c r="X518">
        <v>0</v>
      </c>
      <c r="Y518">
        <v>0</v>
      </c>
      <c r="AB518">
        <v>2</v>
      </c>
      <c r="AC518" t="s">
        <v>463</v>
      </c>
      <c r="AD518" t="s">
        <v>1567</v>
      </c>
      <c r="AE518" t="s">
        <v>1618</v>
      </c>
      <c r="AF518">
        <v>0</v>
      </c>
    </row>
    <row r="519" spans="1:32" hidden="1" x14ac:dyDescent="0.2">
      <c r="A519" t="s">
        <v>1012</v>
      </c>
      <c r="B519" t="s">
        <v>795</v>
      </c>
      <c r="C519" t="s">
        <v>57</v>
      </c>
      <c r="D519" t="s">
        <v>46</v>
      </c>
      <c r="E519">
        <v>10</v>
      </c>
      <c r="F519" t="s">
        <v>1013</v>
      </c>
      <c r="G519" t="s">
        <v>236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  <c r="AB519">
        <v>2</v>
      </c>
      <c r="AC519" t="s">
        <v>463</v>
      </c>
      <c r="AD519" t="s">
        <v>1619</v>
      </c>
      <c r="AE519" t="s">
        <v>1620</v>
      </c>
      <c r="AF519">
        <v>0</v>
      </c>
    </row>
    <row r="520" spans="1:32" hidden="1" x14ac:dyDescent="0.2">
      <c r="A520" t="s">
        <v>859</v>
      </c>
      <c r="B520" t="s">
        <v>721</v>
      </c>
      <c r="C520" t="s">
        <v>57</v>
      </c>
      <c r="D520" t="s">
        <v>46</v>
      </c>
      <c r="E520">
        <v>10</v>
      </c>
      <c r="F520" t="s">
        <v>860</v>
      </c>
      <c r="G520" t="s">
        <v>236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AB520">
        <v>4</v>
      </c>
      <c r="AF520">
        <v>0</v>
      </c>
    </row>
    <row r="521" spans="1:32" hidden="1" x14ac:dyDescent="0.2">
      <c r="A521" t="s">
        <v>823</v>
      </c>
      <c r="B521" t="s">
        <v>721</v>
      </c>
      <c r="C521" t="s">
        <v>46</v>
      </c>
      <c r="D521" t="s">
        <v>57</v>
      </c>
      <c r="E521">
        <v>10</v>
      </c>
      <c r="F521" t="s">
        <v>824</v>
      </c>
      <c r="G521" t="s">
        <v>236</v>
      </c>
      <c r="T521">
        <v>3</v>
      </c>
      <c r="U521">
        <v>0</v>
      </c>
      <c r="V521">
        <v>0</v>
      </c>
      <c r="W521">
        <v>0</v>
      </c>
      <c r="X521">
        <v>0</v>
      </c>
      <c r="Y521">
        <v>0</v>
      </c>
      <c r="AB521">
        <v>2</v>
      </c>
      <c r="AC521" t="s">
        <v>1478</v>
      </c>
      <c r="AD521" t="s">
        <v>1491</v>
      </c>
      <c r="AE521" t="s">
        <v>1621</v>
      </c>
      <c r="AF521">
        <v>0</v>
      </c>
    </row>
    <row r="522" spans="1:32" hidden="1" x14ac:dyDescent="0.2">
      <c r="A522" t="s">
        <v>1130</v>
      </c>
      <c r="B522" t="s">
        <v>721</v>
      </c>
      <c r="C522" t="s">
        <v>54</v>
      </c>
      <c r="D522" t="s">
        <v>44</v>
      </c>
      <c r="E522">
        <v>10</v>
      </c>
      <c r="F522" t="s">
        <v>1131</v>
      </c>
      <c r="G522" t="s">
        <v>225</v>
      </c>
      <c r="T522">
        <v>2</v>
      </c>
      <c r="U522">
        <v>0</v>
      </c>
      <c r="V522">
        <v>0</v>
      </c>
      <c r="W522">
        <v>0</v>
      </c>
      <c r="X522">
        <v>0</v>
      </c>
      <c r="Y522">
        <v>0</v>
      </c>
      <c r="AB522">
        <v>2</v>
      </c>
      <c r="AF522">
        <v>0</v>
      </c>
    </row>
    <row r="523" spans="1:32" hidden="1" x14ac:dyDescent="0.2">
      <c r="A523" t="s">
        <v>1422</v>
      </c>
      <c r="B523" t="s">
        <v>721</v>
      </c>
      <c r="C523" t="s">
        <v>54</v>
      </c>
      <c r="D523" t="s">
        <v>44</v>
      </c>
      <c r="E523">
        <v>10</v>
      </c>
      <c r="F523" t="s">
        <v>1423</v>
      </c>
      <c r="G523" t="s">
        <v>225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AF523">
        <v>0</v>
      </c>
    </row>
    <row r="524" spans="1:32" hidden="1" x14ac:dyDescent="0.2">
      <c r="A524" t="s">
        <v>1228</v>
      </c>
      <c r="B524" t="s">
        <v>721</v>
      </c>
      <c r="C524" t="s">
        <v>38</v>
      </c>
      <c r="D524" t="s">
        <v>42</v>
      </c>
      <c r="E524">
        <v>10</v>
      </c>
      <c r="F524" t="s">
        <v>1229</v>
      </c>
      <c r="G524" t="s">
        <v>231</v>
      </c>
      <c r="T524">
        <v>4</v>
      </c>
      <c r="U524">
        <v>0</v>
      </c>
      <c r="V524">
        <v>0</v>
      </c>
      <c r="W524">
        <v>0</v>
      </c>
      <c r="X524">
        <v>0</v>
      </c>
      <c r="Y524">
        <v>0</v>
      </c>
      <c r="AB524">
        <v>4</v>
      </c>
      <c r="AF524">
        <v>0</v>
      </c>
    </row>
    <row r="525" spans="1:32" hidden="1" x14ac:dyDescent="0.2">
      <c r="A525" t="s">
        <v>955</v>
      </c>
      <c r="B525" t="s">
        <v>795</v>
      </c>
      <c r="C525" t="s">
        <v>43</v>
      </c>
      <c r="D525" t="s">
        <v>37</v>
      </c>
      <c r="E525">
        <v>10</v>
      </c>
      <c r="F525" t="s">
        <v>956</v>
      </c>
      <c r="G525" t="s">
        <v>235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AF525">
        <v>0</v>
      </c>
    </row>
    <row r="526" spans="1:32" hidden="1" x14ac:dyDescent="0.2">
      <c r="A526" t="s">
        <v>1275</v>
      </c>
      <c r="B526" t="s">
        <v>721</v>
      </c>
      <c r="C526" t="s">
        <v>36</v>
      </c>
      <c r="D526" t="s">
        <v>34</v>
      </c>
      <c r="E526">
        <v>10</v>
      </c>
      <c r="F526" t="s">
        <v>1276</v>
      </c>
      <c r="G526" t="s">
        <v>228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AB526">
        <v>4</v>
      </c>
      <c r="AF526">
        <v>0</v>
      </c>
    </row>
    <row r="527" spans="1:32" hidden="1" x14ac:dyDescent="0.2">
      <c r="A527" t="s">
        <v>1196</v>
      </c>
      <c r="B527" t="s">
        <v>795</v>
      </c>
      <c r="C527" t="s">
        <v>36</v>
      </c>
      <c r="D527" t="s">
        <v>34</v>
      </c>
      <c r="E527">
        <v>10</v>
      </c>
      <c r="F527" t="s">
        <v>1197</v>
      </c>
      <c r="G527" t="s">
        <v>228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AB527">
        <v>2</v>
      </c>
      <c r="AF527">
        <v>0</v>
      </c>
    </row>
    <row r="528" spans="1:32" hidden="1" x14ac:dyDescent="0.2">
      <c r="A528" t="s">
        <v>867</v>
      </c>
      <c r="B528" t="s">
        <v>721</v>
      </c>
      <c r="C528" t="s">
        <v>41</v>
      </c>
      <c r="D528" t="s">
        <v>53</v>
      </c>
      <c r="E528">
        <v>10</v>
      </c>
      <c r="F528" t="s">
        <v>868</v>
      </c>
      <c r="G528" t="s">
        <v>232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AB528">
        <v>2</v>
      </c>
      <c r="AC528" t="s">
        <v>463</v>
      </c>
      <c r="AD528" t="s">
        <v>1476</v>
      </c>
      <c r="AE528" t="s">
        <v>1596</v>
      </c>
      <c r="AF528">
        <v>0</v>
      </c>
    </row>
    <row r="529" spans="1:32" hidden="1" x14ac:dyDescent="0.2">
      <c r="A529" t="s">
        <v>977</v>
      </c>
      <c r="B529" t="s">
        <v>721</v>
      </c>
      <c r="C529" t="s">
        <v>62</v>
      </c>
      <c r="D529" t="s">
        <v>31</v>
      </c>
      <c r="E529">
        <v>10</v>
      </c>
      <c r="F529" t="s">
        <v>978</v>
      </c>
      <c r="G529" t="s">
        <v>234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AB529">
        <v>4</v>
      </c>
      <c r="AF529">
        <v>0</v>
      </c>
    </row>
    <row r="530" spans="1:32" hidden="1" x14ac:dyDescent="0.2">
      <c r="A530" t="s">
        <v>1296</v>
      </c>
      <c r="B530" t="s">
        <v>1297</v>
      </c>
      <c r="C530" t="s">
        <v>35</v>
      </c>
      <c r="D530" t="s">
        <v>52</v>
      </c>
      <c r="E530">
        <v>10</v>
      </c>
      <c r="F530" t="s">
        <v>1298</v>
      </c>
      <c r="G530" t="s">
        <v>226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AF530">
        <v>0</v>
      </c>
    </row>
    <row r="531" spans="1:32" hidden="1" x14ac:dyDescent="0.2">
      <c r="A531" t="s">
        <v>1622</v>
      </c>
      <c r="B531" t="s">
        <v>476</v>
      </c>
      <c r="C531" t="s">
        <v>32</v>
      </c>
      <c r="D531" t="s">
        <v>58</v>
      </c>
      <c r="E531">
        <v>10</v>
      </c>
      <c r="F531" t="s">
        <v>1623</v>
      </c>
      <c r="G531" t="s">
        <v>224</v>
      </c>
      <c r="O531">
        <v>3</v>
      </c>
      <c r="P531">
        <v>-1</v>
      </c>
      <c r="Q531">
        <v>0</v>
      </c>
      <c r="R531">
        <v>0</v>
      </c>
      <c r="S531">
        <v>0</v>
      </c>
      <c r="AB531">
        <v>3</v>
      </c>
      <c r="AC531" t="s">
        <v>463</v>
      </c>
      <c r="AD531" t="s">
        <v>1476</v>
      </c>
      <c r="AF531">
        <v>-0.1</v>
      </c>
    </row>
    <row r="532" spans="1:32" hidden="1" x14ac:dyDescent="0.2">
      <c r="A532" t="s">
        <v>681</v>
      </c>
      <c r="B532" t="s">
        <v>476</v>
      </c>
      <c r="C532" t="s">
        <v>43</v>
      </c>
      <c r="D532" t="s">
        <v>37</v>
      </c>
      <c r="E532">
        <v>10</v>
      </c>
      <c r="F532" t="s">
        <v>682</v>
      </c>
      <c r="G532" t="s">
        <v>235</v>
      </c>
      <c r="O532">
        <v>1</v>
      </c>
      <c r="P532">
        <v>-3</v>
      </c>
      <c r="Q532">
        <v>0</v>
      </c>
      <c r="R532">
        <v>0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AB532">
        <v>3</v>
      </c>
      <c r="AF532">
        <v>-0.3</v>
      </c>
    </row>
    <row r="533" spans="1:32" hidden="1" x14ac:dyDescent="0.2">
      <c r="A533" t="s">
        <v>440</v>
      </c>
      <c r="B533" t="s">
        <v>368</v>
      </c>
      <c r="C533" t="s">
        <v>31</v>
      </c>
      <c r="D533" t="s">
        <v>62</v>
      </c>
      <c r="E533">
        <v>10</v>
      </c>
      <c r="F533" t="s">
        <v>441</v>
      </c>
      <c r="G533" t="s">
        <v>234</v>
      </c>
      <c r="H533">
        <v>20</v>
      </c>
      <c r="I533">
        <v>5</v>
      </c>
      <c r="J533">
        <v>35</v>
      </c>
      <c r="K533">
        <v>0</v>
      </c>
      <c r="L533">
        <v>0</v>
      </c>
      <c r="M533">
        <v>4</v>
      </c>
      <c r="N533">
        <v>0</v>
      </c>
      <c r="AB533">
        <v>1</v>
      </c>
      <c r="AC533" t="s">
        <v>463</v>
      </c>
      <c r="AD533" t="s">
        <v>1488</v>
      </c>
      <c r="AE533" t="s">
        <v>1568</v>
      </c>
      <c r="AF533">
        <v>-2.6</v>
      </c>
    </row>
    <row r="534" spans="1:32" hidden="1" x14ac:dyDescent="0.2">
      <c r="A534" t="s">
        <v>801</v>
      </c>
      <c r="B534" t="s">
        <v>721</v>
      </c>
      <c r="C534" t="s">
        <v>48</v>
      </c>
      <c r="D534" t="s">
        <v>56</v>
      </c>
      <c r="E534">
        <v>9</v>
      </c>
      <c r="F534" t="s">
        <v>802</v>
      </c>
      <c r="G534" t="s">
        <v>215</v>
      </c>
      <c r="O534">
        <v>2</v>
      </c>
      <c r="P534">
        <v>22</v>
      </c>
      <c r="Q534">
        <v>0</v>
      </c>
      <c r="R534">
        <v>0</v>
      </c>
      <c r="S534">
        <v>0</v>
      </c>
      <c r="T534">
        <v>23</v>
      </c>
      <c r="U534">
        <v>17</v>
      </c>
      <c r="V534">
        <v>284</v>
      </c>
      <c r="W534">
        <v>0</v>
      </c>
      <c r="X534">
        <v>0</v>
      </c>
      <c r="Y534">
        <v>1</v>
      </c>
      <c r="Z534">
        <v>1</v>
      </c>
      <c r="AA534">
        <v>0</v>
      </c>
      <c r="AB534">
        <v>1</v>
      </c>
      <c r="AF534">
        <v>50.6</v>
      </c>
    </row>
    <row r="535" spans="1:32" hidden="1" x14ac:dyDescent="0.2">
      <c r="A535" t="s">
        <v>553</v>
      </c>
      <c r="B535" t="s">
        <v>476</v>
      </c>
      <c r="C535" t="s">
        <v>48</v>
      </c>
      <c r="D535" t="s">
        <v>56</v>
      </c>
      <c r="E535">
        <v>9</v>
      </c>
      <c r="F535" t="s">
        <v>554</v>
      </c>
      <c r="G535" t="s">
        <v>215</v>
      </c>
      <c r="O535">
        <v>27</v>
      </c>
      <c r="P535">
        <v>170</v>
      </c>
      <c r="Q535">
        <v>2</v>
      </c>
      <c r="R535">
        <v>0</v>
      </c>
      <c r="S535">
        <v>1</v>
      </c>
      <c r="T535">
        <v>4</v>
      </c>
      <c r="U535">
        <v>2</v>
      </c>
      <c r="V535">
        <v>55</v>
      </c>
      <c r="W535">
        <v>0</v>
      </c>
      <c r="X535">
        <v>1</v>
      </c>
      <c r="Y535">
        <v>0</v>
      </c>
      <c r="AB535">
        <v>1</v>
      </c>
      <c r="AF535">
        <v>41.5</v>
      </c>
    </row>
    <row r="536" spans="1:32" hidden="1" x14ac:dyDescent="0.2">
      <c r="A536" t="s">
        <v>416</v>
      </c>
      <c r="B536" t="s">
        <v>368</v>
      </c>
      <c r="C536" t="s">
        <v>47</v>
      </c>
      <c r="D536" t="s">
        <v>44</v>
      </c>
      <c r="E536">
        <v>9</v>
      </c>
      <c r="F536" t="s">
        <v>417</v>
      </c>
      <c r="G536" t="s">
        <v>212</v>
      </c>
      <c r="H536">
        <v>48</v>
      </c>
      <c r="I536">
        <v>25</v>
      </c>
      <c r="J536">
        <v>369</v>
      </c>
      <c r="K536">
        <v>4</v>
      </c>
      <c r="L536">
        <v>1</v>
      </c>
      <c r="M536">
        <v>1</v>
      </c>
      <c r="N536">
        <v>1</v>
      </c>
      <c r="O536">
        <v>4</v>
      </c>
      <c r="P536">
        <v>22</v>
      </c>
      <c r="Q536">
        <v>0</v>
      </c>
      <c r="R536">
        <v>0</v>
      </c>
      <c r="S536">
        <v>0</v>
      </c>
      <c r="AB536">
        <v>1</v>
      </c>
      <c r="AF536">
        <v>36.96</v>
      </c>
    </row>
    <row r="537" spans="1:32" hidden="1" x14ac:dyDescent="0.2">
      <c r="A537" t="s">
        <v>392</v>
      </c>
      <c r="B537" t="s">
        <v>368</v>
      </c>
      <c r="C537" t="s">
        <v>54</v>
      </c>
      <c r="D537" t="s">
        <v>41</v>
      </c>
      <c r="E537">
        <v>9</v>
      </c>
      <c r="F537" t="s">
        <v>393</v>
      </c>
      <c r="G537" t="s">
        <v>217</v>
      </c>
      <c r="H537">
        <v>39</v>
      </c>
      <c r="I537">
        <v>28</v>
      </c>
      <c r="J537">
        <v>371</v>
      </c>
      <c r="K537">
        <v>4</v>
      </c>
      <c r="L537">
        <v>1</v>
      </c>
      <c r="M537">
        <v>0</v>
      </c>
      <c r="N537">
        <v>1</v>
      </c>
      <c r="O537">
        <v>1</v>
      </c>
      <c r="P537">
        <v>5</v>
      </c>
      <c r="Q537">
        <v>0</v>
      </c>
      <c r="R537">
        <v>0</v>
      </c>
      <c r="S537">
        <v>0</v>
      </c>
      <c r="AB537">
        <v>1</v>
      </c>
      <c r="AC537" t="s">
        <v>463</v>
      </c>
      <c r="AD537" t="s">
        <v>1476</v>
      </c>
      <c r="AE537" t="s">
        <v>1477</v>
      </c>
      <c r="AF537">
        <v>36.340000000000003</v>
      </c>
    </row>
    <row r="538" spans="1:32" hidden="1" x14ac:dyDescent="0.2">
      <c r="A538" t="s">
        <v>410</v>
      </c>
      <c r="B538" t="s">
        <v>368</v>
      </c>
      <c r="C538" t="s">
        <v>41</v>
      </c>
      <c r="D538" t="s">
        <v>54</v>
      </c>
      <c r="E538">
        <v>9</v>
      </c>
      <c r="F538" t="s">
        <v>411</v>
      </c>
      <c r="G538" t="s">
        <v>217</v>
      </c>
      <c r="H538">
        <v>39</v>
      </c>
      <c r="I538">
        <v>28</v>
      </c>
      <c r="J538">
        <v>387</v>
      </c>
      <c r="K538">
        <v>3</v>
      </c>
      <c r="L538">
        <v>0</v>
      </c>
      <c r="M538">
        <v>1</v>
      </c>
      <c r="N538">
        <v>1</v>
      </c>
      <c r="O538">
        <v>3</v>
      </c>
      <c r="P538">
        <v>-1</v>
      </c>
      <c r="Q538">
        <v>1</v>
      </c>
      <c r="R538">
        <v>0</v>
      </c>
      <c r="S538">
        <v>0</v>
      </c>
      <c r="AB538">
        <v>1</v>
      </c>
      <c r="AF538">
        <v>35.380000000000003</v>
      </c>
    </row>
    <row r="539" spans="1:32" hidden="1" x14ac:dyDescent="0.2">
      <c r="A539" t="s">
        <v>849</v>
      </c>
      <c r="B539" t="s">
        <v>721</v>
      </c>
      <c r="C539" t="s">
        <v>34</v>
      </c>
      <c r="D539" t="s">
        <v>38</v>
      </c>
      <c r="E539">
        <v>9</v>
      </c>
      <c r="F539" t="s">
        <v>850</v>
      </c>
      <c r="G539" t="s">
        <v>222</v>
      </c>
      <c r="T539">
        <v>11</v>
      </c>
      <c r="U539">
        <v>9</v>
      </c>
      <c r="V539">
        <v>112</v>
      </c>
      <c r="W539">
        <v>2</v>
      </c>
      <c r="X539">
        <v>0</v>
      </c>
      <c r="Y539">
        <v>1</v>
      </c>
      <c r="AB539">
        <v>3</v>
      </c>
      <c r="AF539">
        <v>35.200000000000003</v>
      </c>
    </row>
    <row r="540" spans="1:32" hidden="1" x14ac:dyDescent="0.2">
      <c r="A540" t="s">
        <v>378</v>
      </c>
      <c r="B540" t="s">
        <v>368</v>
      </c>
      <c r="C540" t="s">
        <v>44</v>
      </c>
      <c r="D540" t="s">
        <v>47</v>
      </c>
      <c r="E540">
        <v>9</v>
      </c>
      <c r="F540" t="s">
        <v>379</v>
      </c>
      <c r="G540" t="s">
        <v>212</v>
      </c>
      <c r="H540">
        <v>30</v>
      </c>
      <c r="I540">
        <v>15</v>
      </c>
      <c r="J540">
        <v>297</v>
      </c>
      <c r="K540">
        <v>3</v>
      </c>
      <c r="L540">
        <v>0</v>
      </c>
      <c r="M540">
        <v>1</v>
      </c>
      <c r="N540">
        <v>0</v>
      </c>
      <c r="O540">
        <v>9</v>
      </c>
      <c r="P540">
        <v>57</v>
      </c>
      <c r="Q540">
        <v>1</v>
      </c>
      <c r="R540">
        <v>0</v>
      </c>
      <c r="S540">
        <v>0</v>
      </c>
      <c r="AB540">
        <v>1</v>
      </c>
      <c r="AF540">
        <v>34.58</v>
      </c>
    </row>
    <row r="541" spans="1:32" hidden="1" x14ac:dyDescent="0.2">
      <c r="A541" t="s">
        <v>935</v>
      </c>
      <c r="B541" t="s">
        <v>721</v>
      </c>
      <c r="C541" t="s">
        <v>58</v>
      </c>
      <c r="D541" t="s">
        <v>42</v>
      </c>
      <c r="E541">
        <v>9</v>
      </c>
      <c r="F541" t="s">
        <v>936</v>
      </c>
      <c r="G541" t="s">
        <v>214</v>
      </c>
      <c r="T541">
        <v>8</v>
      </c>
      <c r="U541">
        <v>8</v>
      </c>
      <c r="V541">
        <v>168</v>
      </c>
      <c r="W541">
        <v>1</v>
      </c>
      <c r="X541">
        <v>0</v>
      </c>
      <c r="Y541">
        <v>1</v>
      </c>
      <c r="AB541">
        <v>1</v>
      </c>
      <c r="AC541" t="s">
        <v>1478</v>
      </c>
      <c r="AD541" t="s">
        <v>1479</v>
      </c>
      <c r="AE541" t="s">
        <v>1480</v>
      </c>
      <c r="AF541">
        <v>33.799999999999997</v>
      </c>
    </row>
    <row r="542" spans="1:32" hidden="1" x14ac:dyDescent="0.2">
      <c r="A542" t="s">
        <v>567</v>
      </c>
      <c r="B542" t="s">
        <v>476</v>
      </c>
      <c r="C542" t="s">
        <v>42</v>
      </c>
      <c r="D542" t="s">
        <v>58</v>
      </c>
      <c r="E542">
        <v>9</v>
      </c>
      <c r="F542" t="s">
        <v>568</v>
      </c>
      <c r="G542" t="s">
        <v>214</v>
      </c>
      <c r="O542">
        <v>12</v>
      </c>
      <c r="P542">
        <v>44</v>
      </c>
      <c r="Q542">
        <v>2</v>
      </c>
      <c r="R542">
        <v>0</v>
      </c>
      <c r="S542">
        <v>0</v>
      </c>
      <c r="T542">
        <v>7</v>
      </c>
      <c r="U542">
        <v>7</v>
      </c>
      <c r="V542">
        <v>97</v>
      </c>
      <c r="W542">
        <v>0</v>
      </c>
      <c r="X542">
        <v>0</v>
      </c>
      <c r="Y542">
        <v>0</v>
      </c>
      <c r="AB542">
        <v>1</v>
      </c>
      <c r="AF542">
        <v>33.1</v>
      </c>
    </row>
    <row r="543" spans="1:32" hidden="1" x14ac:dyDescent="0.2">
      <c r="A543" t="s">
        <v>1052</v>
      </c>
      <c r="B543" t="s">
        <v>721</v>
      </c>
      <c r="C543" t="s">
        <v>56</v>
      </c>
      <c r="D543" t="s">
        <v>48</v>
      </c>
      <c r="E543">
        <v>9</v>
      </c>
      <c r="F543" t="s">
        <v>1053</v>
      </c>
      <c r="G543" t="s">
        <v>215</v>
      </c>
      <c r="T543">
        <v>12</v>
      </c>
      <c r="U543">
        <v>7</v>
      </c>
      <c r="V543">
        <v>108</v>
      </c>
      <c r="W543">
        <v>2</v>
      </c>
      <c r="X543">
        <v>0</v>
      </c>
      <c r="Y543">
        <v>1</v>
      </c>
      <c r="AB543">
        <v>2</v>
      </c>
      <c r="AF543">
        <v>32.799999999999997</v>
      </c>
    </row>
    <row r="544" spans="1:32" hidden="1" x14ac:dyDescent="0.2">
      <c r="A544" t="s">
        <v>883</v>
      </c>
      <c r="B544" t="s">
        <v>721</v>
      </c>
      <c r="C544" t="s">
        <v>38</v>
      </c>
      <c r="D544" t="s">
        <v>34</v>
      </c>
      <c r="E544">
        <v>9</v>
      </c>
      <c r="F544" t="s">
        <v>884</v>
      </c>
      <c r="G544" t="s">
        <v>222</v>
      </c>
      <c r="T544">
        <v>12</v>
      </c>
      <c r="U544">
        <v>9</v>
      </c>
      <c r="V544">
        <v>133</v>
      </c>
      <c r="W544">
        <v>1</v>
      </c>
      <c r="X544">
        <v>0</v>
      </c>
      <c r="Y544">
        <v>1</v>
      </c>
      <c r="AB544">
        <v>1</v>
      </c>
      <c r="AF544">
        <v>31.3</v>
      </c>
    </row>
    <row r="545" spans="1:32" hidden="1" x14ac:dyDescent="0.2">
      <c r="A545" t="s">
        <v>1200</v>
      </c>
      <c r="B545" t="s">
        <v>795</v>
      </c>
      <c r="C545" t="s">
        <v>54</v>
      </c>
      <c r="D545" t="s">
        <v>41</v>
      </c>
      <c r="E545">
        <v>9</v>
      </c>
      <c r="F545" t="s">
        <v>1201</v>
      </c>
      <c r="G545" t="s">
        <v>217</v>
      </c>
      <c r="T545">
        <v>8</v>
      </c>
      <c r="U545">
        <v>7</v>
      </c>
      <c r="V545">
        <v>95</v>
      </c>
      <c r="W545">
        <v>2</v>
      </c>
      <c r="X545">
        <v>1</v>
      </c>
      <c r="Y545">
        <v>0</v>
      </c>
      <c r="AB545">
        <v>1</v>
      </c>
      <c r="AF545">
        <v>30.5</v>
      </c>
    </row>
    <row r="546" spans="1:32" hidden="1" x14ac:dyDescent="0.2">
      <c r="A546" t="s">
        <v>376</v>
      </c>
      <c r="B546" t="s">
        <v>368</v>
      </c>
      <c r="C546" t="s">
        <v>56</v>
      </c>
      <c r="D546" t="s">
        <v>48</v>
      </c>
      <c r="E546">
        <v>9</v>
      </c>
      <c r="F546" t="s">
        <v>377</v>
      </c>
      <c r="G546" t="s">
        <v>215</v>
      </c>
      <c r="H546">
        <v>44</v>
      </c>
      <c r="I546">
        <v>24</v>
      </c>
      <c r="J546">
        <v>301</v>
      </c>
      <c r="K546">
        <v>4</v>
      </c>
      <c r="L546">
        <v>0</v>
      </c>
      <c r="M546">
        <v>1</v>
      </c>
      <c r="N546">
        <v>1</v>
      </c>
      <c r="O546">
        <v>2</v>
      </c>
      <c r="P546">
        <v>3</v>
      </c>
      <c r="Q546">
        <v>0</v>
      </c>
      <c r="R546">
        <v>0</v>
      </c>
      <c r="S546">
        <v>0</v>
      </c>
      <c r="AB546">
        <v>1</v>
      </c>
      <c r="AF546">
        <v>30.34</v>
      </c>
    </row>
    <row r="547" spans="1:32" hidden="1" x14ac:dyDescent="0.2">
      <c r="A547" t="s">
        <v>993</v>
      </c>
      <c r="B547" t="s">
        <v>795</v>
      </c>
      <c r="C547" t="s">
        <v>51</v>
      </c>
      <c r="D547" t="s">
        <v>45</v>
      </c>
      <c r="E547">
        <v>9</v>
      </c>
      <c r="F547" t="s">
        <v>994</v>
      </c>
      <c r="G547" t="s">
        <v>210</v>
      </c>
      <c r="T547">
        <v>6</v>
      </c>
      <c r="U547">
        <v>5</v>
      </c>
      <c r="V547">
        <v>53</v>
      </c>
      <c r="W547">
        <v>3</v>
      </c>
      <c r="X547">
        <v>0</v>
      </c>
      <c r="Y547">
        <v>0</v>
      </c>
      <c r="AB547">
        <v>1</v>
      </c>
      <c r="AF547">
        <v>28.3</v>
      </c>
    </row>
    <row r="548" spans="1:32" hidden="1" x14ac:dyDescent="0.2">
      <c r="A548" t="s">
        <v>641</v>
      </c>
      <c r="B548" t="s">
        <v>476</v>
      </c>
      <c r="C548" t="s">
        <v>38</v>
      </c>
      <c r="D548" t="s">
        <v>34</v>
      </c>
      <c r="E548">
        <v>9</v>
      </c>
      <c r="F548" t="s">
        <v>642</v>
      </c>
      <c r="G548" t="s">
        <v>222</v>
      </c>
      <c r="O548">
        <v>18</v>
      </c>
      <c r="P548">
        <v>83</v>
      </c>
      <c r="Q548">
        <v>1</v>
      </c>
      <c r="R548">
        <v>0</v>
      </c>
      <c r="S548">
        <v>0</v>
      </c>
      <c r="T548">
        <v>7</v>
      </c>
      <c r="U548">
        <v>6</v>
      </c>
      <c r="V548">
        <v>78</v>
      </c>
      <c r="W548">
        <v>0</v>
      </c>
      <c r="X548">
        <v>0</v>
      </c>
      <c r="Y548">
        <v>0</v>
      </c>
      <c r="AB548">
        <v>1</v>
      </c>
      <c r="AF548">
        <v>28.1</v>
      </c>
    </row>
    <row r="549" spans="1:32" hidden="1" x14ac:dyDescent="0.2">
      <c r="A549" t="s">
        <v>1084</v>
      </c>
      <c r="B549" t="s">
        <v>721</v>
      </c>
      <c r="C549" t="s">
        <v>52</v>
      </c>
      <c r="D549" t="s">
        <v>49</v>
      </c>
      <c r="E549">
        <v>9</v>
      </c>
      <c r="F549" t="s">
        <v>1085</v>
      </c>
      <c r="G549" t="s">
        <v>223</v>
      </c>
      <c r="T549">
        <v>16</v>
      </c>
      <c r="U549">
        <v>10</v>
      </c>
      <c r="V549">
        <v>151</v>
      </c>
      <c r="W549">
        <v>0</v>
      </c>
      <c r="X549">
        <v>0</v>
      </c>
      <c r="Y549">
        <v>1</v>
      </c>
      <c r="AB549">
        <v>1</v>
      </c>
      <c r="AF549">
        <v>28.1</v>
      </c>
    </row>
    <row r="550" spans="1:32" hidden="1" x14ac:dyDescent="0.2">
      <c r="A550" t="s">
        <v>444</v>
      </c>
      <c r="B550" t="s">
        <v>368</v>
      </c>
      <c r="C550" t="s">
        <v>40</v>
      </c>
      <c r="D550" t="s">
        <v>32</v>
      </c>
      <c r="E550">
        <v>9</v>
      </c>
      <c r="F550" t="s">
        <v>445</v>
      </c>
      <c r="G550" t="s">
        <v>213</v>
      </c>
      <c r="H550">
        <v>40</v>
      </c>
      <c r="I550">
        <v>24</v>
      </c>
      <c r="J550">
        <v>381</v>
      </c>
      <c r="K550">
        <v>2</v>
      </c>
      <c r="L550">
        <v>0</v>
      </c>
      <c r="M550">
        <v>2</v>
      </c>
      <c r="N550">
        <v>1</v>
      </c>
      <c r="O550">
        <v>4</v>
      </c>
      <c r="P550">
        <v>32</v>
      </c>
      <c r="Q550">
        <v>0</v>
      </c>
      <c r="R550">
        <v>0</v>
      </c>
      <c r="S550">
        <v>0</v>
      </c>
      <c r="Z550">
        <v>1</v>
      </c>
      <c r="AA550">
        <v>0</v>
      </c>
      <c r="AB550">
        <v>1</v>
      </c>
      <c r="AF550">
        <v>27.44</v>
      </c>
    </row>
    <row r="551" spans="1:32" hidden="1" x14ac:dyDescent="0.2">
      <c r="A551" t="s">
        <v>897</v>
      </c>
      <c r="B551" t="s">
        <v>721</v>
      </c>
      <c r="C551" t="s">
        <v>50</v>
      </c>
      <c r="D551" t="s">
        <v>60</v>
      </c>
      <c r="E551">
        <v>9</v>
      </c>
      <c r="F551" t="s">
        <v>898</v>
      </c>
      <c r="G551" t="s">
        <v>219</v>
      </c>
      <c r="T551">
        <v>17</v>
      </c>
      <c r="U551">
        <v>10</v>
      </c>
      <c r="V551">
        <v>137</v>
      </c>
      <c r="W551">
        <v>0</v>
      </c>
      <c r="X551">
        <v>0</v>
      </c>
      <c r="Y551">
        <v>1</v>
      </c>
      <c r="AB551">
        <v>1</v>
      </c>
      <c r="AF551">
        <v>26.7</v>
      </c>
    </row>
    <row r="552" spans="1:32" hidden="1" x14ac:dyDescent="0.2">
      <c r="A552" t="s">
        <v>1134</v>
      </c>
      <c r="B552" t="s">
        <v>721</v>
      </c>
      <c r="C552" t="s">
        <v>36</v>
      </c>
      <c r="D552" t="s">
        <v>37</v>
      </c>
      <c r="E552">
        <v>9</v>
      </c>
      <c r="F552" t="s">
        <v>1135</v>
      </c>
      <c r="G552" t="s">
        <v>220</v>
      </c>
      <c r="T552">
        <v>19</v>
      </c>
      <c r="U552">
        <v>8</v>
      </c>
      <c r="V552">
        <v>152</v>
      </c>
      <c r="W552">
        <v>0</v>
      </c>
      <c r="X552">
        <v>0</v>
      </c>
      <c r="Y552">
        <v>1</v>
      </c>
      <c r="Z552">
        <v>1</v>
      </c>
      <c r="AA552">
        <v>0</v>
      </c>
      <c r="AB552">
        <v>1</v>
      </c>
      <c r="AF552">
        <v>26.2</v>
      </c>
    </row>
    <row r="553" spans="1:32" hidden="1" x14ac:dyDescent="0.2">
      <c r="A553" t="s">
        <v>851</v>
      </c>
      <c r="B553" t="s">
        <v>721</v>
      </c>
      <c r="C553" t="s">
        <v>40</v>
      </c>
      <c r="D553" t="s">
        <v>32</v>
      </c>
      <c r="E553">
        <v>9</v>
      </c>
      <c r="F553" t="s">
        <v>852</v>
      </c>
      <c r="G553" t="s">
        <v>213</v>
      </c>
      <c r="T553">
        <v>8</v>
      </c>
      <c r="U553">
        <v>5</v>
      </c>
      <c r="V553">
        <v>122</v>
      </c>
      <c r="W553">
        <v>1</v>
      </c>
      <c r="X553">
        <v>0</v>
      </c>
      <c r="Y553">
        <v>1</v>
      </c>
      <c r="AB553">
        <v>2</v>
      </c>
      <c r="AC553" t="s">
        <v>1478</v>
      </c>
      <c r="AD553" t="s">
        <v>1481</v>
      </c>
      <c r="AE553" t="s">
        <v>1482</v>
      </c>
      <c r="AF553">
        <v>26.2</v>
      </c>
    </row>
    <row r="554" spans="1:32" hidden="1" x14ac:dyDescent="0.2">
      <c r="A554" t="s">
        <v>663</v>
      </c>
      <c r="B554" t="s">
        <v>476</v>
      </c>
      <c r="C554" t="s">
        <v>58</v>
      </c>
      <c r="D554" t="s">
        <v>42</v>
      </c>
      <c r="E554">
        <v>9</v>
      </c>
      <c r="F554" t="s">
        <v>664</v>
      </c>
      <c r="G554" t="s">
        <v>214</v>
      </c>
      <c r="O554">
        <v>9</v>
      </c>
      <c r="P554">
        <v>110</v>
      </c>
      <c r="Q554">
        <v>2</v>
      </c>
      <c r="R554">
        <v>0</v>
      </c>
      <c r="S554">
        <v>1</v>
      </c>
      <c r="AB554">
        <v>2</v>
      </c>
      <c r="AC554" t="s">
        <v>463</v>
      </c>
      <c r="AD554" t="s">
        <v>1483</v>
      </c>
      <c r="AE554" t="s">
        <v>1484</v>
      </c>
      <c r="AF554">
        <v>26</v>
      </c>
    </row>
    <row r="555" spans="1:32" hidden="1" x14ac:dyDescent="0.2">
      <c r="A555" t="s">
        <v>452</v>
      </c>
      <c r="B555" t="s">
        <v>368</v>
      </c>
      <c r="C555" t="s">
        <v>48</v>
      </c>
      <c r="D555" t="s">
        <v>56</v>
      </c>
      <c r="E555">
        <v>9</v>
      </c>
      <c r="F555" t="s">
        <v>453</v>
      </c>
      <c r="G555" t="s">
        <v>215</v>
      </c>
      <c r="H555">
        <v>44</v>
      </c>
      <c r="I555">
        <v>24</v>
      </c>
      <c r="J555">
        <v>334</v>
      </c>
      <c r="K555">
        <v>2</v>
      </c>
      <c r="L555">
        <v>1</v>
      </c>
      <c r="M555">
        <v>1</v>
      </c>
      <c r="N555">
        <v>1</v>
      </c>
      <c r="AB555">
        <v>1</v>
      </c>
      <c r="AF555">
        <v>25.36</v>
      </c>
    </row>
    <row r="556" spans="1:32" hidden="1" x14ac:dyDescent="0.2">
      <c r="A556" t="s">
        <v>502</v>
      </c>
      <c r="B556" t="s">
        <v>476</v>
      </c>
      <c r="C556" t="s">
        <v>39</v>
      </c>
      <c r="D556" t="s">
        <v>35</v>
      </c>
      <c r="E556">
        <v>9</v>
      </c>
      <c r="F556" t="s">
        <v>503</v>
      </c>
      <c r="G556" t="s">
        <v>216</v>
      </c>
      <c r="O556">
        <v>29</v>
      </c>
      <c r="P556">
        <v>125</v>
      </c>
      <c r="Q556">
        <v>1</v>
      </c>
      <c r="R556">
        <v>0</v>
      </c>
      <c r="S556">
        <v>1</v>
      </c>
      <c r="T556">
        <v>2</v>
      </c>
      <c r="U556">
        <v>2</v>
      </c>
      <c r="V556">
        <v>18</v>
      </c>
      <c r="W556">
        <v>0</v>
      </c>
      <c r="X556">
        <v>0</v>
      </c>
      <c r="Y556">
        <v>0</v>
      </c>
      <c r="AB556">
        <v>1</v>
      </c>
      <c r="AF556">
        <v>25.3</v>
      </c>
    </row>
    <row r="557" spans="1:32" hidden="1" x14ac:dyDescent="0.2">
      <c r="A557" t="s">
        <v>689</v>
      </c>
      <c r="B557" t="s">
        <v>476</v>
      </c>
      <c r="C557" t="s">
        <v>52</v>
      </c>
      <c r="D557" t="s">
        <v>49</v>
      </c>
      <c r="E557">
        <v>9</v>
      </c>
      <c r="F557" t="s">
        <v>690</v>
      </c>
      <c r="G557" t="s">
        <v>223</v>
      </c>
      <c r="O557">
        <v>18</v>
      </c>
      <c r="P557">
        <v>72</v>
      </c>
      <c r="Q557">
        <v>1</v>
      </c>
      <c r="R557">
        <v>1</v>
      </c>
      <c r="S557">
        <v>0</v>
      </c>
      <c r="T557">
        <v>4</v>
      </c>
      <c r="U557">
        <v>3</v>
      </c>
      <c r="V557">
        <v>70</v>
      </c>
      <c r="W557">
        <v>0</v>
      </c>
      <c r="X557">
        <v>0</v>
      </c>
      <c r="Y557">
        <v>0</v>
      </c>
      <c r="AB557">
        <v>2</v>
      </c>
      <c r="AF557">
        <v>25.2</v>
      </c>
    </row>
    <row r="558" spans="1:32" hidden="1" x14ac:dyDescent="0.2">
      <c r="A558" t="s">
        <v>1216</v>
      </c>
      <c r="B558" t="s">
        <v>795</v>
      </c>
      <c r="C558" t="s">
        <v>31</v>
      </c>
      <c r="D558" t="s">
        <v>59</v>
      </c>
      <c r="E558">
        <v>9</v>
      </c>
      <c r="F558" t="s">
        <v>1217</v>
      </c>
      <c r="G558" t="s">
        <v>221</v>
      </c>
      <c r="T558">
        <v>9</v>
      </c>
      <c r="U558">
        <v>6</v>
      </c>
      <c r="V558">
        <v>102</v>
      </c>
      <c r="W558">
        <v>1</v>
      </c>
      <c r="X558">
        <v>0</v>
      </c>
      <c r="Y558">
        <v>1</v>
      </c>
      <c r="AB558">
        <v>2</v>
      </c>
      <c r="AC558" t="s">
        <v>463</v>
      </c>
      <c r="AD558" t="s">
        <v>1485</v>
      </c>
      <c r="AE558" t="s">
        <v>1486</v>
      </c>
      <c r="AF558">
        <v>25.2</v>
      </c>
    </row>
    <row r="559" spans="1:32" hidden="1" x14ac:dyDescent="0.2">
      <c r="A559" t="s">
        <v>430</v>
      </c>
      <c r="B559" t="s">
        <v>368</v>
      </c>
      <c r="C559" t="s">
        <v>34</v>
      </c>
      <c r="D559" t="s">
        <v>38</v>
      </c>
      <c r="E559">
        <v>9</v>
      </c>
      <c r="F559" t="s">
        <v>431</v>
      </c>
      <c r="G559" t="s">
        <v>222</v>
      </c>
      <c r="H559">
        <v>38</v>
      </c>
      <c r="I559">
        <v>25</v>
      </c>
      <c r="J559">
        <v>299</v>
      </c>
      <c r="K559">
        <v>3</v>
      </c>
      <c r="L559">
        <v>0</v>
      </c>
      <c r="M559">
        <v>1</v>
      </c>
      <c r="N559">
        <v>0</v>
      </c>
      <c r="O559">
        <v>2</v>
      </c>
      <c r="P559">
        <v>17</v>
      </c>
      <c r="Q559">
        <v>0</v>
      </c>
      <c r="R559">
        <v>0</v>
      </c>
      <c r="S559">
        <v>0</v>
      </c>
      <c r="AB559">
        <v>2</v>
      </c>
      <c r="AC559" t="s">
        <v>463</v>
      </c>
      <c r="AD559" t="s">
        <v>1476</v>
      </c>
      <c r="AE559" t="s">
        <v>1487</v>
      </c>
      <c r="AF559">
        <v>24.66</v>
      </c>
    </row>
    <row r="560" spans="1:32" hidden="1" x14ac:dyDescent="0.2">
      <c r="A560" t="s">
        <v>1218</v>
      </c>
      <c r="B560" t="s">
        <v>721</v>
      </c>
      <c r="C560" t="s">
        <v>34</v>
      </c>
      <c r="D560" t="s">
        <v>38</v>
      </c>
      <c r="E560">
        <v>9</v>
      </c>
      <c r="F560" t="s">
        <v>1219</v>
      </c>
      <c r="G560" t="s">
        <v>222</v>
      </c>
      <c r="T560">
        <v>8</v>
      </c>
      <c r="U560">
        <v>5</v>
      </c>
      <c r="V560">
        <v>104</v>
      </c>
      <c r="W560">
        <v>1</v>
      </c>
      <c r="X560">
        <v>0</v>
      </c>
      <c r="Y560">
        <v>1</v>
      </c>
      <c r="AB560">
        <v>1</v>
      </c>
      <c r="AC560" t="s">
        <v>463</v>
      </c>
      <c r="AD560" t="s">
        <v>1488</v>
      </c>
      <c r="AE560" t="s">
        <v>1487</v>
      </c>
      <c r="AF560">
        <v>24.4</v>
      </c>
    </row>
    <row r="561" spans="1:32" hidden="1" x14ac:dyDescent="0.2">
      <c r="A561" t="s">
        <v>484</v>
      </c>
      <c r="B561" t="s">
        <v>476</v>
      </c>
      <c r="C561" t="s">
        <v>47</v>
      </c>
      <c r="D561" t="s">
        <v>44</v>
      </c>
      <c r="E561">
        <v>9</v>
      </c>
      <c r="F561" t="s">
        <v>485</v>
      </c>
      <c r="G561" t="s">
        <v>212</v>
      </c>
      <c r="O561">
        <v>10</v>
      </c>
      <c r="P561">
        <v>39</v>
      </c>
      <c r="Q561">
        <v>0</v>
      </c>
      <c r="R561">
        <v>0</v>
      </c>
      <c r="S561">
        <v>0</v>
      </c>
      <c r="T561">
        <v>8</v>
      </c>
      <c r="U561">
        <v>6</v>
      </c>
      <c r="V561">
        <v>83</v>
      </c>
      <c r="W561">
        <v>1</v>
      </c>
      <c r="X561">
        <v>0</v>
      </c>
      <c r="Y561">
        <v>0</v>
      </c>
      <c r="AB561">
        <v>2</v>
      </c>
      <c r="AF561">
        <v>24.2</v>
      </c>
    </row>
    <row r="562" spans="1:32" hidden="1" x14ac:dyDescent="0.2">
      <c r="A562" t="s">
        <v>406</v>
      </c>
      <c r="B562" t="s">
        <v>368</v>
      </c>
      <c r="C562" t="s">
        <v>52</v>
      </c>
      <c r="D562" t="s">
        <v>49</v>
      </c>
      <c r="E562">
        <v>9</v>
      </c>
      <c r="F562" t="s">
        <v>407</v>
      </c>
      <c r="G562" t="s">
        <v>223</v>
      </c>
      <c r="H562">
        <v>40</v>
      </c>
      <c r="I562">
        <v>27</v>
      </c>
      <c r="J562">
        <v>345</v>
      </c>
      <c r="K562">
        <v>2</v>
      </c>
      <c r="L562">
        <v>0</v>
      </c>
      <c r="M562">
        <v>1</v>
      </c>
      <c r="N562">
        <v>1</v>
      </c>
      <c r="O562">
        <v>3</v>
      </c>
      <c r="P562">
        <v>-2</v>
      </c>
      <c r="Q562">
        <v>0</v>
      </c>
      <c r="R562">
        <v>0</v>
      </c>
      <c r="S562">
        <v>0</v>
      </c>
      <c r="Z562">
        <v>1</v>
      </c>
      <c r="AA562">
        <v>0</v>
      </c>
      <c r="AB562">
        <v>1</v>
      </c>
      <c r="AF562">
        <v>23.6</v>
      </c>
    </row>
    <row r="563" spans="1:32" hidden="1" x14ac:dyDescent="0.2">
      <c r="A563" t="s">
        <v>631</v>
      </c>
      <c r="B563" t="s">
        <v>476</v>
      </c>
      <c r="C563" t="s">
        <v>49</v>
      </c>
      <c r="D563" t="s">
        <v>52</v>
      </c>
      <c r="E563">
        <v>9</v>
      </c>
      <c r="F563" t="s">
        <v>632</v>
      </c>
      <c r="G563" t="s">
        <v>223</v>
      </c>
      <c r="O563">
        <v>6</v>
      </c>
      <c r="P563">
        <v>33</v>
      </c>
      <c r="Q563">
        <v>0</v>
      </c>
      <c r="R563">
        <v>0</v>
      </c>
      <c r="S563">
        <v>0</v>
      </c>
      <c r="T563">
        <v>10</v>
      </c>
      <c r="U563">
        <v>6</v>
      </c>
      <c r="V563">
        <v>78</v>
      </c>
      <c r="W563">
        <v>1</v>
      </c>
      <c r="X563">
        <v>0</v>
      </c>
      <c r="Y563">
        <v>0</v>
      </c>
      <c r="AB563">
        <v>1</v>
      </c>
      <c r="AF563">
        <v>23.1</v>
      </c>
    </row>
    <row r="564" spans="1:32" hidden="1" x14ac:dyDescent="0.2">
      <c r="A564" t="s">
        <v>480</v>
      </c>
      <c r="B564" t="s">
        <v>476</v>
      </c>
      <c r="C564" t="s">
        <v>58</v>
      </c>
      <c r="D564" t="s">
        <v>42</v>
      </c>
      <c r="E564">
        <v>9</v>
      </c>
      <c r="F564" t="s">
        <v>481</v>
      </c>
      <c r="G564" t="s">
        <v>214</v>
      </c>
      <c r="O564">
        <v>16</v>
      </c>
      <c r="P564">
        <v>112</v>
      </c>
      <c r="Q564">
        <v>1</v>
      </c>
      <c r="R564">
        <v>0</v>
      </c>
      <c r="S564">
        <v>1</v>
      </c>
      <c r="T564">
        <v>2</v>
      </c>
      <c r="U564">
        <v>2</v>
      </c>
      <c r="V564">
        <v>7</v>
      </c>
      <c r="W564">
        <v>0</v>
      </c>
      <c r="X564">
        <v>0</v>
      </c>
      <c r="Y564">
        <v>0</v>
      </c>
      <c r="AB564">
        <v>1</v>
      </c>
      <c r="AF564">
        <v>22.9</v>
      </c>
    </row>
    <row r="565" spans="1:32" hidden="1" x14ac:dyDescent="0.2">
      <c r="A565" t="s">
        <v>786</v>
      </c>
      <c r="B565" t="s">
        <v>721</v>
      </c>
      <c r="C565" t="s">
        <v>37</v>
      </c>
      <c r="D565" t="s">
        <v>36</v>
      </c>
      <c r="E565">
        <v>9</v>
      </c>
      <c r="F565" t="s">
        <v>787</v>
      </c>
      <c r="G565" t="s">
        <v>220</v>
      </c>
      <c r="T565">
        <v>17</v>
      </c>
      <c r="U565">
        <v>9</v>
      </c>
      <c r="V565">
        <v>105</v>
      </c>
      <c r="W565">
        <v>0</v>
      </c>
      <c r="X565">
        <v>0</v>
      </c>
      <c r="Y565">
        <v>1</v>
      </c>
      <c r="AB565">
        <v>1</v>
      </c>
      <c r="AF565">
        <v>22.5</v>
      </c>
    </row>
    <row r="566" spans="1:32" hidden="1" x14ac:dyDescent="0.2">
      <c r="A566" t="s">
        <v>665</v>
      </c>
      <c r="B566" t="s">
        <v>476</v>
      </c>
      <c r="C566" t="s">
        <v>50</v>
      </c>
      <c r="D566" t="s">
        <v>60</v>
      </c>
      <c r="E566">
        <v>9</v>
      </c>
      <c r="F566" t="s">
        <v>666</v>
      </c>
      <c r="G566" t="s">
        <v>219</v>
      </c>
      <c r="O566">
        <v>12</v>
      </c>
      <c r="P566">
        <v>12</v>
      </c>
      <c r="Q566">
        <v>0</v>
      </c>
      <c r="R566">
        <v>0</v>
      </c>
      <c r="S566">
        <v>0</v>
      </c>
      <c r="T566">
        <v>10</v>
      </c>
      <c r="U566">
        <v>8</v>
      </c>
      <c r="V566">
        <v>67</v>
      </c>
      <c r="W566">
        <v>1</v>
      </c>
      <c r="X566">
        <v>0</v>
      </c>
      <c r="Y566">
        <v>0</v>
      </c>
      <c r="AB566">
        <v>1</v>
      </c>
      <c r="AF566">
        <v>21.9</v>
      </c>
    </row>
    <row r="567" spans="1:32" hidden="1" x14ac:dyDescent="0.2">
      <c r="A567" t="s">
        <v>635</v>
      </c>
      <c r="B567" t="s">
        <v>476</v>
      </c>
      <c r="C567" t="s">
        <v>43</v>
      </c>
      <c r="D567" t="s">
        <v>53</v>
      </c>
      <c r="E567">
        <v>9</v>
      </c>
      <c r="F567" t="s">
        <v>636</v>
      </c>
      <c r="G567" t="s">
        <v>218</v>
      </c>
      <c r="O567">
        <v>29</v>
      </c>
      <c r="P567">
        <v>129</v>
      </c>
      <c r="Q567">
        <v>1</v>
      </c>
      <c r="R567">
        <v>0</v>
      </c>
      <c r="S567">
        <v>1</v>
      </c>
      <c r="AB567">
        <v>2</v>
      </c>
      <c r="AF567">
        <v>21.9</v>
      </c>
    </row>
    <row r="568" spans="1:32" hidden="1" x14ac:dyDescent="0.2">
      <c r="A568" t="s">
        <v>384</v>
      </c>
      <c r="B568" t="s">
        <v>368</v>
      </c>
      <c r="C568" t="s">
        <v>51</v>
      </c>
      <c r="D568" t="s">
        <v>45</v>
      </c>
      <c r="E568">
        <v>9</v>
      </c>
      <c r="F568" t="s">
        <v>385</v>
      </c>
      <c r="G568" t="s">
        <v>210</v>
      </c>
      <c r="H568">
        <v>27</v>
      </c>
      <c r="I568">
        <v>21</v>
      </c>
      <c r="J568">
        <v>234</v>
      </c>
      <c r="K568">
        <v>3</v>
      </c>
      <c r="L568">
        <v>0</v>
      </c>
      <c r="M568">
        <v>0</v>
      </c>
      <c r="N568">
        <v>0</v>
      </c>
      <c r="O568">
        <v>6</v>
      </c>
      <c r="P568">
        <v>5</v>
      </c>
      <c r="Q568">
        <v>0</v>
      </c>
      <c r="R568">
        <v>0</v>
      </c>
      <c r="S568">
        <v>0</v>
      </c>
      <c r="AB568">
        <v>1</v>
      </c>
      <c r="AF568">
        <v>21.86</v>
      </c>
    </row>
    <row r="569" spans="1:32" hidden="1" x14ac:dyDescent="0.2">
      <c r="A569" t="s">
        <v>873</v>
      </c>
      <c r="B569" t="s">
        <v>721</v>
      </c>
      <c r="C569" t="s">
        <v>56</v>
      </c>
      <c r="D569" t="s">
        <v>48</v>
      </c>
      <c r="E569">
        <v>9</v>
      </c>
      <c r="F569" t="s">
        <v>874</v>
      </c>
      <c r="G569" t="s">
        <v>215</v>
      </c>
      <c r="T569">
        <v>13</v>
      </c>
      <c r="U569">
        <v>7</v>
      </c>
      <c r="V569">
        <v>88</v>
      </c>
      <c r="W569">
        <v>1</v>
      </c>
      <c r="X569">
        <v>0</v>
      </c>
      <c r="Y569">
        <v>0</v>
      </c>
      <c r="AB569">
        <v>1</v>
      </c>
      <c r="AF569">
        <v>21.8</v>
      </c>
    </row>
    <row r="570" spans="1:32" hidden="1" x14ac:dyDescent="0.2">
      <c r="A570" t="s">
        <v>414</v>
      </c>
      <c r="B570" t="s">
        <v>368</v>
      </c>
      <c r="C570" t="s">
        <v>59</v>
      </c>
      <c r="D570" t="s">
        <v>31</v>
      </c>
      <c r="E570">
        <v>9</v>
      </c>
      <c r="F570" t="s">
        <v>415</v>
      </c>
      <c r="G570" t="s">
        <v>221</v>
      </c>
      <c r="H570">
        <v>36</v>
      </c>
      <c r="I570">
        <v>21</v>
      </c>
      <c r="J570">
        <v>252</v>
      </c>
      <c r="K570">
        <v>2</v>
      </c>
      <c r="L570">
        <v>0</v>
      </c>
      <c r="M570">
        <v>0</v>
      </c>
      <c r="N570">
        <v>0</v>
      </c>
      <c r="O570">
        <v>6</v>
      </c>
      <c r="P570">
        <v>34</v>
      </c>
      <c r="Q570">
        <v>0</v>
      </c>
      <c r="R570">
        <v>0</v>
      </c>
      <c r="S570">
        <v>0</v>
      </c>
      <c r="AB570">
        <v>1</v>
      </c>
      <c r="AC570" t="s">
        <v>463</v>
      </c>
      <c r="AD570" t="s">
        <v>1479</v>
      </c>
      <c r="AE570" t="s">
        <v>1489</v>
      </c>
      <c r="AF570">
        <v>21.48</v>
      </c>
    </row>
    <row r="571" spans="1:32" hidden="1" x14ac:dyDescent="0.2">
      <c r="A571" t="s">
        <v>1253</v>
      </c>
      <c r="B571" t="s">
        <v>721</v>
      </c>
      <c r="C571" t="s">
        <v>40</v>
      </c>
      <c r="D571" t="s">
        <v>32</v>
      </c>
      <c r="E571">
        <v>9</v>
      </c>
      <c r="F571" t="s">
        <v>1254</v>
      </c>
      <c r="G571" t="s">
        <v>213</v>
      </c>
      <c r="T571">
        <v>11</v>
      </c>
      <c r="U571">
        <v>6</v>
      </c>
      <c r="V571">
        <v>121</v>
      </c>
      <c r="W571">
        <v>0</v>
      </c>
      <c r="X571">
        <v>0</v>
      </c>
      <c r="Y571">
        <v>1</v>
      </c>
      <c r="AB571">
        <v>1</v>
      </c>
      <c r="AF571">
        <v>21.1</v>
      </c>
    </row>
    <row r="572" spans="1:32" hidden="1" x14ac:dyDescent="0.2">
      <c r="A572" t="s">
        <v>821</v>
      </c>
      <c r="B572" t="s">
        <v>721</v>
      </c>
      <c r="C572" t="s">
        <v>31</v>
      </c>
      <c r="D572" t="s">
        <v>59</v>
      </c>
      <c r="E572">
        <v>9</v>
      </c>
      <c r="F572" t="s">
        <v>822</v>
      </c>
      <c r="G572" t="s">
        <v>221</v>
      </c>
      <c r="T572">
        <v>11</v>
      </c>
      <c r="U572">
        <v>6</v>
      </c>
      <c r="V572">
        <v>90</v>
      </c>
      <c r="W572">
        <v>1</v>
      </c>
      <c r="X572">
        <v>0</v>
      </c>
      <c r="Y572">
        <v>0</v>
      </c>
      <c r="AB572">
        <v>2</v>
      </c>
      <c r="AC572" t="s">
        <v>463</v>
      </c>
      <c r="AD572" t="s">
        <v>1485</v>
      </c>
      <c r="AE572" t="s">
        <v>1486</v>
      </c>
      <c r="AF572">
        <v>21</v>
      </c>
    </row>
    <row r="573" spans="1:32" hidden="1" x14ac:dyDescent="0.2">
      <c r="A573" t="s">
        <v>772</v>
      </c>
      <c r="B573" t="s">
        <v>721</v>
      </c>
      <c r="C573" t="s">
        <v>42</v>
      </c>
      <c r="D573" t="s">
        <v>58</v>
      </c>
      <c r="E573">
        <v>9</v>
      </c>
      <c r="F573" t="s">
        <v>773</v>
      </c>
      <c r="G573" t="s">
        <v>214</v>
      </c>
      <c r="H573">
        <v>1</v>
      </c>
      <c r="I573">
        <v>1</v>
      </c>
      <c r="J573">
        <v>9</v>
      </c>
      <c r="K573">
        <v>0</v>
      </c>
      <c r="L573">
        <v>0</v>
      </c>
      <c r="M573">
        <v>0</v>
      </c>
      <c r="N573">
        <v>0</v>
      </c>
      <c r="O573">
        <v>4</v>
      </c>
      <c r="P573">
        <v>18</v>
      </c>
      <c r="Q573">
        <v>0</v>
      </c>
      <c r="R573">
        <v>0</v>
      </c>
      <c r="S573">
        <v>0</v>
      </c>
      <c r="T573">
        <v>13</v>
      </c>
      <c r="U573">
        <v>11</v>
      </c>
      <c r="V573">
        <v>69</v>
      </c>
      <c r="W573">
        <v>0</v>
      </c>
      <c r="X573">
        <v>0</v>
      </c>
      <c r="Y573">
        <v>0</v>
      </c>
      <c r="AB573">
        <v>2</v>
      </c>
      <c r="AF573">
        <v>20.059999999999999</v>
      </c>
    </row>
    <row r="574" spans="1:32" hidden="1" x14ac:dyDescent="0.2">
      <c r="A574" t="s">
        <v>659</v>
      </c>
      <c r="B574" t="s">
        <v>476</v>
      </c>
      <c r="C574" t="s">
        <v>35</v>
      </c>
      <c r="D574" t="s">
        <v>39</v>
      </c>
      <c r="E574">
        <v>9</v>
      </c>
      <c r="F574" t="s">
        <v>660</v>
      </c>
      <c r="G574" t="s">
        <v>216</v>
      </c>
      <c r="O574">
        <v>24</v>
      </c>
      <c r="P574">
        <v>89</v>
      </c>
      <c r="Q574">
        <v>1</v>
      </c>
      <c r="R574">
        <v>0</v>
      </c>
      <c r="S574">
        <v>0</v>
      </c>
      <c r="T574">
        <v>5</v>
      </c>
      <c r="U574">
        <v>3</v>
      </c>
      <c r="V574">
        <v>20</v>
      </c>
      <c r="W574">
        <v>0</v>
      </c>
      <c r="X574">
        <v>0</v>
      </c>
      <c r="Y574">
        <v>0</v>
      </c>
      <c r="AB574">
        <v>1</v>
      </c>
      <c r="AF574">
        <v>19.899999999999999</v>
      </c>
    </row>
    <row r="575" spans="1:32" hidden="1" x14ac:dyDescent="0.2">
      <c r="A575" t="s">
        <v>813</v>
      </c>
      <c r="B575" t="s">
        <v>721</v>
      </c>
      <c r="C575" t="s">
        <v>47</v>
      </c>
      <c r="D575" t="s">
        <v>44</v>
      </c>
      <c r="E575">
        <v>9</v>
      </c>
      <c r="F575" t="s">
        <v>814</v>
      </c>
      <c r="G575" t="s">
        <v>212</v>
      </c>
      <c r="T575">
        <v>12</v>
      </c>
      <c r="U575">
        <v>4</v>
      </c>
      <c r="V575">
        <v>99</v>
      </c>
      <c r="W575">
        <v>1</v>
      </c>
      <c r="X575">
        <v>0</v>
      </c>
      <c r="Y575">
        <v>0</v>
      </c>
      <c r="AB575">
        <v>1</v>
      </c>
      <c r="AF575">
        <v>19.899999999999999</v>
      </c>
    </row>
    <row r="576" spans="1:32" hidden="1" x14ac:dyDescent="0.2">
      <c r="A576" t="s">
        <v>839</v>
      </c>
      <c r="B576" t="s">
        <v>721</v>
      </c>
      <c r="C576" t="s">
        <v>32</v>
      </c>
      <c r="D576" t="s">
        <v>40</v>
      </c>
      <c r="E576">
        <v>9</v>
      </c>
      <c r="F576" t="s">
        <v>840</v>
      </c>
      <c r="G576" t="s">
        <v>213</v>
      </c>
      <c r="T576">
        <v>9</v>
      </c>
      <c r="U576">
        <v>6</v>
      </c>
      <c r="V576">
        <v>79</v>
      </c>
      <c r="W576">
        <v>1</v>
      </c>
      <c r="X576">
        <v>0</v>
      </c>
      <c r="Y576">
        <v>0</v>
      </c>
      <c r="AB576">
        <v>2</v>
      </c>
      <c r="AC576" t="s">
        <v>463</v>
      </c>
      <c r="AD576" t="s">
        <v>1476</v>
      </c>
      <c r="AE576" t="s">
        <v>1490</v>
      </c>
      <c r="AF576">
        <v>19.899999999999999</v>
      </c>
    </row>
    <row r="577" spans="1:32" hidden="1" x14ac:dyDescent="0.2">
      <c r="A577" t="s">
        <v>561</v>
      </c>
      <c r="B577" t="s">
        <v>476</v>
      </c>
      <c r="C577" t="s">
        <v>32</v>
      </c>
      <c r="D577" t="s">
        <v>40</v>
      </c>
      <c r="E577">
        <v>9</v>
      </c>
      <c r="F577" t="s">
        <v>562</v>
      </c>
      <c r="G577" t="s">
        <v>213</v>
      </c>
      <c r="O577">
        <v>23</v>
      </c>
      <c r="P577">
        <v>26</v>
      </c>
      <c r="Q577">
        <v>2</v>
      </c>
      <c r="R577">
        <v>0</v>
      </c>
      <c r="S577">
        <v>0</v>
      </c>
      <c r="T577">
        <v>3</v>
      </c>
      <c r="U577">
        <v>3</v>
      </c>
      <c r="V577">
        <v>22</v>
      </c>
      <c r="W577">
        <v>0</v>
      </c>
      <c r="X577">
        <v>0</v>
      </c>
      <c r="Y577">
        <v>0</v>
      </c>
      <c r="AB577">
        <v>1</v>
      </c>
      <c r="AC577" t="s">
        <v>463</v>
      </c>
      <c r="AD577" t="s">
        <v>1491</v>
      </c>
      <c r="AE577" t="s">
        <v>1490</v>
      </c>
      <c r="AF577">
        <v>19.8</v>
      </c>
    </row>
    <row r="578" spans="1:32" hidden="1" x14ac:dyDescent="0.2">
      <c r="A578" t="s">
        <v>1090</v>
      </c>
      <c r="B578" t="s">
        <v>795</v>
      </c>
      <c r="C578" t="s">
        <v>52</v>
      </c>
      <c r="D578" t="s">
        <v>49</v>
      </c>
      <c r="E578">
        <v>9</v>
      </c>
      <c r="F578" t="s">
        <v>1091</v>
      </c>
      <c r="G578" t="s">
        <v>223</v>
      </c>
      <c r="T578">
        <v>9</v>
      </c>
      <c r="U578">
        <v>8</v>
      </c>
      <c r="V578">
        <v>57</v>
      </c>
      <c r="W578">
        <v>1</v>
      </c>
      <c r="X578">
        <v>0</v>
      </c>
      <c r="Y578">
        <v>0</v>
      </c>
      <c r="AB578">
        <v>1</v>
      </c>
      <c r="AF578">
        <v>19.7</v>
      </c>
    </row>
    <row r="579" spans="1:32" hidden="1" x14ac:dyDescent="0.2">
      <c r="A579" t="s">
        <v>386</v>
      </c>
      <c r="B579" t="s">
        <v>368</v>
      </c>
      <c r="C579" t="s">
        <v>50</v>
      </c>
      <c r="D579" t="s">
        <v>60</v>
      </c>
      <c r="E579">
        <v>9</v>
      </c>
      <c r="F579" t="s">
        <v>387</v>
      </c>
      <c r="G579" t="s">
        <v>219</v>
      </c>
      <c r="H579">
        <v>45</v>
      </c>
      <c r="I579">
        <v>30</v>
      </c>
      <c r="J579">
        <v>303</v>
      </c>
      <c r="K579">
        <v>1</v>
      </c>
      <c r="L579">
        <v>0</v>
      </c>
      <c r="M579">
        <v>0</v>
      </c>
      <c r="N579">
        <v>1</v>
      </c>
      <c r="O579">
        <v>1</v>
      </c>
      <c r="P579">
        <v>2</v>
      </c>
      <c r="Q579">
        <v>0</v>
      </c>
      <c r="R579">
        <v>0</v>
      </c>
      <c r="S579">
        <v>0</v>
      </c>
      <c r="AB579">
        <v>1</v>
      </c>
      <c r="AF579">
        <v>19.32</v>
      </c>
    </row>
    <row r="580" spans="1:32" hidden="1" x14ac:dyDescent="0.2">
      <c r="A580" t="s">
        <v>794</v>
      </c>
      <c r="B580" t="s">
        <v>795</v>
      </c>
      <c r="C580" t="s">
        <v>47</v>
      </c>
      <c r="D580" t="s">
        <v>44</v>
      </c>
      <c r="E580">
        <v>9</v>
      </c>
      <c r="F580" t="s">
        <v>796</v>
      </c>
      <c r="G580" t="s">
        <v>212</v>
      </c>
      <c r="T580">
        <v>9</v>
      </c>
      <c r="U580">
        <v>5</v>
      </c>
      <c r="V580">
        <v>19</v>
      </c>
      <c r="W580">
        <v>2</v>
      </c>
      <c r="X580">
        <v>0</v>
      </c>
      <c r="Y580">
        <v>0</v>
      </c>
      <c r="AB580">
        <v>1</v>
      </c>
      <c r="AF580">
        <v>18.899999999999999</v>
      </c>
    </row>
    <row r="581" spans="1:32" hidden="1" x14ac:dyDescent="0.2">
      <c r="A581" t="s">
        <v>372</v>
      </c>
      <c r="B581" t="s">
        <v>368</v>
      </c>
      <c r="C581" t="s">
        <v>32</v>
      </c>
      <c r="D581" t="s">
        <v>40</v>
      </c>
      <c r="E581">
        <v>9</v>
      </c>
      <c r="F581" t="s">
        <v>373</v>
      </c>
      <c r="G581" t="s">
        <v>213</v>
      </c>
      <c r="H581">
        <v>34</v>
      </c>
      <c r="I581">
        <v>21</v>
      </c>
      <c r="J581">
        <v>272</v>
      </c>
      <c r="K581">
        <v>2</v>
      </c>
      <c r="L581">
        <v>0</v>
      </c>
      <c r="M581">
        <v>0</v>
      </c>
      <c r="N581">
        <v>0</v>
      </c>
      <c r="O581">
        <v>4</v>
      </c>
      <c r="P581">
        <v>0</v>
      </c>
      <c r="Q581">
        <v>0</v>
      </c>
      <c r="R581">
        <v>0</v>
      </c>
      <c r="S581">
        <v>0</v>
      </c>
      <c r="AB581">
        <v>1</v>
      </c>
      <c r="AC581" t="s">
        <v>463</v>
      </c>
      <c r="AD581" t="s">
        <v>1492</v>
      </c>
      <c r="AE581" t="s">
        <v>1490</v>
      </c>
      <c r="AF581">
        <v>18.88</v>
      </c>
    </row>
    <row r="582" spans="1:32" hidden="1" x14ac:dyDescent="0.2">
      <c r="A582" t="s">
        <v>422</v>
      </c>
      <c r="B582" t="s">
        <v>368</v>
      </c>
      <c r="C582" t="s">
        <v>43</v>
      </c>
      <c r="D582" t="s">
        <v>53</v>
      </c>
      <c r="E582">
        <v>9</v>
      </c>
      <c r="F582" t="s">
        <v>423</v>
      </c>
      <c r="G582" t="s">
        <v>218</v>
      </c>
      <c r="H582">
        <v>39</v>
      </c>
      <c r="I582">
        <v>26</v>
      </c>
      <c r="J582">
        <v>299</v>
      </c>
      <c r="K582">
        <v>2</v>
      </c>
      <c r="L582">
        <v>0</v>
      </c>
      <c r="M582">
        <v>1</v>
      </c>
      <c r="N582">
        <v>0</v>
      </c>
      <c r="O582">
        <v>1</v>
      </c>
      <c r="P582">
        <v>-1</v>
      </c>
      <c r="Q582">
        <v>0</v>
      </c>
      <c r="R582">
        <v>0</v>
      </c>
      <c r="S582">
        <v>0</v>
      </c>
      <c r="AB582">
        <v>1</v>
      </c>
      <c r="AF582">
        <v>18.86</v>
      </c>
    </row>
    <row r="583" spans="1:32" hidden="1" x14ac:dyDescent="0.2">
      <c r="A583" t="s">
        <v>390</v>
      </c>
      <c r="B583" t="s">
        <v>368</v>
      </c>
      <c r="C583" t="s">
        <v>36</v>
      </c>
      <c r="D583" t="s">
        <v>37</v>
      </c>
      <c r="E583">
        <v>9</v>
      </c>
      <c r="F583" t="s">
        <v>391</v>
      </c>
      <c r="G583" t="s">
        <v>220</v>
      </c>
      <c r="H583">
        <v>36</v>
      </c>
      <c r="I583">
        <v>19</v>
      </c>
      <c r="J583">
        <v>249</v>
      </c>
      <c r="K583">
        <v>0</v>
      </c>
      <c r="L583">
        <v>0</v>
      </c>
      <c r="M583">
        <v>0</v>
      </c>
      <c r="N583">
        <v>0</v>
      </c>
      <c r="O583">
        <v>3</v>
      </c>
      <c r="P583">
        <v>24</v>
      </c>
      <c r="Q583">
        <v>1</v>
      </c>
      <c r="R583">
        <v>0</v>
      </c>
      <c r="S583">
        <v>0</v>
      </c>
      <c r="AB583">
        <v>1</v>
      </c>
      <c r="AF583">
        <v>18.36</v>
      </c>
    </row>
    <row r="584" spans="1:32" hidden="1" x14ac:dyDescent="0.2">
      <c r="A584" t="s">
        <v>1318</v>
      </c>
      <c r="B584" t="s">
        <v>721</v>
      </c>
      <c r="C584" t="s">
        <v>47</v>
      </c>
      <c r="D584" t="s">
        <v>44</v>
      </c>
      <c r="E584">
        <v>9</v>
      </c>
      <c r="F584" t="s">
        <v>1319</v>
      </c>
      <c r="G584" t="s">
        <v>212</v>
      </c>
      <c r="T584">
        <v>11</v>
      </c>
      <c r="U584">
        <v>7</v>
      </c>
      <c r="V584">
        <v>93</v>
      </c>
      <c r="W584">
        <v>0</v>
      </c>
      <c r="X584">
        <v>1</v>
      </c>
      <c r="Y584">
        <v>0</v>
      </c>
      <c r="AB584">
        <v>3</v>
      </c>
      <c r="AF584">
        <v>18.3</v>
      </c>
    </row>
    <row r="585" spans="1:32" hidden="1" x14ac:dyDescent="0.2">
      <c r="A585" t="s">
        <v>1285</v>
      </c>
      <c r="B585" t="s">
        <v>721</v>
      </c>
      <c r="C585" t="s">
        <v>43</v>
      </c>
      <c r="D585" t="s">
        <v>53</v>
      </c>
      <c r="E585">
        <v>9</v>
      </c>
      <c r="F585" t="s">
        <v>1286</v>
      </c>
      <c r="G585" t="s">
        <v>218</v>
      </c>
      <c r="T585">
        <v>9</v>
      </c>
      <c r="U585">
        <v>5</v>
      </c>
      <c r="V585">
        <v>102</v>
      </c>
      <c r="W585">
        <v>0</v>
      </c>
      <c r="X585">
        <v>0</v>
      </c>
      <c r="Y585">
        <v>1</v>
      </c>
      <c r="AB585">
        <v>2</v>
      </c>
      <c r="AF585">
        <v>18.2</v>
      </c>
    </row>
    <row r="586" spans="1:32" hidden="1" x14ac:dyDescent="0.2">
      <c r="A586" t="s">
        <v>388</v>
      </c>
      <c r="B586" t="s">
        <v>368</v>
      </c>
      <c r="C586" t="s">
        <v>42</v>
      </c>
      <c r="D586" t="s">
        <v>58</v>
      </c>
      <c r="E586">
        <v>9</v>
      </c>
      <c r="F586" t="s">
        <v>389</v>
      </c>
      <c r="G586" t="s">
        <v>214</v>
      </c>
      <c r="H586">
        <v>36</v>
      </c>
      <c r="I586">
        <v>27</v>
      </c>
      <c r="J586">
        <v>309</v>
      </c>
      <c r="K586">
        <v>0</v>
      </c>
      <c r="L586">
        <v>0</v>
      </c>
      <c r="M586">
        <v>0</v>
      </c>
      <c r="N586">
        <v>1</v>
      </c>
      <c r="O586">
        <v>2</v>
      </c>
      <c r="P586">
        <v>3</v>
      </c>
      <c r="Q586">
        <v>0</v>
      </c>
      <c r="R586">
        <v>0</v>
      </c>
      <c r="S586">
        <v>0</v>
      </c>
      <c r="T586">
        <v>1</v>
      </c>
      <c r="U586">
        <v>1</v>
      </c>
      <c r="V586">
        <v>9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1</v>
      </c>
      <c r="AF586">
        <v>17.559999999999999</v>
      </c>
    </row>
    <row r="587" spans="1:32" hidden="1" x14ac:dyDescent="0.2">
      <c r="A587" t="s">
        <v>440</v>
      </c>
      <c r="B587" t="s">
        <v>368</v>
      </c>
      <c r="C587" t="s">
        <v>31</v>
      </c>
      <c r="D587" t="s">
        <v>59</v>
      </c>
      <c r="E587">
        <v>9</v>
      </c>
      <c r="F587" t="s">
        <v>441</v>
      </c>
      <c r="G587" t="s">
        <v>221</v>
      </c>
      <c r="H587">
        <v>36</v>
      </c>
      <c r="I587">
        <v>21</v>
      </c>
      <c r="J587">
        <v>281</v>
      </c>
      <c r="K587">
        <v>2</v>
      </c>
      <c r="L587">
        <v>0</v>
      </c>
      <c r="M587">
        <v>2</v>
      </c>
      <c r="N587">
        <v>0</v>
      </c>
      <c r="AB587">
        <v>1</v>
      </c>
      <c r="AC587" t="s">
        <v>463</v>
      </c>
      <c r="AD587" t="s">
        <v>1493</v>
      </c>
      <c r="AE587" t="s">
        <v>1486</v>
      </c>
      <c r="AF587">
        <v>17.239999999999998</v>
      </c>
    </row>
    <row r="588" spans="1:32" hidden="1" x14ac:dyDescent="0.2">
      <c r="A588" t="s">
        <v>494</v>
      </c>
      <c r="B588" t="s">
        <v>476</v>
      </c>
      <c r="C588" t="s">
        <v>59</v>
      </c>
      <c r="D588" t="s">
        <v>31</v>
      </c>
      <c r="E588">
        <v>9</v>
      </c>
      <c r="F588" t="s">
        <v>495</v>
      </c>
      <c r="G588" t="s">
        <v>221</v>
      </c>
      <c r="O588">
        <v>28</v>
      </c>
      <c r="P588">
        <v>83</v>
      </c>
      <c r="Q588">
        <v>1</v>
      </c>
      <c r="R588">
        <v>0</v>
      </c>
      <c r="S588">
        <v>0</v>
      </c>
      <c r="T588">
        <v>3</v>
      </c>
      <c r="U588">
        <v>1</v>
      </c>
      <c r="V588">
        <v>19</v>
      </c>
      <c r="W588">
        <v>0</v>
      </c>
      <c r="X588">
        <v>0</v>
      </c>
      <c r="Y588">
        <v>0</v>
      </c>
      <c r="AB588">
        <v>1</v>
      </c>
      <c r="AF588">
        <v>17.2</v>
      </c>
    </row>
    <row r="589" spans="1:32" hidden="1" x14ac:dyDescent="0.2">
      <c r="A589" t="s">
        <v>817</v>
      </c>
      <c r="B589" t="s">
        <v>721</v>
      </c>
      <c r="C589" t="s">
        <v>41</v>
      </c>
      <c r="D589" t="s">
        <v>54</v>
      </c>
      <c r="E589">
        <v>9</v>
      </c>
      <c r="F589" t="s">
        <v>818</v>
      </c>
      <c r="G589" t="s">
        <v>217</v>
      </c>
      <c r="T589">
        <v>6</v>
      </c>
      <c r="U589">
        <v>4</v>
      </c>
      <c r="V589">
        <v>71</v>
      </c>
      <c r="W589">
        <v>1</v>
      </c>
      <c r="X589">
        <v>0</v>
      </c>
      <c r="Y589">
        <v>0</v>
      </c>
      <c r="AB589">
        <v>1</v>
      </c>
      <c r="AF589">
        <v>17.100000000000001</v>
      </c>
    </row>
    <row r="590" spans="1:32" hidden="1" x14ac:dyDescent="0.2">
      <c r="A590" t="s">
        <v>1494</v>
      </c>
      <c r="B590" t="s">
        <v>368</v>
      </c>
      <c r="C590" t="s">
        <v>60</v>
      </c>
      <c r="D590" t="s">
        <v>50</v>
      </c>
      <c r="E590">
        <v>9</v>
      </c>
      <c r="F590" t="s">
        <v>1495</v>
      </c>
      <c r="G590" t="s">
        <v>219</v>
      </c>
      <c r="H590">
        <v>25</v>
      </c>
      <c r="I590">
        <v>15</v>
      </c>
      <c r="J590">
        <v>185</v>
      </c>
      <c r="K590">
        <v>2</v>
      </c>
      <c r="L590">
        <v>0</v>
      </c>
      <c r="M590">
        <v>2</v>
      </c>
      <c r="N590">
        <v>0</v>
      </c>
      <c r="O590">
        <v>8</v>
      </c>
      <c r="P590">
        <v>32</v>
      </c>
      <c r="Q590">
        <v>0</v>
      </c>
      <c r="R590">
        <v>0</v>
      </c>
      <c r="S590">
        <v>0</v>
      </c>
      <c r="AB590">
        <v>2</v>
      </c>
      <c r="AF590">
        <v>16.600000000000001</v>
      </c>
    </row>
    <row r="591" spans="1:32" hidden="1" x14ac:dyDescent="0.2">
      <c r="A591" t="s">
        <v>1152</v>
      </c>
      <c r="B591" t="s">
        <v>795</v>
      </c>
      <c r="C591" t="s">
        <v>44</v>
      </c>
      <c r="D591" t="s">
        <v>47</v>
      </c>
      <c r="E591">
        <v>9</v>
      </c>
      <c r="F591" t="s">
        <v>1153</v>
      </c>
      <c r="G591" t="s">
        <v>212</v>
      </c>
      <c r="T591">
        <v>7</v>
      </c>
      <c r="U591">
        <v>4</v>
      </c>
      <c r="V591">
        <v>66</v>
      </c>
      <c r="W591">
        <v>1</v>
      </c>
      <c r="X591">
        <v>0</v>
      </c>
      <c r="Y591">
        <v>0</v>
      </c>
      <c r="AB591">
        <v>1</v>
      </c>
      <c r="AF591">
        <v>16.600000000000001</v>
      </c>
    </row>
    <row r="592" spans="1:32" hidden="1" x14ac:dyDescent="0.2">
      <c r="A592" t="s">
        <v>807</v>
      </c>
      <c r="B592" t="s">
        <v>721</v>
      </c>
      <c r="C592" t="s">
        <v>43</v>
      </c>
      <c r="D592" t="s">
        <v>53</v>
      </c>
      <c r="E592">
        <v>9</v>
      </c>
      <c r="F592" t="s">
        <v>808</v>
      </c>
      <c r="G592" t="s">
        <v>218</v>
      </c>
      <c r="T592">
        <v>8</v>
      </c>
      <c r="U592">
        <v>5</v>
      </c>
      <c r="V592">
        <v>55</v>
      </c>
      <c r="W592">
        <v>1</v>
      </c>
      <c r="X592">
        <v>0</v>
      </c>
      <c r="Y592">
        <v>0</v>
      </c>
      <c r="Z592">
        <v>1</v>
      </c>
      <c r="AA592">
        <v>0</v>
      </c>
      <c r="AB592">
        <v>1</v>
      </c>
      <c r="AC592" t="s">
        <v>463</v>
      </c>
      <c r="AD592" t="s">
        <v>1476</v>
      </c>
      <c r="AE592" t="s">
        <v>1496</v>
      </c>
      <c r="AF592">
        <v>16.5</v>
      </c>
    </row>
    <row r="593" spans="1:32" hidden="1" x14ac:dyDescent="0.2">
      <c r="A593" t="s">
        <v>1283</v>
      </c>
      <c r="B593" t="s">
        <v>721</v>
      </c>
      <c r="C593" t="s">
        <v>40</v>
      </c>
      <c r="D593" t="s">
        <v>32</v>
      </c>
      <c r="E593">
        <v>9</v>
      </c>
      <c r="F593" t="s">
        <v>1284</v>
      </c>
      <c r="G593" t="s">
        <v>213</v>
      </c>
      <c r="T593">
        <v>7</v>
      </c>
      <c r="U593">
        <v>5</v>
      </c>
      <c r="V593">
        <v>54</v>
      </c>
      <c r="W593">
        <v>1</v>
      </c>
      <c r="X593">
        <v>0</v>
      </c>
      <c r="Y593">
        <v>0</v>
      </c>
      <c r="AB593">
        <v>3</v>
      </c>
      <c r="AF593">
        <v>16.399999999999999</v>
      </c>
    </row>
    <row r="594" spans="1:32" hidden="1" x14ac:dyDescent="0.2">
      <c r="A594" t="s">
        <v>629</v>
      </c>
      <c r="B594" t="s">
        <v>476</v>
      </c>
      <c r="C594" t="s">
        <v>34</v>
      </c>
      <c r="D594" t="s">
        <v>38</v>
      </c>
      <c r="E594">
        <v>9</v>
      </c>
      <c r="F594" t="s">
        <v>630</v>
      </c>
      <c r="G594" t="s">
        <v>222</v>
      </c>
      <c r="O594">
        <v>27</v>
      </c>
      <c r="P594">
        <v>117</v>
      </c>
      <c r="Q594">
        <v>0</v>
      </c>
      <c r="R594">
        <v>0</v>
      </c>
      <c r="S594">
        <v>1</v>
      </c>
      <c r="T594">
        <v>2</v>
      </c>
      <c r="U594">
        <v>1</v>
      </c>
      <c r="V594">
        <v>5</v>
      </c>
      <c r="W594">
        <v>0</v>
      </c>
      <c r="X594">
        <v>0</v>
      </c>
      <c r="Y594">
        <v>0</v>
      </c>
      <c r="AB594">
        <v>1</v>
      </c>
      <c r="AF594">
        <v>16.2</v>
      </c>
    </row>
    <row r="595" spans="1:32" x14ac:dyDescent="0.2">
      <c r="A595" t="s">
        <v>965</v>
      </c>
      <c r="B595" t="s">
        <v>721</v>
      </c>
      <c r="C595" t="s">
        <v>44</v>
      </c>
      <c r="D595" t="s">
        <v>47</v>
      </c>
      <c r="E595">
        <v>9</v>
      </c>
      <c r="F595" t="s">
        <v>966</v>
      </c>
      <c r="G595" t="s">
        <v>212</v>
      </c>
      <c r="T595">
        <v>4</v>
      </c>
      <c r="U595">
        <v>3</v>
      </c>
      <c r="V595">
        <v>71</v>
      </c>
      <c r="W595">
        <v>1</v>
      </c>
      <c r="X595">
        <v>0</v>
      </c>
      <c r="Y595">
        <v>0</v>
      </c>
      <c r="AB595">
        <v>4</v>
      </c>
      <c r="AF595">
        <v>16.100000000000001</v>
      </c>
    </row>
    <row r="596" spans="1:32" hidden="1" x14ac:dyDescent="0.2">
      <c r="A596" t="s">
        <v>402</v>
      </c>
      <c r="B596" t="s">
        <v>368</v>
      </c>
      <c r="C596" t="s">
        <v>38</v>
      </c>
      <c r="D596" t="s">
        <v>34</v>
      </c>
      <c r="E596">
        <v>9</v>
      </c>
      <c r="F596" t="s">
        <v>403</v>
      </c>
      <c r="G596" t="s">
        <v>222</v>
      </c>
      <c r="H596">
        <v>36</v>
      </c>
      <c r="I596">
        <v>25</v>
      </c>
      <c r="J596">
        <v>295</v>
      </c>
      <c r="K596">
        <v>1</v>
      </c>
      <c r="L596">
        <v>0</v>
      </c>
      <c r="M596">
        <v>0</v>
      </c>
      <c r="N596">
        <v>0</v>
      </c>
      <c r="O596">
        <v>1</v>
      </c>
      <c r="P596">
        <v>-1</v>
      </c>
      <c r="Q596">
        <v>0</v>
      </c>
      <c r="R596">
        <v>0</v>
      </c>
      <c r="S596">
        <v>0</v>
      </c>
      <c r="AB596">
        <v>1</v>
      </c>
      <c r="AF596">
        <v>15.7</v>
      </c>
    </row>
    <row r="597" spans="1:32" hidden="1" x14ac:dyDescent="0.2">
      <c r="A597" t="s">
        <v>370</v>
      </c>
      <c r="B597" t="s">
        <v>368</v>
      </c>
      <c r="C597" t="s">
        <v>58</v>
      </c>
      <c r="D597" t="s">
        <v>42</v>
      </c>
      <c r="E597">
        <v>9</v>
      </c>
      <c r="F597" t="s">
        <v>371</v>
      </c>
      <c r="G597" t="s">
        <v>214</v>
      </c>
      <c r="H597">
        <v>12</v>
      </c>
      <c r="I597">
        <v>11</v>
      </c>
      <c r="J597">
        <v>181</v>
      </c>
      <c r="K597">
        <v>1</v>
      </c>
      <c r="L597">
        <v>0</v>
      </c>
      <c r="M597">
        <v>0</v>
      </c>
      <c r="N597">
        <v>0</v>
      </c>
      <c r="O597">
        <v>10</v>
      </c>
      <c r="P597">
        <v>44</v>
      </c>
      <c r="Q597">
        <v>0</v>
      </c>
      <c r="R597">
        <v>0</v>
      </c>
      <c r="S597">
        <v>0</v>
      </c>
      <c r="AB597">
        <v>1</v>
      </c>
      <c r="AC597" t="s">
        <v>463</v>
      </c>
      <c r="AD597" t="s">
        <v>1476</v>
      </c>
      <c r="AE597" t="s">
        <v>1484</v>
      </c>
      <c r="AF597">
        <v>15.64</v>
      </c>
    </row>
    <row r="598" spans="1:32" hidden="1" x14ac:dyDescent="0.2">
      <c r="A598" t="s">
        <v>867</v>
      </c>
      <c r="B598" t="s">
        <v>721</v>
      </c>
      <c r="C598" t="s">
        <v>41</v>
      </c>
      <c r="D598" t="s">
        <v>54</v>
      </c>
      <c r="E598">
        <v>9</v>
      </c>
      <c r="F598" t="s">
        <v>868</v>
      </c>
      <c r="G598" t="s">
        <v>217</v>
      </c>
      <c r="T598">
        <v>10</v>
      </c>
      <c r="U598">
        <v>6</v>
      </c>
      <c r="V598">
        <v>95</v>
      </c>
      <c r="W598">
        <v>0</v>
      </c>
      <c r="X598">
        <v>0</v>
      </c>
      <c r="Y598">
        <v>0</v>
      </c>
      <c r="AB598">
        <v>2</v>
      </c>
      <c r="AC598" t="s">
        <v>463</v>
      </c>
      <c r="AD598" t="s">
        <v>1476</v>
      </c>
      <c r="AE598" t="s">
        <v>1497</v>
      </c>
      <c r="AF598">
        <v>15.5</v>
      </c>
    </row>
    <row r="599" spans="1:32" hidden="1" x14ac:dyDescent="0.2">
      <c r="A599" t="s">
        <v>424</v>
      </c>
      <c r="B599" t="s">
        <v>368</v>
      </c>
      <c r="C599" t="s">
        <v>49</v>
      </c>
      <c r="D599" t="s">
        <v>52</v>
      </c>
      <c r="E599">
        <v>9</v>
      </c>
      <c r="F599" t="s">
        <v>425</v>
      </c>
      <c r="G599" t="s">
        <v>223</v>
      </c>
      <c r="H599">
        <v>42</v>
      </c>
      <c r="I599">
        <v>26</v>
      </c>
      <c r="J599">
        <v>280</v>
      </c>
      <c r="K599">
        <v>1</v>
      </c>
      <c r="L599">
        <v>0</v>
      </c>
      <c r="M599">
        <v>0</v>
      </c>
      <c r="N599">
        <v>0</v>
      </c>
      <c r="AB599">
        <v>1</v>
      </c>
      <c r="AF599">
        <v>15.2</v>
      </c>
    </row>
    <row r="600" spans="1:32" hidden="1" x14ac:dyDescent="0.2">
      <c r="A600" t="s">
        <v>1198</v>
      </c>
      <c r="B600" t="s">
        <v>795</v>
      </c>
      <c r="C600" t="s">
        <v>60</v>
      </c>
      <c r="D600" t="s">
        <v>50</v>
      </c>
      <c r="E600">
        <v>9</v>
      </c>
      <c r="F600" t="s">
        <v>1199</v>
      </c>
      <c r="G600" t="s">
        <v>219</v>
      </c>
      <c r="T600">
        <v>2</v>
      </c>
      <c r="U600">
        <v>2</v>
      </c>
      <c r="V600">
        <v>12</v>
      </c>
      <c r="W600">
        <v>2</v>
      </c>
      <c r="X600">
        <v>0</v>
      </c>
      <c r="Y600">
        <v>0</v>
      </c>
      <c r="AB600">
        <v>1</v>
      </c>
      <c r="AC600" t="s">
        <v>1478</v>
      </c>
      <c r="AD600" t="s">
        <v>1483</v>
      </c>
      <c r="AE600" t="s">
        <v>1498</v>
      </c>
      <c r="AF600">
        <v>15.2</v>
      </c>
    </row>
    <row r="601" spans="1:32" hidden="1" x14ac:dyDescent="0.2">
      <c r="A601" t="s">
        <v>1118</v>
      </c>
      <c r="B601" t="s">
        <v>721</v>
      </c>
      <c r="C601" t="s">
        <v>37</v>
      </c>
      <c r="D601" t="s">
        <v>36</v>
      </c>
      <c r="E601">
        <v>9</v>
      </c>
      <c r="F601" t="s">
        <v>1119</v>
      </c>
      <c r="G601" t="s">
        <v>220</v>
      </c>
      <c r="T601">
        <v>5</v>
      </c>
      <c r="U601">
        <v>5</v>
      </c>
      <c r="V601">
        <v>40</v>
      </c>
      <c r="W601">
        <v>1</v>
      </c>
      <c r="X601">
        <v>0</v>
      </c>
      <c r="Y601">
        <v>0</v>
      </c>
      <c r="AB601">
        <v>2</v>
      </c>
      <c r="AC601" t="s">
        <v>1478</v>
      </c>
      <c r="AD601" t="s">
        <v>1491</v>
      </c>
      <c r="AE601" t="s">
        <v>1499</v>
      </c>
      <c r="AF601">
        <v>15</v>
      </c>
    </row>
    <row r="602" spans="1:32" hidden="1" x14ac:dyDescent="0.2">
      <c r="A602" t="s">
        <v>374</v>
      </c>
      <c r="B602" t="s">
        <v>368</v>
      </c>
      <c r="C602" t="s">
        <v>39</v>
      </c>
      <c r="D602" t="s">
        <v>35</v>
      </c>
      <c r="E602">
        <v>9</v>
      </c>
      <c r="F602" t="s">
        <v>375</v>
      </c>
      <c r="G602" t="s">
        <v>216</v>
      </c>
      <c r="H602">
        <v>21</v>
      </c>
      <c r="I602">
        <v>13</v>
      </c>
      <c r="J602">
        <v>144</v>
      </c>
      <c r="K602">
        <v>0</v>
      </c>
      <c r="L602">
        <v>0</v>
      </c>
      <c r="M602">
        <v>1</v>
      </c>
      <c r="N602">
        <v>0</v>
      </c>
      <c r="O602">
        <v>3</v>
      </c>
      <c r="P602">
        <v>17</v>
      </c>
      <c r="Q602">
        <v>1</v>
      </c>
      <c r="R602">
        <v>1</v>
      </c>
      <c r="S602">
        <v>0</v>
      </c>
      <c r="AB602">
        <v>1</v>
      </c>
      <c r="AF602">
        <v>14.46</v>
      </c>
    </row>
    <row r="603" spans="1:32" hidden="1" x14ac:dyDescent="0.2">
      <c r="A603" t="s">
        <v>412</v>
      </c>
      <c r="B603" t="s">
        <v>368</v>
      </c>
      <c r="C603" t="s">
        <v>37</v>
      </c>
      <c r="D603" t="s">
        <v>36</v>
      </c>
      <c r="E603">
        <v>9</v>
      </c>
      <c r="F603" t="s">
        <v>413</v>
      </c>
      <c r="G603" t="s">
        <v>220</v>
      </c>
      <c r="H603">
        <v>40</v>
      </c>
      <c r="I603">
        <v>26</v>
      </c>
      <c r="J603">
        <v>213</v>
      </c>
      <c r="K603">
        <v>2</v>
      </c>
      <c r="L603">
        <v>0</v>
      </c>
      <c r="M603">
        <v>2</v>
      </c>
      <c r="N603">
        <v>0</v>
      </c>
      <c r="O603">
        <v>1</v>
      </c>
      <c r="P603">
        <v>-1</v>
      </c>
      <c r="Q603">
        <v>0</v>
      </c>
      <c r="R603">
        <v>0</v>
      </c>
      <c r="S603">
        <v>0</v>
      </c>
      <c r="AB603">
        <v>1</v>
      </c>
      <c r="AF603">
        <v>14.42</v>
      </c>
    </row>
    <row r="604" spans="1:32" hidden="1" x14ac:dyDescent="0.2">
      <c r="A604" t="s">
        <v>847</v>
      </c>
      <c r="B604" t="s">
        <v>721</v>
      </c>
      <c r="C604" t="s">
        <v>32</v>
      </c>
      <c r="D604" t="s">
        <v>40</v>
      </c>
      <c r="E604">
        <v>9</v>
      </c>
      <c r="F604" t="s">
        <v>848</v>
      </c>
      <c r="G604" t="s">
        <v>213</v>
      </c>
      <c r="T604">
        <v>8</v>
      </c>
      <c r="U604">
        <v>4</v>
      </c>
      <c r="V604">
        <v>44</v>
      </c>
      <c r="W604">
        <v>1</v>
      </c>
      <c r="X604">
        <v>0</v>
      </c>
      <c r="Y604">
        <v>0</v>
      </c>
      <c r="AB604">
        <v>1</v>
      </c>
      <c r="AC604" t="s">
        <v>1478</v>
      </c>
      <c r="AD604" t="s">
        <v>1500</v>
      </c>
      <c r="AE604" t="s">
        <v>1501</v>
      </c>
      <c r="AF604">
        <v>14.4</v>
      </c>
    </row>
    <row r="605" spans="1:32" hidden="1" x14ac:dyDescent="0.2">
      <c r="A605" t="s">
        <v>559</v>
      </c>
      <c r="B605" t="s">
        <v>476</v>
      </c>
      <c r="C605" t="s">
        <v>37</v>
      </c>
      <c r="D605" t="s">
        <v>36</v>
      </c>
      <c r="E605">
        <v>9</v>
      </c>
      <c r="F605" t="s">
        <v>560</v>
      </c>
      <c r="G605" t="s">
        <v>220</v>
      </c>
      <c r="O605">
        <v>6</v>
      </c>
      <c r="P605">
        <v>14</v>
      </c>
      <c r="Q605">
        <v>0</v>
      </c>
      <c r="R605">
        <v>0</v>
      </c>
      <c r="S605">
        <v>0</v>
      </c>
      <c r="T605">
        <v>4</v>
      </c>
      <c r="U605">
        <v>4</v>
      </c>
      <c r="V605">
        <v>29</v>
      </c>
      <c r="W605">
        <v>1</v>
      </c>
      <c r="X605">
        <v>0</v>
      </c>
      <c r="Y605">
        <v>0</v>
      </c>
      <c r="AB605">
        <v>1</v>
      </c>
      <c r="AF605">
        <v>14.3</v>
      </c>
    </row>
    <row r="606" spans="1:32" hidden="1" x14ac:dyDescent="0.2">
      <c r="A606" t="s">
        <v>803</v>
      </c>
      <c r="B606" t="s">
        <v>721</v>
      </c>
      <c r="C606" t="s">
        <v>51</v>
      </c>
      <c r="D606" t="s">
        <v>45</v>
      </c>
      <c r="E606">
        <v>9</v>
      </c>
      <c r="F606" t="s">
        <v>804</v>
      </c>
      <c r="G606" t="s">
        <v>210</v>
      </c>
      <c r="O606">
        <v>1</v>
      </c>
      <c r="P606">
        <v>25</v>
      </c>
      <c r="Q606">
        <v>1</v>
      </c>
      <c r="R606">
        <v>0</v>
      </c>
      <c r="S606">
        <v>0</v>
      </c>
      <c r="T606">
        <v>3</v>
      </c>
      <c r="U606">
        <v>3</v>
      </c>
      <c r="V606">
        <v>25</v>
      </c>
      <c r="W606">
        <v>0</v>
      </c>
      <c r="X606">
        <v>0</v>
      </c>
      <c r="Y606">
        <v>0</v>
      </c>
      <c r="AB606">
        <v>3</v>
      </c>
      <c r="AF606">
        <v>14</v>
      </c>
    </row>
    <row r="607" spans="1:32" hidden="1" x14ac:dyDescent="0.2">
      <c r="A607" t="s">
        <v>382</v>
      </c>
      <c r="B607" t="s">
        <v>368</v>
      </c>
      <c r="C607" t="s">
        <v>45</v>
      </c>
      <c r="D607" t="s">
        <v>51</v>
      </c>
      <c r="E607">
        <v>9</v>
      </c>
      <c r="F607" t="s">
        <v>383</v>
      </c>
      <c r="G607" t="s">
        <v>210</v>
      </c>
      <c r="H607">
        <v>33</v>
      </c>
      <c r="I607">
        <v>15</v>
      </c>
      <c r="J607">
        <v>168</v>
      </c>
      <c r="K607">
        <v>1</v>
      </c>
      <c r="L607">
        <v>0</v>
      </c>
      <c r="M607">
        <v>0</v>
      </c>
      <c r="N607">
        <v>0</v>
      </c>
      <c r="O607">
        <v>4</v>
      </c>
      <c r="P607">
        <v>31</v>
      </c>
      <c r="Q607">
        <v>0</v>
      </c>
      <c r="R607">
        <v>0</v>
      </c>
      <c r="S607">
        <v>0</v>
      </c>
      <c r="AB607">
        <v>2</v>
      </c>
      <c r="AC607" t="s">
        <v>463</v>
      </c>
      <c r="AD607" t="s">
        <v>1502</v>
      </c>
      <c r="AE607" t="s">
        <v>211</v>
      </c>
      <c r="AF607">
        <v>13.82</v>
      </c>
    </row>
    <row r="608" spans="1:32" hidden="1" x14ac:dyDescent="0.2">
      <c r="A608" t="s">
        <v>1038</v>
      </c>
      <c r="B608" t="s">
        <v>721</v>
      </c>
      <c r="C608" t="s">
        <v>49</v>
      </c>
      <c r="D608" t="s">
        <v>52</v>
      </c>
      <c r="E608">
        <v>9</v>
      </c>
      <c r="F608" t="s">
        <v>1039</v>
      </c>
      <c r="G608" t="s">
        <v>223</v>
      </c>
      <c r="T608">
        <v>10</v>
      </c>
      <c r="U608">
        <v>7</v>
      </c>
      <c r="V608">
        <v>68</v>
      </c>
      <c r="W608">
        <v>0</v>
      </c>
      <c r="X608">
        <v>0</v>
      </c>
      <c r="Y608">
        <v>0</v>
      </c>
      <c r="AB608">
        <v>1</v>
      </c>
      <c r="AF608">
        <v>13.8</v>
      </c>
    </row>
    <row r="609" spans="1:32" hidden="1" x14ac:dyDescent="0.2">
      <c r="A609" t="s">
        <v>543</v>
      </c>
      <c r="B609" t="s">
        <v>476</v>
      </c>
      <c r="C609" t="s">
        <v>45</v>
      </c>
      <c r="D609" t="s">
        <v>60</v>
      </c>
      <c r="E609">
        <v>9</v>
      </c>
      <c r="F609" t="s">
        <v>1503</v>
      </c>
      <c r="G609" t="s">
        <v>219</v>
      </c>
      <c r="O609">
        <v>16</v>
      </c>
      <c r="P609">
        <v>58</v>
      </c>
      <c r="Q609">
        <v>0</v>
      </c>
      <c r="R609">
        <v>0</v>
      </c>
      <c r="S609">
        <v>0</v>
      </c>
      <c r="T609">
        <v>5</v>
      </c>
      <c r="U609">
        <v>4</v>
      </c>
      <c r="V609">
        <v>38</v>
      </c>
      <c r="W609">
        <v>0</v>
      </c>
      <c r="X609">
        <v>0</v>
      </c>
      <c r="Y609">
        <v>0</v>
      </c>
      <c r="AF609">
        <v>13.6</v>
      </c>
    </row>
    <row r="610" spans="1:32" hidden="1" x14ac:dyDescent="0.2">
      <c r="A610" t="s">
        <v>490</v>
      </c>
      <c r="B610" t="s">
        <v>476</v>
      </c>
      <c r="C610" t="s">
        <v>41</v>
      </c>
      <c r="D610" t="s">
        <v>54</v>
      </c>
      <c r="E610">
        <v>9</v>
      </c>
      <c r="F610" t="s">
        <v>491</v>
      </c>
      <c r="G610" t="s">
        <v>217</v>
      </c>
      <c r="O610">
        <v>22</v>
      </c>
      <c r="P610">
        <v>54</v>
      </c>
      <c r="Q610">
        <v>0</v>
      </c>
      <c r="R610">
        <v>0</v>
      </c>
      <c r="S610">
        <v>0</v>
      </c>
      <c r="T610">
        <v>5</v>
      </c>
      <c r="U610">
        <v>4</v>
      </c>
      <c r="V610">
        <v>42</v>
      </c>
      <c r="W610">
        <v>0</v>
      </c>
      <c r="X610">
        <v>0</v>
      </c>
      <c r="Y610">
        <v>0</v>
      </c>
      <c r="AB610">
        <v>1</v>
      </c>
      <c r="AF610">
        <v>13.6</v>
      </c>
    </row>
    <row r="611" spans="1:32" hidden="1" x14ac:dyDescent="0.2">
      <c r="A611" t="s">
        <v>913</v>
      </c>
      <c r="B611" t="s">
        <v>721</v>
      </c>
      <c r="C611" t="s">
        <v>59</v>
      </c>
      <c r="D611" t="s">
        <v>31</v>
      </c>
      <c r="E611">
        <v>9</v>
      </c>
      <c r="F611" t="s">
        <v>914</v>
      </c>
      <c r="G611" t="s">
        <v>221</v>
      </c>
      <c r="T611">
        <v>6</v>
      </c>
      <c r="U611">
        <v>5</v>
      </c>
      <c r="V611">
        <v>82</v>
      </c>
      <c r="W611">
        <v>0</v>
      </c>
      <c r="X611">
        <v>0</v>
      </c>
      <c r="Y611">
        <v>0</v>
      </c>
      <c r="AB611">
        <v>1</v>
      </c>
      <c r="AC611" t="s">
        <v>1478</v>
      </c>
      <c r="AD611" t="s">
        <v>1488</v>
      </c>
      <c r="AE611" t="s">
        <v>1504</v>
      </c>
      <c r="AF611">
        <v>13.2</v>
      </c>
    </row>
    <row r="612" spans="1:32" hidden="1" x14ac:dyDescent="0.2">
      <c r="A612" t="s">
        <v>599</v>
      </c>
      <c r="B612" t="s">
        <v>476</v>
      </c>
      <c r="C612" t="s">
        <v>40</v>
      </c>
      <c r="D612" t="s">
        <v>32</v>
      </c>
      <c r="E612">
        <v>9</v>
      </c>
      <c r="F612" t="s">
        <v>600</v>
      </c>
      <c r="G612" t="s">
        <v>213</v>
      </c>
      <c r="O612">
        <v>14</v>
      </c>
      <c r="P612">
        <v>64</v>
      </c>
      <c r="Q612">
        <v>0</v>
      </c>
      <c r="R612">
        <v>0</v>
      </c>
      <c r="S612">
        <v>0</v>
      </c>
      <c r="T612">
        <v>3</v>
      </c>
      <c r="U612">
        <v>3</v>
      </c>
      <c r="V612">
        <v>37</v>
      </c>
      <c r="W612">
        <v>0</v>
      </c>
      <c r="X612">
        <v>0</v>
      </c>
      <c r="Y612">
        <v>0</v>
      </c>
      <c r="AB612">
        <v>1</v>
      </c>
      <c r="AF612">
        <v>13.1</v>
      </c>
    </row>
    <row r="613" spans="1:32" hidden="1" x14ac:dyDescent="0.2">
      <c r="A613" t="s">
        <v>681</v>
      </c>
      <c r="B613" t="s">
        <v>476</v>
      </c>
      <c r="C613" t="s">
        <v>43</v>
      </c>
      <c r="D613" t="s">
        <v>53</v>
      </c>
      <c r="E613">
        <v>9</v>
      </c>
      <c r="F613" t="s">
        <v>682</v>
      </c>
      <c r="G613" t="s">
        <v>218</v>
      </c>
      <c r="O613">
        <v>1</v>
      </c>
      <c r="P613">
        <v>12</v>
      </c>
      <c r="Q613">
        <v>0</v>
      </c>
      <c r="R613">
        <v>0</v>
      </c>
      <c r="S613">
        <v>0</v>
      </c>
      <c r="T613">
        <v>4</v>
      </c>
      <c r="U613">
        <v>3</v>
      </c>
      <c r="V613">
        <v>27</v>
      </c>
      <c r="W613">
        <v>1</v>
      </c>
      <c r="X613">
        <v>0</v>
      </c>
      <c r="Y613">
        <v>0</v>
      </c>
      <c r="AB613">
        <v>3</v>
      </c>
      <c r="AF613">
        <v>12.9</v>
      </c>
    </row>
    <row r="614" spans="1:32" hidden="1" x14ac:dyDescent="0.2">
      <c r="A614" t="s">
        <v>981</v>
      </c>
      <c r="B614" t="s">
        <v>795</v>
      </c>
      <c r="C614" t="s">
        <v>49</v>
      </c>
      <c r="D614" t="s">
        <v>52</v>
      </c>
      <c r="E614">
        <v>9</v>
      </c>
      <c r="F614" t="s">
        <v>982</v>
      </c>
      <c r="G614" t="s">
        <v>223</v>
      </c>
      <c r="T614">
        <v>11</v>
      </c>
      <c r="U614">
        <v>6</v>
      </c>
      <c r="V614">
        <v>69</v>
      </c>
      <c r="W614">
        <v>0</v>
      </c>
      <c r="X614">
        <v>0</v>
      </c>
      <c r="Y614">
        <v>0</v>
      </c>
      <c r="AB614">
        <v>1</v>
      </c>
      <c r="AC614" t="s">
        <v>463</v>
      </c>
      <c r="AD614" t="s">
        <v>1476</v>
      </c>
      <c r="AE614" t="s">
        <v>1505</v>
      </c>
      <c r="AF614">
        <v>12.9</v>
      </c>
    </row>
    <row r="615" spans="1:32" hidden="1" x14ac:dyDescent="0.2">
      <c r="A615" t="s">
        <v>788</v>
      </c>
      <c r="B615" t="s">
        <v>721</v>
      </c>
      <c r="C615" t="s">
        <v>51</v>
      </c>
      <c r="D615" t="s">
        <v>45</v>
      </c>
      <c r="E615">
        <v>9</v>
      </c>
      <c r="F615" t="s">
        <v>789</v>
      </c>
      <c r="G615" t="s">
        <v>210</v>
      </c>
      <c r="T615">
        <v>6</v>
      </c>
      <c r="U615">
        <v>5</v>
      </c>
      <c r="V615">
        <v>78</v>
      </c>
      <c r="W615">
        <v>0</v>
      </c>
      <c r="X615">
        <v>0</v>
      </c>
      <c r="Y615">
        <v>0</v>
      </c>
      <c r="AB615">
        <v>2</v>
      </c>
      <c r="AF615">
        <v>12.8</v>
      </c>
    </row>
    <row r="616" spans="1:32" hidden="1" x14ac:dyDescent="0.2">
      <c r="A616" t="s">
        <v>516</v>
      </c>
      <c r="B616" t="s">
        <v>476</v>
      </c>
      <c r="C616" t="s">
        <v>38</v>
      </c>
      <c r="D616" t="s">
        <v>34</v>
      </c>
      <c r="E616">
        <v>9</v>
      </c>
      <c r="F616" t="s">
        <v>517</v>
      </c>
      <c r="G616" t="s">
        <v>222</v>
      </c>
      <c r="O616">
        <v>11</v>
      </c>
      <c r="P616">
        <v>67</v>
      </c>
      <c r="Q616">
        <v>1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AB616">
        <v>2</v>
      </c>
      <c r="AC616" t="s">
        <v>1478</v>
      </c>
      <c r="AD616" t="s">
        <v>1506</v>
      </c>
      <c r="AE616" t="s">
        <v>1507</v>
      </c>
      <c r="AF616">
        <v>12.7</v>
      </c>
    </row>
    <row r="617" spans="1:32" hidden="1" x14ac:dyDescent="0.2">
      <c r="A617" t="s">
        <v>1130</v>
      </c>
      <c r="B617" t="s">
        <v>721</v>
      </c>
      <c r="C617" t="s">
        <v>54</v>
      </c>
      <c r="D617" t="s">
        <v>41</v>
      </c>
      <c r="E617">
        <v>9</v>
      </c>
      <c r="F617" t="s">
        <v>1131</v>
      </c>
      <c r="G617" t="s">
        <v>217</v>
      </c>
      <c r="T617">
        <v>10</v>
      </c>
      <c r="U617">
        <v>5</v>
      </c>
      <c r="V617">
        <v>77</v>
      </c>
      <c r="W617">
        <v>0</v>
      </c>
      <c r="X617">
        <v>0</v>
      </c>
      <c r="Y617">
        <v>0</v>
      </c>
      <c r="AB617">
        <v>2</v>
      </c>
      <c r="AF617">
        <v>12.7</v>
      </c>
    </row>
    <row r="618" spans="1:32" hidden="1" x14ac:dyDescent="0.2">
      <c r="A618" t="s">
        <v>1010</v>
      </c>
      <c r="B618" t="s">
        <v>721</v>
      </c>
      <c r="C618" t="s">
        <v>59</v>
      </c>
      <c r="D618" t="s">
        <v>31</v>
      </c>
      <c r="E618">
        <v>9</v>
      </c>
      <c r="F618" t="s">
        <v>1011</v>
      </c>
      <c r="G618" t="s">
        <v>221</v>
      </c>
      <c r="T618">
        <v>6</v>
      </c>
      <c r="U618">
        <v>5</v>
      </c>
      <c r="V618">
        <v>73</v>
      </c>
      <c r="W618">
        <v>0</v>
      </c>
      <c r="X618">
        <v>0</v>
      </c>
      <c r="Y618">
        <v>0</v>
      </c>
      <c r="AB618">
        <v>4</v>
      </c>
      <c r="AF618">
        <v>12.3</v>
      </c>
    </row>
    <row r="619" spans="1:32" hidden="1" x14ac:dyDescent="0.2">
      <c r="A619" t="s">
        <v>1188</v>
      </c>
      <c r="B619" t="s">
        <v>795</v>
      </c>
      <c r="C619" t="s">
        <v>54</v>
      </c>
      <c r="D619" t="s">
        <v>41</v>
      </c>
      <c r="E619">
        <v>9</v>
      </c>
      <c r="F619" t="s">
        <v>1189</v>
      </c>
      <c r="G619" t="s">
        <v>217</v>
      </c>
      <c r="T619">
        <v>3</v>
      </c>
      <c r="U619">
        <v>3</v>
      </c>
      <c r="V619">
        <v>33</v>
      </c>
      <c r="W619">
        <v>1</v>
      </c>
      <c r="X619">
        <v>0</v>
      </c>
      <c r="Y619">
        <v>0</v>
      </c>
      <c r="AB619">
        <v>2</v>
      </c>
      <c r="AF619">
        <v>12.3</v>
      </c>
    </row>
    <row r="620" spans="1:32" hidden="1" x14ac:dyDescent="0.2">
      <c r="A620" t="s">
        <v>815</v>
      </c>
      <c r="B620" t="s">
        <v>721</v>
      </c>
      <c r="C620" t="s">
        <v>54</v>
      </c>
      <c r="D620" t="s">
        <v>41</v>
      </c>
      <c r="E620">
        <v>9</v>
      </c>
      <c r="F620" t="s">
        <v>816</v>
      </c>
      <c r="G620" t="s">
        <v>217</v>
      </c>
      <c r="T620">
        <v>5</v>
      </c>
      <c r="U620">
        <v>5</v>
      </c>
      <c r="V620">
        <v>73</v>
      </c>
      <c r="W620">
        <v>0</v>
      </c>
      <c r="X620">
        <v>0</v>
      </c>
      <c r="Y620">
        <v>0</v>
      </c>
      <c r="AB620">
        <v>3</v>
      </c>
      <c r="AC620" t="s">
        <v>463</v>
      </c>
      <c r="AD620" t="s">
        <v>1508</v>
      </c>
      <c r="AE620" t="s">
        <v>1477</v>
      </c>
      <c r="AF620">
        <v>12.3</v>
      </c>
    </row>
    <row r="621" spans="1:32" hidden="1" x14ac:dyDescent="0.2">
      <c r="A621" t="s">
        <v>535</v>
      </c>
      <c r="B621" t="s">
        <v>476</v>
      </c>
      <c r="C621" t="s">
        <v>54</v>
      </c>
      <c r="D621" t="s">
        <v>41</v>
      </c>
      <c r="E621">
        <v>9</v>
      </c>
      <c r="F621" t="s">
        <v>536</v>
      </c>
      <c r="G621" t="s">
        <v>217</v>
      </c>
      <c r="O621">
        <v>19</v>
      </c>
      <c r="P621">
        <v>88</v>
      </c>
      <c r="Q621">
        <v>0</v>
      </c>
      <c r="R621">
        <v>0</v>
      </c>
      <c r="S621">
        <v>0</v>
      </c>
      <c r="T621">
        <v>2</v>
      </c>
      <c r="U621">
        <v>1</v>
      </c>
      <c r="V621">
        <v>23</v>
      </c>
      <c r="W621">
        <v>0</v>
      </c>
      <c r="X621">
        <v>0</v>
      </c>
      <c r="Y621">
        <v>0</v>
      </c>
      <c r="AB621">
        <v>1</v>
      </c>
      <c r="AF621">
        <v>12.1</v>
      </c>
    </row>
    <row r="622" spans="1:32" hidden="1" x14ac:dyDescent="0.2">
      <c r="A622" t="s">
        <v>776</v>
      </c>
      <c r="B622" t="s">
        <v>721</v>
      </c>
      <c r="C622" t="s">
        <v>48</v>
      </c>
      <c r="D622" t="s">
        <v>56</v>
      </c>
      <c r="E622">
        <v>9</v>
      </c>
      <c r="F622" t="s">
        <v>777</v>
      </c>
      <c r="G622" t="s">
        <v>215</v>
      </c>
      <c r="T622">
        <v>7</v>
      </c>
      <c r="U622">
        <v>3</v>
      </c>
      <c r="V622">
        <v>31</v>
      </c>
      <c r="W622">
        <v>1</v>
      </c>
      <c r="X622">
        <v>0</v>
      </c>
      <c r="Y622">
        <v>0</v>
      </c>
      <c r="AB622">
        <v>2</v>
      </c>
      <c r="AC622" t="s">
        <v>463</v>
      </c>
      <c r="AD622" t="s">
        <v>1509</v>
      </c>
      <c r="AE622" t="s">
        <v>1510</v>
      </c>
      <c r="AF622">
        <v>12.1</v>
      </c>
    </row>
    <row r="623" spans="1:32" hidden="1" x14ac:dyDescent="0.2">
      <c r="A623" t="s">
        <v>1074</v>
      </c>
      <c r="B623" t="s">
        <v>795</v>
      </c>
      <c r="C623" t="s">
        <v>50</v>
      </c>
      <c r="D623" t="s">
        <v>60</v>
      </c>
      <c r="E623">
        <v>9</v>
      </c>
      <c r="F623" t="s">
        <v>1075</v>
      </c>
      <c r="G623" t="s">
        <v>219</v>
      </c>
      <c r="T623">
        <v>10</v>
      </c>
      <c r="U623">
        <v>6</v>
      </c>
      <c r="V623">
        <v>61</v>
      </c>
      <c r="W623">
        <v>0</v>
      </c>
      <c r="X623">
        <v>0</v>
      </c>
      <c r="Y623">
        <v>0</v>
      </c>
      <c r="AB623">
        <v>1</v>
      </c>
      <c r="AF623">
        <v>12.1</v>
      </c>
    </row>
    <row r="624" spans="1:32" hidden="1" x14ac:dyDescent="0.2">
      <c r="A624" t="s">
        <v>768</v>
      </c>
      <c r="B624" t="s">
        <v>721</v>
      </c>
      <c r="C624" t="s">
        <v>35</v>
      </c>
      <c r="D624" t="s">
        <v>39</v>
      </c>
      <c r="E624">
        <v>9</v>
      </c>
      <c r="F624" t="s">
        <v>769</v>
      </c>
      <c r="G624" t="s">
        <v>216</v>
      </c>
      <c r="O624">
        <v>8</v>
      </c>
      <c r="P624">
        <v>66</v>
      </c>
      <c r="Q624">
        <v>0</v>
      </c>
      <c r="R624">
        <v>0</v>
      </c>
      <c r="S624">
        <v>0</v>
      </c>
      <c r="T624">
        <v>7</v>
      </c>
      <c r="U624">
        <v>4</v>
      </c>
      <c r="V624">
        <v>15</v>
      </c>
      <c r="W624">
        <v>0</v>
      </c>
      <c r="X624">
        <v>0</v>
      </c>
      <c r="Y624">
        <v>0</v>
      </c>
      <c r="AB624">
        <v>2</v>
      </c>
      <c r="AF624">
        <v>12.1</v>
      </c>
    </row>
    <row r="625" spans="1:32" hidden="1" x14ac:dyDescent="0.2">
      <c r="A625" t="s">
        <v>565</v>
      </c>
      <c r="B625" t="s">
        <v>476</v>
      </c>
      <c r="C625" t="s">
        <v>45</v>
      </c>
      <c r="D625" t="s">
        <v>51</v>
      </c>
      <c r="E625">
        <v>9</v>
      </c>
      <c r="F625" t="s">
        <v>566</v>
      </c>
      <c r="G625" t="s">
        <v>210</v>
      </c>
      <c r="O625">
        <v>3</v>
      </c>
      <c r="P625">
        <v>0</v>
      </c>
      <c r="Q625">
        <v>0</v>
      </c>
      <c r="R625">
        <v>0</v>
      </c>
      <c r="S625">
        <v>0</v>
      </c>
      <c r="T625">
        <v>4</v>
      </c>
      <c r="U625">
        <v>2</v>
      </c>
      <c r="V625">
        <v>38</v>
      </c>
      <c r="W625">
        <v>1</v>
      </c>
      <c r="X625">
        <v>0</v>
      </c>
      <c r="Y625">
        <v>0</v>
      </c>
      <c r="AB625">
        <v>1</v>
      </c>
      <c r="AF625">
        <v>11.8</v>
      </c>
    </row>
    <row r="626" spans="1:32" x14ac:dyDescent="0.2">
      <c r="A626" t="s">
        <v>811</v>
      </c>
      <c r="B626" t="s">
        <v>721</v>
      </c>
      <c r="C626" t="s">
        <v>44</v>
      </c>
      <c r="D626" t="s">
        <v>47</v>
      </c>
      <c r="E626">
        <v>9</v>
      </c>
      <c r="F626" t="s">
        <v>812</v>
      </c>
      <c r="G626" t="s">
        <v>212</v>
      </c>
      <c r="O626">
        <v>1</v>
      </c>
      <c r="P626">
        <v>-12</v>
      </c>
      <c r="Q626">
        <v>0</v>
      </c>
      <c r="R626">
        <v>0</v>
      </c>
      <c r="S626">
        <v>0</v>
      </c>
      <c r="T626">
        <v>4</v>
      </c>
      <c r="U626">
        <v>2</v>
      </c>
      <c r="V626">
        <v>50</v>
      </c>
      <c r="W626">
        <v>1</v>
      </c>
      <c r="X626">
        <v>0</v>
      </c>
      <c r="Y626">
        <v>0</v>
      </c>
      <c r="AB626">
        <v>2</v>
      </c>
      <c r="AF626">
        <v>11.8</v>
      </c>
    </row>
    <row r="627" spans="1:32" hidden="1" x14ac:dyDescent="0.2">
      <c r="A627" t="s">
        <v>1126</v>
      </c>
      <c r="B627" t="s">
        <v>721</v>
      </c>
      <c r="C627" t="s">
        <v>35</v>
      </c>
      <c r="D627" t="s">
        <v>39</v>
      </c>
      <c r="E627">
        <v>9</v>
      </c>
      <c r="F627" t="s">
        <v>1127</v>
      </c>
      <c r="G627" t="s">
        <v>216</v>
      </c>
      <c r="T627">
        <v>5</v>
      </c>
      <c r="U627">
        <v>3</v>
      </c>
      <c r="V627">
        <v>87</v>
      </c>
      <c r="W627">
        <v>0</v>
      </c>
      <c r="X627">
        <v>0</v>
      </c>
      <c r="Y627">
        <v>0</v>
      </c>
      <c r="AB627">
        <v>1</v>
      </c>
      <c r="AF627">
        <v>11.7</v>
      </c>
    </row>
    <row r="628" spans="1:32" hidden="1" x14ac:dyDescent="0.2">
      <c r="A628" t="s">
        <v>420</v>
      </c>
      <c r="B628" t="s">
        <v>368</v>
      </c>
      <c r="C628" t="s">
        <v>53</v>
      </c>
      <c r="D628" t="s">
        <v>43</v>
      </c>
      <c r="E628">
        <v>9</v>
      </c>
      <c r="F628" t="s">
        <v>421</v>
      </c>
      <c r="G628" t="s">
        <v>218</v>
      </c>
      <c r="H628">
        <v>40</v>
      </c>
      <c r="I628">
        <v>22</v>
      </c>
      <c r="J628">
        <v>217</v>
      </c>
      <c r="K628">
        <v>1</v>
      </c>
      <c r="L628">
        <v>0</v>
      </c>
      <c r="M628">
        <v>1</v>
      </c>
      <c r="N628">
        <v>0</v>
      </c>
      <c r="AB628">
        <v>1</v>
      </c>
      <c r="AF628">
        <v>11.68</v>
      </c>
    </row>
    <row r="629" spans="1:32" hidden="1" x14ac:dyDescent="0.2">
      <c r="A629" t="s">
        <v>522</v>
      </c>
      <c r="B629" t="s">
        <v>476</v>
      </c>
      <c r="C629" t="s">
        <v>56</v>
      </c>
      <c r="D629" t="s">
        <v>48</v>
      </c>
      <c r="E629">
        <v>9</v>
      </c>
      <c r="F629" t="s">
        <v>523</v>
      </c>
      <c r="G629" t="s">
        <v>215</v>
      </c>
      <c r="O629">
        <v>17</v>
      </c>
      <c r="P629">
        <v>96</v>
      </c>
      <c r="Q629">
        <v>0</v>
      </c>
      <c r="R629">
        <v>0</v>
      </c>
      <c r="S629">
        <v>0</v>
      </c>
      <c r="T629">
        <v>2</v>
      </c>
      <c r="U629">
        <v>2</v>
      </c>
      <c r="V629">
        <v>-1</v>
      </c>
      <c r="W629">
        <v>0</v>
      </c>
      <c r="X629">
        <v>0</v>
      </c>
      <c r="Y629">
        <v>0</v>
      </c>
      <c r="Z629">
        <v>1</v>
      </c>
      <c r="AA629">
        <v>0</v>
      </c>
      <c r="AB629">
        <v>1</v>
      </c>
      <c r="AF629">
        <v>11.5</v>
      </c>
    </row>
    <row r="630" spans="1:32" x14ac:dyDescent="0.2">
      <c r="A630" t="s">
        <v>1020</v>
      </c>
      <c r="B630" t="s">
        <v>721</v>
      </c>
      <c r="C630" t="s">
        <v>44</v>
      </c>
      <c r="D630" t="s">
        <v>47</v>
      </c>
      <c r="E630">
        <v>9</v>
      </c>
      <c r="F630" t="s">
        <v>1021</v>
      </c>
      <c r="G630" t="s">
        <v>212</v>
      </c>
      <c r="T630">
        <v>6</v>
      </c>
      <c r="U630">
        <v>3</v>
      </c>
      <c r="V630">
        <v>82</v>
      </c>
      <c r="W630">
        <v>0</v>
      </c>
      <c r="X630">
        <v>0</v>
      </c>
      <c r="Y630">
        <v>0</v>
      </c>
      <c r="AB630">
        <v>3</v>
      </c>
      <c r="AF630">
        <v>11.2</v>
      </c>
    </row>
    <row r="631" spans="1:32" hidden="1" x14ac:dyDescent="0.2">
      <c r="A631" t="s">
        <v>764</v>
      </c>
      <c r="B631" t="s">
        <v>721</v>
      </c>
      <c r="C631" t="s">
        <v>53</v>
      </c>
      <c r="D631" t="s">
        <v>43</v>
      </c>
      <c r="E631">
        <v>9</v>
      </c>
      <c r="F631" t="s">
        <v>765</v>
      </c>
      <c r="G631" t="s">
        <v>218</v>
      </c>
      <c r="T631">
        <v>8</v>
      </c>
      <c r="U631">
        <v>6</v>
      </c>
      <c r="V631">
        <v>50</v>
      </c>
      <c r="W631">
        <v>0</v>
      </c>
      <c r="X631">
        <v>0</v>
      </c>
      <c r="Y631">
        <v>0</v>
      </c>
      <c r="AB631">
        <v>2</v>
      </c>
      <c r="AF631">
        <v>11</v>
      </c>
    </row>
    <row r="632" spans="1:32" hidden="1" x14ac:dyDescent="0.2">
      <c r="A632" t="s">
        <v>879</v>
      </c>
      <c r="B632" t="s">
        <v>795</v>
      </c>
      <c r="C632" t="s">
        <v>41</v>
      </c>
      <c r="D632" t="s">
        <v>54</v>
      </c>
      <c r="E632">
        <v>9</v>
      </c>
      <c r="F632" t="s">
        <v>880</v>
      </c>
      <c r="G632" t="s">
        <v>217</v>
      </c>
      <c r="T632">
        <v>5</v>
      </c>
      <c r="U632">
        <v>5</v>
      </c>
      <c r="V632">
        <v>60</v>
      </c>
      <c r="W632">
        <v>0</v>
      </c>
      <c r="X632">
        <v>0</v>
      </c>
      <c r="Y632">
        <v>0</v>
      </c>
      <c r="AB632">
        <v>1</v>
      </c>
      <c r="AF632">
        <v>11</v>
      </c>
    </row>
    <row r="633" spans="1:32" hidden="1" x14ac:dyDescent="0.2">
      <c r="A633" t="s">
        <v>957</v>
      </c>
      <c r="B633" t="s">
        <v>721</v>
      </c>
      <c r="C633" t="s">
        <v>53</v>
      </c>
      <c r="D633" t="s">
        <v>43</v>
      </c>
      <c r="E633">
        <v>9</v>
      </c>
      <c r="F633" t="s">
        <v>958</v>
      </c>
      <c r="G633" t="s">
        <v>218</v>
      </c>
      <c r="T633">
        <v>8</v>
      </c>
      <c r="U633">
        <v>4</v>
      </c>
      <c r="V633">
        <v>70</v>
      </c>
      <c r="W633">
        <v>0</v>
      </c>
      <c r="X633">
        <v>0</v>
      </c>
      <c r="Y633">
        <v>0</v>
      </c>
      <c r="AB633">
        <v>1</v>
      </c>
      <c r="AF633">
        <v>11</v>
      </c>
    </row>
    <row r="634" spans="1:32" hidden="1" x14ac:dyDescent="0.2">
      <c r="A634" t="s">
        <v>853</v>
      </c>
      <c r="B634" t="s">
        <v>795</v>
      </c>
      <c r="C634" t="s">
        <v>53</v>
      </c>
      <c r="D634" t="s">
        <v>43</v>
      </c>
      <c r="E634">
        <v>9</v>
      </c>
      <c r="F634" t="s">
        <v>854</v>
      </c>
      <c r="G634" t="s">
        <v>218</v>
      </c>
      <c r="T634">
        <v>7</v>
      </c>
      <c r="U634">
        <v>3</v>
      </c>
      <c r="V634">
        <v>18</v>
      </c>
      <c r="W634">
        <v>1</v>
      </c>
      <c r="X634">
        <v>0</v>
      </c>
      <c r="Y634">
        <v>0</v>
      </c>
      <c r="AB634">
        <v>1</v>
      </c>
      <c r="AF634">
        <v>10.8</v>
      </c>
    </row>
    <row r="635" spans="1:32" hidden="1" x14ac:dyDescent="0.2">
      <c r="A635" t="s">
        <v>1164</v>
      </c>
      <c r="B635" t="s">
        <v>721</v>
      </c>
      <c r="C635" t="s">
        <v>54</v>
      </c>
      <c r="D635" t="s">
        <v>41</v>
      </c>
      <c r="E635">
        <v>9</v>
      </c>
      <c r="F635" t="s">
        <v>1165</v>
      </c>
      <c r="G635" t="s">
        <v>217</v>
      </c>
      <c r="T635">
        <v>4</v>
      </c>
      <c r="U635">
        <v>3</v>
      </c>
      <c r="V635">
        <v>17</v>
      </c>
      <c r="W635">
        <v>1</v>
      </c>
      <c r="X635">
        <v>0</v>
      </c>
      <c r="Y635">
        <v>0</v>
      </c>
      <c r="AB635">
        <v>4</v>
      </c>
      <c r="AF635">
        <v>10.7</v>
      </c>
    </row>
    <row r="636" spans="1:32" hidden="1" x14ac:dyDescent="0.2">
      <c r="A636" t="s">
        <v>1080</v>
      </c>
      <c r="B636" t="s">
        <v>721</v>
      </c>
      <c r="C636" t="s">
        <v>36</v>
      </c>
      <c r="D636" t="s">
        <v>37</v>
      </c>
      <c r="E636">
        <v>9</v>
      </c>
      <c r="F636" t="s">
        <v>1081</v>
      </c>
      <c r="G636" t="s">
        <v>220</v>
      </c>
      <c r="T636">
        <v>5</v>
      </c>
      <c r="U636">
        <v>5</v>
      </c>
      <c r="V636">
        <v>55</v>
      </c>
      <c r="W636">
        <v>0</v>
      </c>
      <c r="X636">
        <v>0</v>
      </c>
      <c r="Y636">
        <v>0</v>
      </c>
      <c r="AB636">
        <v>4</v>
      </c>
      <c r="AF636">
        <v>10.5</v>
      </c>
    </row>
    <row r="637" spans="1:32" hidden="1" x14ac:dyDescent="0.2">
      <c r="A637" t="s">
        <v>1030</v>
      </c>
      <c r="B637" t="s">
        <v>721</v>
      </c>
      <c r="C637" t="s">
        <v>42</v>
      </c>
      <c r="D637" t="s">
        <v>58</v>
      </c>
      <c r="E637">
        <v>9</v>
      </c>
      <c r="F637" t="s">
        <v>1031</v>
      </c>
      <c r="G637" t="s">
        <v>214</v>
      </c>
      <c r="T637">
        <v>5</v>
      </c>
      <c r="U637">
        <v>3</v>
      </c>
      <c r="V637">
        <v>74</v>
      </c>
      <c r="W637">
        <v>0</v>
      </c>
      <c r="X637">
        <v>0</v>
      </c>
      <c r="Y637">
        <v>0</v>
      </c>
      <c r="AB637">
        <v>3</v>
      </c>
      <c r="AF637">
        <v>10.4</v>
      </c>
    </row>
    <row r="638" spans="1:32" hidden="1" x14ac:dyDescent="0.2">
      <c r="A638" t="s">
        <v>1076</v>
      </c>
      <c r="B638" t="s">
        <v>721</v>
      </c>
      <c r="C638" t="s">
        <v>56</v>
      </c>
      <c r="D638" t="s">
        <v>48</v>
      </c>
      <c r="E638">
        <v>9</v>
      </c>
      <c r="F638" t="s">
        <v>1077</v>
      </c>
      <c r="G638" t="s">
        <v>215</v>
      </c>
      <c r="T638">
        <v>4</v>
      </c>
      <c r="U638">
        <v>3</v>
      </c>
      <c r="V638">
        <v>73</v>
      </c>
      <c r="W638">
        <v>0</v>
      </c>
      <c r="X638">
        <v>0</v>
      </c>
      <c r="Y638">
        <v>0</v>
      </c>
      <c r="AB638">
        <v>3</v>
      </c>
      <c r="AF638">
        <v>10.3</v>
      </c>
    </row>
    <row r="639" spans="1:32" hidden="1" x14ac:dyDescent="0.2">
      <c r="A639" t="s">
        <v>875</v>
      </c>
      <c r="B639" t="s">
        <v>795</v>
      </c>
      <c r="C639" t="s">
        <v>34</v>
      </c>
      <c r="D639" t="s">
        <v>38</v>
      </c>
      <c r="E639">
        <v>9</v>
      </c>
      <c r="F639" t="s">
        <v>876</v>
      </c>
      <c r="G639" t="s">
        <v>222</v>
      </c>
      <c r="T639">
        <v>8</v>
      </c>
      <c r="U639">
        <v>6</v>
      </c>
      <c r="V639">
        <v>43</v>
      </c>
      <c r="W639">
        <v>0</v>
      </c>
      <c r="X639">
        <v>0</v>
      </c>
      <c r="Y639">
        <v>0</v>
      </c>
      <c r="AB639">
        <v>1</v>
      </c>
      <c r="AF639">
        <v>10.3</v>
      </c>
    </row>
    <row r="640" spans="1:32" hidden="1" x14ac:dyDescent="0.2">
      <c r="A640" t="s">
        <v>1026</v>
      </c>
      <c r="B640" t="s">
        <v>795</v>
      </c>
      <c r="C640" t="s">
        <v>52</v>
      </c>
      <c r="D640" t="s">
        <v>49</v>
      </c>
      <c r="E640">
        <v>9</v>
      </c>
      <c r="F640" t="s">
        <v>1027</v>
      </c>
      <c r="G640" t="s">
        <v>223</v>
      </c>
      <c r="T640">
        <v>2</v>
      </c>
      <c r="U640">
        <v>2</v>
      </c>
      <c r="V640">
        <v>23</v>
      </c>
      <c r="W640">
        <v>1</v>
      </c>
      <c r="X640">
        <v>0</v>
      </c>
      <c r="Y640">
        <v>0</v>
      </c>
      <c r="AB640">
        <v>2</v>
      </c>
      <c r="AC640" t="s">
        <v>1478</v>
      </c>
      <c r="AD640" t="s">
        <v>1485</v>
      </c>
      <c r="AE640" t="s">
        <v>1511</v>
      </c>
      <c r="AF640">
        <v>10.3</v>
      </c>
    </row>
    <row r="641" spans="1:32" hidden="1" x14ac:dyDescent="0.2">
      <c r="A641" t="s">
        <v>1028</v>
      </c>
      <c r="B641" t="s">
        <v>795</v>
      </c>
      <c r="C641" t="s">
        <v>41</v>
      </c>
      <c r="D641" t="s">
        <v>54</v>
      </c>
      <c r="E641">
        <v>9</v>
      </c>
      <c r="F641" t="s">
        <v>1029</v>
      </c>
      <c r="G641" t="s">
        <v>217</v>
      </c>
      <c r="T641">
        <v>2</v>
      </c>
      <c r="U641">
        <v>2</v>
      </c>
      <c r="V641">
        <v>21</v>
      </c>
      <c r="W641">
        <v>1</v>
      </c>
      <c r="X641">
        <v>0</v>
      </c>
      <c r="Y641">
        <v>0</v>
      </c>
      <c r="AB641">
        <v>2</v>
      </c>
      <c r="AF641">
        <v>10.1</v>
      </c>
    </row>
    <row r="642" spans="1:32" hidden="1" x14ac:dyDescent="0.2">
      <c r="A642" t="s">
        <v>863</v>
      </c>
      <c r="B642" t="s">
        <v>721</v>
      </c>
      <c r="C642" t="s">
        <v>31</v>
      </c>
      <c r="D642" t="s">
        <v>59</v>
      </c>
      <c r="E642">
        <v>9</v>
      </c>
      <c r="F642" t="s">
        <v>864</v>
      </c>
      <c r="G642" t="s">
        <v>221</v>
      </c>
      <c r="T642">
        <v>7</v>
      </c>
      <c r="U642">
        <v>5</v>
      </c>
      <c r="V642">
        <v>50</v>
      </c>
      <c r="W642">
        <v>0</v>
      </c>
      <c r="X642">
        <v>0</v>
      </c>
      <c r="Y642">
        <v>0</v>
      </c>
      <c r="AB642">
        <v>1</v>
      </c>
      <c r="AF642">
        <v>10</v>
      </c>
    </row>
    <row r="643" spans="1:32" hidden="1" x14ac:dyDescent="0.2">
      <c r="A643" t="s">
        <v>1066</v>
      </c>
      <c r="B643" t="s">
        <v>721</v>
      </c>
      <c r="C643" t="s">
        <v>60</v>
      </c>
      <c r="D643" t="s">
        <v>50</v>
      </c>
      <c r="E643">
        <v>9</v>
      </c>
      <c r="F643" t="s">
        <v>1067</v>
      </c>
      <c r="G643" t="s">
        <v>219</v>
      </c>
      <c r="T643">
        <v>5</v>
      </c>
      <c r="U643">
        <v>3</v>
      </c>
      <c r="V643">
        <v>70</v>
      </c>
      <c r="W643">
        <v>0</v>
      </c>
      <c r="X643">
        <v>0</v>
      </c>
      <c r="Y643">
        <v>0</v>
      </c>
      <c r="AB643">
        <v>4</v>
      </c>
      <c r="AF643">
        <v>10</v>
      </c>
    </row>
    <row r="644" spans="1:32" hidden="1" x14ac:dyDescent="0.2">
      <c r="A644" t="s">
        <v>1194</v>
      </c>
      <c r="B644" t="s">
        <v>795</v>
      </c>
      <c r="C644" t="s">
        <v>59</v>
      </c>
      <c r="D644" t="s">
        <v>31</v>
      </c>
      <c r="E644">
        <v>9</v>
      </c>
      <c r="F644" t="s">
        <v>1195</v>
      </c>
      <c r="G644" t="s">
        <v>221</v>
      </c>
      <c r="T644">
        <v>2</v>
      </c>
      <c r="U644">
        <v>2</v>
      </c>
      <c r="V644">
        <v>18</v>
      </c>
      <c r="W644">
        <v>1</v>
      </c>
      <c r="X644">
        <v>0</v>
      </c>
      <c r="Y644">
        <v>0</v>
      </c>
      <c r="AB644">
        <v>2</v>
      </c>
      <c r="AF644">
        <v>9.8000000000000007</v>
      </c>
    </row>
    <row r="645" spans="1:32" hidden="1" x14ac:dyDescent="0.2">
      <c r="A645" t="s">
        <v>619</v>
      </c>
      <c r="B645" t="s">
        <v>476</v>
      </c>
      <c r="C645" t="s">
        <v>51</v>
      </c>
      <c r="D645" t="s">
        <v>45</v>
      </c>
      <c r="E645">
        <v>9</v>
      </c>
      <c r="F645" t="s">
        <v>620</v>
      </c>
      <c r="G645" t="s">
        <v>210</v>
      </c>
      <c r="O645">
        <v>13</v>
      </c>
      <c r="P645">
        <v>72</v>
      </c>
      <c r="Q645">
        <v>0</v>
      </c>
      <c r="R645">
        <v>0</v>
      </c>
      <c r="S645">
        <v>0</v>
      </c>
      <c r="T645">
        <v>1</v>
      </c>
      <c r="U645">
        <v>1</v>
      </c>
      <c r="V645">
        <v>14</v>
      </c>
      <c r="W645">
        <v>0</v>
      </c>
      <c r="X645">
        <v>0</v>
      </c>
      <c r="Y645">
        <v>0</v>
      </c>
      <c r="AB645">
        <v>2</v>
      </c>
      <c r="AF645">
        <v>9.6</v>
      </c>
    </row>
    <row r="646" spans="1:32" hidden="1" x14ac:dyDescent="0.2">
      <c r="A646" t="s">
        <v>575</v>
      </c>
      <c r="B646" t="s">
        <v>476</v>
      </c>
      <c r="C646" t="s">
        <v>45</v>
      </c>
      <c r="D646" t="s">
        <v>51</v>
      </c>
      <c r="E646">
        <v>9</v>
      </c>
      <c r="F646" t="s">
        <v>576</v>
      </c>
      <c r="G646" t="s">
        <v>210</v>
      </c>
      <c r="O646">
        <v>10</v>
      </c>
      <c r="P646">
        <v>38</v>
      </c>
      <c r="Q646">
        <v>0</v>
      </c>
      <c r="R646">
        <v>0</v>
      </c>
      <c r="S646">
        <v>0</v>
      </c>
      <c r="T646">
        <v>4</v>
      </c>
      <c r="U646">
        <v>3</v>
      </c>
      <c r="V646">
        <v>26</v>
      </c>
      <c r="W646">
        <v>0</v>
      </c>
      <c r="X646">
        <v>0</v>
      </c>
      <c r="Y646">
        <v>0</v>
      </c>
      <c r="AB646">
        <v>2</v>
      </c>
      <c r="AF646">
        <v>9.4</v>
      </c>
    </row>
    <row r="647" spans="1:32" hidden="1" x14ac:dyDescent="0.2">
      <c r="A647" t="s">
        <v>1102</v>
      </c>
      <c r="B647" t="s">
        <v>721</v>
      </c>
      <c r="C647" t="s">
        <v>42</v>
      </c>
      <c r="D647" t="s">
        <v>58</v>
      </c>
      <c r="E647">
        <v>9</v>
      </c>
      <c r="F647" t="s">
        <v>1103</v>
      </c>
      <c r="G647" t="s">
        <v>214</v>
      </c>
      <c r="T647">
        <v>4</v>
      </c>
      <c r="U647">
        <v>4</v>
      </c>
      <c r="V647">
        <v>54</v>
      </c>
      <c r="W647">
        <v>0</v>
      </c>
      <c r="X647">
        <v>0</v>
      </c>
      <c r="Y647">
        <v>0</v>
      </c>
      <c r="AB647">
        <v>1</v>
      </c>
      <c r="AF647">
        <v>9.4</v>
      </c>
    </row>
    <row r="648" spans="1:32" hidden="1" x14ac:dyDescent="0.2">
      <c r="A648" t="s">
        <v>895</v>
      </c>
      <c r="B648" t="s">
        <v>795</v>
      </c>
      <c r="C648" t="s">
        <v>38</v>
      </c>
      <c r="D648" t="s">
        <v>34</v>
      </c>
      <c r="E648">
        <v>9</v>
      </c>
      <c r="F648" t="s">
        <v>896</v>
      </c>
      <c r="G648" t="s">
        <v>222</v>
      </c>
      <c r="T648">
        <v>6</v>
      </c>
      <c r="U648">
        <v>5</v>
      </c>
      <c r="V648">
        <v>44</v>
      </c>
      <c r="W648">
        <v>0</v>
      </c>
      <c r="X648">
        <v>0</v>
      </c>
      <c r="Y648">
        <v>0</v>
      </c>
      <c r="AB648">
        <v>1</v>
      </c>
      <c r="AF648">
        <v>9.4</v>
      </c>
    </row>
    <row r="649" spans="1:32" hidden="1" x14ac:dyDescent="0.2">
      <c r="A649" t="s">
        <v>488</v>
      </c>
      <c r="B649" t="s">
        <v>476</v>
      </c>
      <c r="C649" t="s">
        <v>43</v>
      </c>
      <c r="D649" t="s">
        <v>53</v>
      </c>
      <c r="E649">
        <v>9</v>
      </c>
      <c r="F649" t="s">
        <v>489</v>
      </c>
      <c r="G649" t="s">
        <v>218</v>
      </c>
      <c r="O649">
        <v>4</v>
      </c>
      <c r="P649">
        <v>14</v>
      </c>
      <c r="Q649">
        <v>0</v>
      </c>
      <c r="R649">
        <v>0</v>
      </c>
      <c r="S649">
        <v>0</v>
      </c>
      <c r="T649">
        <v>5</v>
      </c>
      <c r="U649">
        <v>4</v>
      </c>
      <c r="V649">
        <v>39</v>
      </c>
      <c r="W649">
        <v>0</v>
      </c>
      <c r="X649">
        <v>0</v>
      </c>
      <c r="Y649">
        <v>0</v>
      </c>
      <c r="AB649">
        <v>1</v>
      </c>
      <c r="AC649" t="s">
        <v>463</v>
      </c>
      <c r="AD649" t="s">
        <v>1512</v>
      </c>
      <c r="AE649" t="s">
        <v>1496</v>
      </c>
      <c r="AF649">
        <v>9.3000000000000007</v>
      </c>
    </row>
    <row r="650" spans="1:32" hidden="1" x14ac:dyDescent="0.2">
      <c r="A650" t="s">
        <v>973</v>
      </c>
      <c r="B650" t="s">
        <v>721</v>
      </c>
      <c r="C650" t="s">
        <v>51</v>
      </c>
      <c r="D650" t="s">
        <v>45</v>
      </c>
      <c r="E650">
        <v>9</v>
      </c>
      <c r="F650" t="s">
        <v>974</v>
      </c>
      <c r="G650" t="s">
        <v>210</v>
      </c>
      <c r="T650">
        <v>6</v>
      </c>
      <c r="U650">
        <v>4</v>
      </c>
      <c r="V650">
        <v>53</v>
      </c>
      <c r="W650">
        <v>0</v>
      </c>
      <c r="X650">
        <v>0</v>
      </c>
      <c r="Y650">
        <v>0</v>
      </c>
      <c r="AB650">
        <v>1</v>
      </c>
      <c r="AF650">
        <v>9.3000000000000007</v>
      </c>
    </row>
    <row r="651" spans="1:32" hidden="1" x14ac:dyDescent="0.2">
      <c r="A651" t="s">
        <v>1513</v>
      </c>
      <c r="B651" t="s">
        <v>795</v>
      </c>
      <c r="C651" t="s">
        <v>48</v>
      </c>
      <c r="D651" t="s">
        <v>56</v>
      </c>
      <c r="E651">
        <v>9</v>
      </c>
      <c r="F651" t="s">
        <v>1514</v>
      </c>
      <c r="G651" t="s">
        <v>215</v>
      </c>
      <c r="T651">
        <v>2</v>
      </c>
      <c r="U651">
        <v>2</v>
      </c>
      <c r="V651">
        <v>13</v>
      </c>
      <c r="W651">
        <v>1</v>
      </c>
      <c r="X651">
        <v>0</v>
      </c>
      <c r="Y651">
        <v>0</v>
      </c>
      <c r="AB651">
        <v>2</v>
      </c>
      <c r="AF651">
        <v>9.3000000000000007</v>
      </c>
    </row>
    <row r="652" spans="1:32" hidden="1" x14ac:dyDescent="0.2">
      <c r="A652" t="s">
        <v>506</v>
      </c>
      <c r="B652" t="s">
        <v>476</v>
      </c>
      <c r="C652" t="s">
        <v>36</v>
      </c>
      <c r="D652" t="s">
        <v>37</v>
      </c>
      <c r="E652">
        <v>9</v>
      </c>
      <c r="F652" t="s">
        <v>507</v>
      </c>
      <c r="G652" t="s">
        <v>220</v>
      </c>
      <c r="O652">
        <v>8</v>
      </c>
      <c r="P652">
        <v>78</v>
      </c>
      <c r="Q652">
        <v>0</v>
      </c>
      <c r="R652">
        <v>0</v>
      </c>
      <c r="S652">
        <v>0</v>
      </c>
      <c r="T652">
        <v>2</v>
      </c>
      <c r="U652">
        <v>1</v>
      </c>
      <c r="V652">
        <v>4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2</v>
      </c>
      <c r="AF652">
        <v>9.1999999999999993</v>
      </c>
    </row>
    <row r="653" spans="1:32" hidden="1" x14ac:dyDescent="0.2">
      <c r="A653" t="s">
        <v>937</v>
      </c>
      <c r="B653" t="s">
        <v>795</v>
      </c>
      <c r="C653" t="s">
        <v>43</v>
      </c>
      <c r="D653" t="s">
        <v>53</v>
      </c>
      <c r="E653">
        <v>9</v>
      </c>
      <c r="F653" t="s">
        <v>938</v>
      </c>
      <c r="G653" t="s">
        <v>218</v>
      </c>
      <c r="T653">
        <v>5</v>
      </c>
      <c r="U653">
        <v>4</v>
      </c>
      <c r="V653">
        <v>47</v>
      </c>
      <c r="W653">
        <v>0</v>
      </c>
      <c r="X653">
        <v>0</v>
      </c>
      <c r="Y653">
        <v>0</v>
      </c>
      <c r="AB653">
        <v>1</v>
      </c>
      <c r="AF653">
        <v>8.6999999999999993</v>
      </c>
    </row>
    <row r="654" spans="1:32" hidden="1" x14ac:dyDescent="0.2">
      <c r="A654" t="s">
        <v>500</v>
      </c>
      <c r="B654" t="s">
        <v>476</v>
      </c>
      <c r="C654" t="s">
        <v>49</v>
      </c>
      <c r="D654" t="s">
        <v>52</v>
      </c>
      <c r="E654">
        <v>9</v>
      </c>
      <c r="F654" t="s">
        <v>501</v>
      </c>
      <c r="G654" t="s">
        <v>223</v>
      </c>
      <c r="O654">
        <v>11</v>
      </c>
      <c r="P654">
        <v>31</v>
      </c>
      <c r="Q654">
        <v>0</v>
      </c>
      <c r="R654">
        <v>0</v>
      </c>
      <c r="S654">
        <v>0</v>
      </c>
      <c r="T654">
        <v>3</v>
      </c>
      <c r="U654">
        <v>3</v>
      </c>
      <c r="V654">
        <v>25</v>
      </c>
      <c r="W654">
        <v>0</v>
      </c>
      <c r="X654">
        <v>0</v>
      </c>
      <c r="Y654">
        <v>0</v>
      </c>
      <c r="AB654">
        <v>2</v>
      </c>
      <c r="AF654">
        <v>8.6</v>
      </c>
    </row>
    <row r="655" spans="1:32" hidden="1" x14ac:dyDescent="0.2">
      <c r="A655" t="s">
        <v>1430</v>
      </c>
      <c r="B655" t="s">
        <v>721</v>
      </c>
      <c r="C655" t="s">
        <v>32</v>
      </c>
      <c r="D655" t="s">
        <v>40</v>
      </c>
      <c r="E655">
        <v>9</v>
      </c>
      <c r="F655" t="s">
        <v>1431</v>
      </c>
      <c r="G655" t="s">
        <v>213</v>
      </c>
      <c r="T655">
        <v>4</v>
      </c>
      <c r="U655">
        <v>4</v>
      </c>
      <c r="V655">
        <v>45</v>
      </c>
      <c r="W655">
        <v>0</v>
      </c>
      <c r="X655">
        <v>0</v>
      </c>
      <c r="Y655">
        <v>0</v>
      </c>
      <c r="AF655">
        <v>8.5</v>
      </c>
    </row>
    <row r="656" spans="1:32" hidden="1" x14ac:dyDescent="0.2">
      <c r="A656" t="s">
        <v>623</v>
      </c>
      <c r="B656" t="s">
        <v>476</v>
      </c>
      <c r="C656" t="s">
        <v>59</v>
      </c>
      <c r="D656" t="s">
        <v>31</v>
      </c>
      <c r="E656">
        <v>9</v>
      </c>
      <c r="F656" t="s">
        <v>624</v>
      </c>
      <c r="G656" t="s">
        <v>221</v>
      </c>
      <c r="O656">
        <v>6</v>
      </c>
      <c r="P656">
        <v>3</v>
      </c>
      <c r="Q656">
        <v>0</v>
      </c>
      <c r="R656">
        <v>0</v>
      </c>
      <c r="S656">
        <v>0</v>
      </c>
      <c r="T656">
        <v>2</v>
      </c>
      <c r="U656">
        <v>1</v>
      </c>
      <c r="V656">
        <v>8</v>
      </c>
      <c r="W656">
        <v>1</v>
      </c>
      <c r="X656">
        <v>0</v>
      </c>
      <c r="Y656">
        <v>0</v>
      </c>
      <c r="AB656">
        <v>2</v>
      </c>
      <c r="AF656">
        <v>8.1</v>
      </c>
    </row>
    <row r="657" spans="1:32" hidden="1" x14ac:dyDescent="0.2">
      <c r="A657" t="s">
        <v>699</v>
      </c>
      <c r="B657" t="s">
        <v>476</v>
      </c>
      <c r="C657" t="s">
        <v>56</v>
      </c>
      <c r="D657" t="s">
        <v>48</v>
      </c>
      <c r="E657">
        <v>9</v>
      </c>
      <c r="F657" t="s">
        <v>700</v>
      </c>
      <c r="G657" t="s">
        <v>215</v>
      </c>
      <c r="O657">
        <v>1</v>
      </c>
      <c r="P657">
        <v>19</v>
      </c>
      <c r="Q657">
        <v>1</v>
      </c>
      <c r="R657">
        <v>0</v>
      </c>
      <c r="S657">
        <v>0</v>
      </c>
      <c r="AB657">
        <v>3</v>
      </c>
      <c r="AF657">
        <v>7.9</v>
      </c>
    </row>
    <row r="658" spans="1:32" hidden="1" x14ac:dyDescent="0.2">
      <c r="A658" t="s">
        <v>661</v>
      </c>
      <c r="B658" t="s">
        <v>476</v>
      </c>
      <c r="C658" t="s">
        <v>44</v>
      </c>
      <c r="D658" t="s">
        <v>47</v>
      </c>
      <c r="E658">
        <v>9</v>
      </c>
      <c r="F658" t="s">
        <v>662</v>
      </c>
      <c r="G658" t="s">
        <v>212</v>
      </c>
      <c r="O658">
        <v>20</v>
      </c>
      <c r="P658">
        <v>66</v>
      </c>
      <c r="Q658">
        <v>0</v>
      </c>
      <c r="R658">
        <v>0</v>
      </c>
      <c r="S658">
        <v>0</v>
      </c>
      <c r="T658">
        <v>2</v>
      </c>
      <c r="U658">
        <v>1</v>
      </c>
      <c r="V658">
        <v>2</v>
      </c>
      <c r="W658">
        <v>0</v>
      </c>
      <c r="X658">
        <v>0</v>
      </c>
      <c r="Y658">
        <v>0</v>
      </c>
      <c r="AB658">
        <v>1</v>
      </c>
      <c r="AF658">
        <v>7.8</v>
      </c>
    </row>
    <row r="659" spans="1:32" hidden="1" x14ac:dyDescent="0.2">
      <c r="A659" t="s">
        <v>923</v>
      </c>
      <c r="B659" t="s">
        <v>721</v>
      </c>
      <c r="C659" t="s">
        <v>41</v>
      </c>
      <c r="D659" t="s">
        <v>54</v>
      </c>
      <c r="E659">
        <v>9</v>
      </c>
      <c r="F659" t="s">
        <v>924</v>
      </c>
      <c r="G659" t="s">
        <v>217</v>
      </c>
      <c r="T659">
        <v>3</v>
      </c>
      <c r="U659">
        <v>2</v>
      </c>
      <c r="V659">
        <v>58</v>
      </c>
      <c r="W659">
        <v>0</v>
      </c>
      <c r="X659">
        <v>0</v>
      </c>
      <c r="Y659">
        <v>0</v>
      </c>
      <c r="AB659">
        <v>4</v>
      </c>
      <c r="AF659">
        <v>7.8</v>
      </c>
    </row>
    <row r="660" spans="1:32" hidden="1" x14ac:dyDescent="0.2">
      <c r="A660" t="s">
        <v>1247</v>
      </c>
      <c r="B660" t="s">
        <v>721</v>
      </c>
      <c r="C660" t="s">
        <v>47</v>
      </c>
      <c r="D660" t="s">
        <v>44</v>
      </c>
      <c r="E660">
        <v>9</v>
      </c>
      <c r="F660" t="s">
        <v>1248</v>
      </c>
      <c r="G660" t="s">
        <v>212</v>
      </c>
      <c r="T660">
        <v>6</v>
      </c>
      <c r="U660">
        <v>2</v>
      </c>
      <c r="V660">
        <v>57</v>
      </c>
      <c r="W660">
        <v>0</v>
      </c>
      <c r="X660">
        <v>0</v>
      </c>
      <c r="Y660">
        <v>0</v>
      </c>
      <c r="AB660">
        <v>2</v>
      </c>
      <c r="AF660">
        <v>7.7</v>
      </c>
    </row>
    <row r="661" spans="1:32" hidden="1" x14ac:dyDescent="0.2">
      <c r="A661" t="s">
        <v>827</v>
      </c>
      <c r="B661" t="s">
        <v>721</v>
      </c>
      <c r="C661" t="s">
        <v>43</v>
      </c>
      <c r="D661" t="s">
        <v>53</v>
      </c>
      <c r="E661">
        <v>9</v>
      </c>
      <c r="F661" t="s">
        <v>828</v>
      </c>
      <c r="G661" t="s">
        <v>218</v>
      </c>
      <c r="O661">
        <v>1</v>
      </c>
      <c r="P661">
        <v>8</v>
      </c>
      <c r="Q661">
        <v>0</v>
      </c>
      <c r="R661">
        <v>0</v>
      </c>
      <c r="S661">
        <v>0</v>
      </c>
      <c r="T661">
        <v>5</v>
      </c>
      <c r="U661">
        <v>4</v>
      </c>
      <c r="V661">
        <v>24</v>
      </c>
      <c r="W661">
        <v>0</v>
      </c>
      <c r="X661">
        <v>0</v>
      </c>
      <c r="Y661">
        <v>0</v>
      </c>
      <c r="AB661">
        <v>3</v>
      </c>
      <c r="AF661">
        <v>7.2</v>
      </c>
    </row>
    <row r="662" spans="1:32" hidden="1" x14ac:dyDescent="0.2">
      <c r="A662" t="s">
        <v>1140</v>
      </c>
      <c r="B662" t="s">
        <v>721</v>
      </c>
      <c r="C662" t="s">
        <v>39</v>
      </c>
      <c r="D662" t="s">
        <v>35</v>
      </c>
      <c r="E662">
        <v>9</v>
      </c>
      <c r="F662" t="s">
        <v>1141</v>
      </c>
      <c r="G662" t="s">
        <v>216</v>
      </c>
      <c r="T662">
        <v>5</v>
      </c>
      <c r="U662">
        <v>3</v>
      </c>
      <c r="V662">
        <v>42</v>
      </c>
      <c r="W662">
        <v>0</v>
      </c>
      <c r="X662">
        <v>0</v>
      </c>
      <c r="Y662">
        <v>0</v>
      </c>
      <c r="AB662">
        <v>1</v>
      </c>
      <c r="AC662" t="s">
        <v>463</v>
      </c>
      <c r="AD662" t="s">
        <v>1491</v>
      </c>
      <c r="AE662" t="s">
        <v>1515</v>
      </c>
      <c r="AF662">
        <v>7.2</v>
      </c>
    </row>
    <row r="663" spans="1:32" hidden="1" x14ac:dyDescent="0.2">
      <c r="A663" t="s">
        <v>1054</v>
      </c>
      <c r="B663" t="s">
        <v>795</v>
      </c>
      <c r="C663" t="s">
        <v>56</v>
      </c>
      <c r="D663" t="s">
        <v>48</v>
      </c>
      <c r="E663">
        <v>9</v>
      </c>
      <c r="F663" t="s">
        <v>1055</v>
      </c>
      <c r="G663" t="s">
        <v>215</v>
      </c>
      <c r="T663">
        <v>5</v>
      </c>
      <c r="U663">
        <v>1</v>
      </c>
      <c r="V663">
        <v>1</v>
      </c>
      <c r="W663">
        <v>1</v>
      </c>
      <c r="X663">
        <v>0</v>
      </c>
      <c r="Y663">
        <v>0</v>
      </c>
      <c r="AB663">
        <v>1</v>
      </c>
      <c r="AF663">
        <v>7.1</v>
      </c>
    </row>
    <row r="664" spans="1:32" hidden="1" x14ac:dyDescent="0.2">
      <c r="A664" t="s">
        <v>835</v>
      </c>
      <c r="B664" t="s">
        <v>795</v>
      </c>
      <c r="C664" t="s">
        <v>41</v>
      </c>
      <c r="D664" t="s">
        <v>54</v>
      </c>
      <c r="E664">
        <v>9</v>
      </c>
      <c r="F664" t="s">
        <v>836</v>
      </c>
      <c r="G664" t="s">
        <v>217</v>
      </c>
      <c r="T664">
        <v>3</v>
      </c>
      <c r="U664">
        <v>1</v>
      </c>
      <c r="V664">
        <v>1</v>
      </c>
      <c r="W664">
        <v>1</v>
      </c>
      <c r="X664">
        <v>0</v>
      </c>
      <c r="Y664">
        <v>0</v>
      </c>
      <c r="AB664">
        <v>2</v>
      </c>
      <c r="AF664">
        <v>7.1</v>
      </c>
    </row>
    <row r="665" spans="1:32" hidden="1" x14ac:dyDescent="0.2">
      <c r="A665" t="s">
        <v>396</v>
      </c>
      <c r="B665" t="s">
        <v>368</v>
      </c>
      <c r="C665" t="s">
        <v>35</v>
      </c>
      <c r="D665" t="s">
        <v>39</v>
      </c>
      <c r="E665">
        <v>9</v>
      </c>
      <c r="F665" t="s">
        <v>397</v>
      </c>
      <c r="G665" t="s">
        <v>216</v>
      </c>
      <c r="H665">
        <v>33</v>
      </c>
      <c r="I665">
        <v>18</v>
      </c>
      <c r="J665">
        <v>168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2</v>
      </c>
      <c r="Q665">
        <v>0</v>
      </c>
      <c r="R665">
        <v>0</v>
      </c>
      <c r="S665">
        <v>0</v>
      </c>
      <c r="AB665">
        <v>1</v>
      </c>
      <c r="AF665">
        <v>6.92</v>
      </c>
    </row>
    <row r="666" spans="1:32" hidden="1" x14ac:dyDescent="0.2">
      <c r="A666" t="s">
        <v>797</v>
      </c>
      <c r="B666" t="s">
        <v>721</v>
      </c>
      <c r="C666" t="s">
        <v>54</v>
      </c>
      <c r="D666" t="s">
        <v>41</v>
      </c>
      <c r="E666">
        <v>9</v>
      </c>
      <c r="F666" t="s">
        <v>798</v>
      </c>
      <c r="G666" t="s">
        <v>217</v>
      </c>
      <c r="O666">
        <v>8</v>
      </c>
      <c r="P666">
        <v>19</v>
      </c>
      <c r="Q666">
        <v>0</v>
      </c>
      <c r="R666">
        <v>0</v>
      </c>
      <c r="S666">
        <v>0</v>
      </c>
      <c r="T666">
        <v>4</v>
      </c>
      <c r="U666">
        <v>2</v>
      </c>
      <c r="V666">
        <v>28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3</v>
      </c>
      <c r="AF666">
        <v>6.7</v>
      </c>
    </row>
    <row r="667" spans="1:32" hidden="1" x14ac:dyDescent="0.2">
      <c r="A667" t="s">
        <v>1078</v>
      </c>
      <c r="B667" t="s">
        <v>721</v>
      </c>
      <c r="C667" t="s">
        <v>41</v>
      </c>
      <c r="D667" t="s">
        <v>54</v>
      </c>
      <c r="E667">
        <v>9</v>
      </c>
      <c r="F667" t="s">
        <v>1079</v>
      </c>
      <c r="G667" t="s">
        <v>217</v>
      </c>
      <c r="T667">
        <v>3</v>
      </c>
      <c r="U667">
        <v>3</v>
      </c>
      <c r="V667">
        <v>37</v>
      </c>
      <c r="W667">
        <v>0</v>
      </c>
      <c r="X667">
        <v>0</v>
      </c>
      <c r="Y667">
        <v>0</v>
      </c>
      <c r="AB667">
        <v>3</v>
      </c>
      <c r="AF667">
        <v>6.7</v>
      </c>
    </row>
    <row r="668" spans="1:32" hidden="1" x14ac:dyDescent="0.2">
      <c r="A668" t="s">
        <v>524</v>
      </c>
      <c r="B668" t="s">
        <v>476</v>
      </c>
      <c r="C668" t="s">
        <v>53</v>
      </c>
      <c r="D668" t="s">
        <v>43</v>
      </c>
      <c r="E668">
        <v>9</v>
      </c>
      <c r="F668" t="s">
        <v>525</v>
      </c>
      <c r="G668" t="s">
        <v>218</v>
      </c>
      <c r="O668">
        <v>11</v>
      </c>
      <c r="P668">
        <v>27</v>
      </c>
      <c r="Q668">
        <v>0</v>
      </c>
      <c r="R668">
        <v>0</v>
      </c>
      <c r="S668">
        <v>0</v>
      </c>
      <c r="T668">
        <v>3</v>
      </c>
      <c r="U668">
        <v>2</v>
      </c>
      <c r="V668">
        <v>17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1</v>
      </c>
      <c r="AF668">
        <v>6.4</v>
      </c>
    </row>
    <row r="669" spans="1:32" hidden="1" x14ac:dyDescent="0.2">
      <c r="A669" t="s">
        <v>983</v>
      </c>
      <c r="B669" t="s">
        <v>721</v>
      </c>
      <c r="C669" t="s">
        <v>60</v>
      </c>
      <c r="D669" t="s">
        <v>50</v>
      </c>
      <c r="E669">
        <v>9</v>
      </c>
      <c r="F669" t="s">
        <v>984</v>
      </c>
      <c r="G669" t="s">
        <v>219</v>
      </c>
      <c r="T669">
        <v>4</v>
      </c>
      <c r="U669">
        <v>2</v>
      </c>
      <c r="V669">
        <v>44</v>
      </c>
      <c r="W669">
        <v>0</v>
      </c>
      <c r="X669">
        <v>0</v>
      </c>
      <c r="Y669">
        <v>0</v>
      </c>
      <c r="AB669">
        <v>2</v>
      </c>
      <c r="AF669">
        <v>6.4</v>
      </c>
    </row>
    <row r="670" spans="1:32" hidden="1" x14ac:dyDescent="0.2">
      <c r="A670" t="s">
        <v>514</v>
      </c>
      <c r="B670" t="s">
        <v>476</v>
      </c>
      <c r="C670" t="s">
        <v>36</v>
      </c>
      <c r="D670" t="s">
        <v>37</v>
      </c>
      <c r="E670">
        <v>9</v>
      </c>
      <c r="F670" t="s">
        <v>515</v>
      </c>
      <c r="G670" t="s">
        <v>220</v>
      </c>
      <c r="O670">
        <v>11</v>
      </c>
      <c r="P670">
        <v>31</v>
      </c>
      <c r="Q670">
        <v>0</v>
      </c>
      <c r="R670">
        <v>0</v>
      </c>
      <c r="S670">
        <v>0</v>
      </c>
      <c r="T670">
        <v>4</v>
      </c>
      <c r="U670">
        <v>2</v>
      </c>
      <c r="V670">
        <v>12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1</v>
      </c>
      <c r="AF670">
        <v>6.3</v>
      </c>
    </row>
    <row r="671" spans="1:32" hidden="1" x14ac:dyDescent="0.2">
      <c r="A671" t="s">
        <v>518</v>
      </c>
      <c r="B671" t="s">
        <v>476</v>
      </c>
      <c r="C671" t="s">
        <v>51</v>
      </c>
      <c r="D671" t="s">
        <v>45</v>
      </c>
      <c r="E671">
        <v>9</v>
      </c>
      <c r="F671" t="s">
        <v>519</v>
      </c>
      <c r="G671" t="s">
        <v>210</v>
      </c>
      <c r="O671">
        <v>15</v>
      </c>
      <c r="P671">
        <v>52</v>
      </c>
      <c r="Q671">
        <v>0</v>
      </c>
      <c r="R671">
        <v>0</v>
      </c>
      <c r="S671">
        <v>0</v>
      </c>
      <c r="T671">
        <v>1</v>
      </c>
      <c r="U671">
        <v>1</v>
      </c>
      <c r="V671">
        <v>0</v>
      </c>
      <c r="W671">
        <v>0</v>
      </c>
      <c r="X671">
        <v>0</v>
      </c>
      <c r="Y671">
        <v>0</v>
      </c>
      <c r="AB671">
        <v>1</v>
      </c>
      <c r="AF671">
        <v>6.2</v>
      </c>
    </row>
    <row r="672" spans="1:32" hidden="1" x14ac:dyDescent="0.2">
      <c r="A672" t="s">
        <v>917</v>
      </c>
      <c r="B672" t="s">
        <v>795</v>
      </c>
      <c r="C672" t="s">
        <v>48</v>
      </c>
      <c r="D672" t="s">
        <v>56</v>
      </c>
      <c r="E672">
        <v>9</v>
      </c>
      <c r="F672" t="s">
        <v>918</v>
      </c>
      <c r="G672" t="s">
        <v>215</v>
      </c>
      <c r="T672">
        <v>6</v>
      </c>
      <c r="U672">
        <v>3</v>
      </c>
      <c r="V672">
        <v>32</v>
      </c>
      <c r="W672">
        <v>0</v>
      </c>
      <c r="X672">
        <v>0</v>
      </c>
      <c r="Y672">
        <v>0</v>
      </c>
      <c r="AB672">
        <v>1</v>
      </c>
      <c r="AC672" t="s">
        <v>463</v>
      </c>
      <c r="AD672" t="s">
        <v>1516</v>
      </c>
      <c r="AE672" t="s">
        <v>1510</v>
      </c>
      <c r="AF672">
        <v>6.2</v>
      </c>
    </row>
    <row r="673" spans="1:32" hidden="1" x14ac:dyDescent="0.2">
      <c r="A673" t="s">
        <v>1148</v>
      </c>
      <c r="B673" t="s">
        <v>795</v>
      </c>
      <c r="C673" t="s">
        <v>59</v>
      </c>
      <c r="D673" t="s">
        <v>31</v>
      </c>
      <c r="E673">
        <v>9</v>
      </c>
      <c r="F673" t="s">
        <v>1149</v>
      </c>
      <c r="G673" t="s">
        <v>221</v>
      </c>
      <c r="T673">
        <v>6</v>
      </c>
      <c r="U673">
        <v>4</v>
      </c>
      <c r="V673">
        <v>22</v>
      </c>
      <c r="W673">
        <v>0</v>
      </c>
      <c r="X673">
        <v>0</v>
      </c>
      <c r="Y673">
        <v>0</v>
      </c>
      <c r="AB673">
        <v>1</v>
      </c>
      <c r="AF673">
        <v>6.2</v>
      </c>
    </row>
    <row r="674" spans="1:32" hidden="1" x14ac:dyDescent="0.2">
      <c r="A674" t="s">
        <v>1263</v>
      </c>
      <c r="B674" t="s">
        <v>721</v>
      </c>
      <c r="C674" t="s">
        <v>45</v>
      </c>
      <c r="D674" t="s">
        <v>51</v>
      </c>
      <c r="E674">
        <v>9</v>
      </c>
      <c r="F674" t="s">
        <v>1264</v>
      </c>
      <c r="G674" t="s">
        <v>210</v>
      </c>
      <c r="T674">
        <v>5</v>
      </c>
      <c r="U674">
        <v>3</v>
      </c>
      <c r="V674">
        <v>31</v>
      </c>
      <c r="W674">
        <v>0</v>
      </c>
      <c r="X674">
        <v>0</v>
      </c>
      <c r="Y674">
        <v>0</v>
      </c>
      <c r="AB674">
        <v>4</v>
      </c>
      <c r="AF674">
        <v>6.1</v>
      </c>
    </row>
    <row r="675" spans="1:32" hidden="1" x14ac:dyDescent="0.2">
      <c r="A675" t="s">
        <v>989</v>
      </c>
      <c r="B675" t="s">
        <v>721</v>
      </c>
      <c r="C675" t="s">
        <v>59</v>
      </c>
      <c r="D675" t="s">
        <v>31</v>
      </c>
      <c r="E675">
        <v>9</v>
      </c>
      <c r="F675" t="s">
        <v>990</v>
      </c>
      <c r="G675" t="s">
        <v>221</v>
      </c>
      <c r="T675">
        <v>4</v>
      </c>
      <c r="U675">
        <v>3</v>
      </c>
      <c r="V675">
        <v>30</v>
      </c>
      <c r="W675">
        <v>0</v>
      </c>
      <c r="X675">
        <v>0</v>
      </c>
      <c r="Y675">
        <v>0</v>
      </c>
      <c r="AB675">
        <v>2</v>
      </c>
      <c r="AF675">
        <v>6</v>
      </c>
    </row>
    <row r="676" spans="1:32" hidden="1" x14ac:dyDescent="0.2">
      <c r="A676" t="s">
        <v>1104</v>
      </c>
      <c r="B676" t="s">
        <v>721</v>
      </c>
      <c r="C676" t="s">
        <v>49</v>
      </c>
      <c r="D676" t="s">
        <v>52</v>
      </c>
      <c r="E676">
        <v>9</v>
      </c>
      <c r="F676" t="s">
        <v>1105</v>
      </c>
      <c r="G676" t="s">
        <v>223</v>
      </c>
      <c r="T676">
        <v>5</v>
      </c>
      <c r="U676">
        <v>3</v>
      </c>
      <c r="V676">
        <v>28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3</v>
      </c>
      <c r="AF676">
        <v>5.8</v>
      </c>
    </row>
    <row r="677" spans="1:32" hidden="1" x14ac:dyDescent="0.2">
      <c r="A677" t="s">
        <v>508</v>
      </c>
      <c r="B677" t="s">
        <v>476</v>
      </c>
      <c r="C677" t="s">
        <v>37</v>
      </c>
      <c r="D677" t="s">
        <v>36</v>
      </c>
      <c r="E677">
        <v>9</v>
      </c>
      <c r="F677" t="s">
        <v>509</v>
      </c>
      <c r="G677" t="s">
        <v>220</v>
      </c>
      <c r="O677">
        <v>13</v>
      </c>
      <c r="P677">
        <v>48</v>
      </c>
      <c r="Q677">
        <v>0</v>
      </c>
      <c r="R677">
        <v>0</v>
      </c>
      <c r="S677">
        <v>0</v>
      </c>
      <c r="T677">
        <v>1</v>
      </c>
      <c r="U677">
        <v>1</v>
      </c>
      <c r="V677">
        <v>-1</v>
      </c>
      <c r="W677">
        <v>0</v>
      </c>
      <c r="X677">
        <v>0</v>
      </c>
      <c r="Y677">
        <v>0</v>
      </c>
      <c r="AB677">
        <v>2</v>
      </c>
      <c r="AF677">
        <v>5.7</v>
      </c>
    </row>
    <row r="678" spans="1:32" hidden="1" x14ac:dyDescent="0.2">
      <c r="A678" t="s">
        <v>979</v>
      </c>
      <c r="B678" t="s">
        <v>721</v>
      </c>
      <c r="C678" t="s">
        <v>34</v>
      </c>
      <c r="D678" t="s">
        <v>38</v>
      </c>
      <c r="E678">
        <v>9</v>
      </c>
      <c r="F678" t="s">
        <v>980</v>
      </c>
      <c r="G678" t="s">
        <v>222</v>
      </c>
      <c r="T678">
        <v>5</v>
      </c>
      <c r="U678">
        <v>3</v>
      </c>
      <c r="V678">
        <v>27</v>
      </c>
      <c r="W678">
        <v>0</v>
      </c>
      <c r="X678">
        <v>0</v>
      </c>
      <c r="Y678">
        <v>0</v>
      </c>
      <c r="AB678">
        <v>2</v>
      </c>
      <c r="AF678">
        <v>5.7</v>
      </c>
    </row>
    <row r="679" spans="1:32" hidden="1" x14ac:dyDescent="0.2">
      <c r="A679" t="s">
        <v>1426</v>
      </c>
      <c r="B679" t="s">
        <v>721</v>
      </c>
      <c r="C679" t="s">
        <v>50</v>
      </c>
      <c r="D679" t="s">
        <v>60</v>
      </c>
      <c r="E679">
        <v>9</v>
      </c>
      <c r="F679" t="s">
        <v>1427</v>
      </c>
      <c r="G679" t="s">
        <v>219</v>
      </c>
      <c r="T679">
        <v>4</v>
      </c>
      <c r="U679">
        <v>4</v>
      </c>
      <c r="V679">
        <v>17</v>
      </c>
      <c r="W679">
        <v>0</v>
      </c>
      <c r="X679">
        <v>0</v>
      </c>
      <c r="Y679">
        <v>0</v>
      </c>
      <c r="AB679">
        <v>4</v>
      </c>
      <c r="AF679">
        <v>5.7</v>
      </c>
    </row>
    <row r="680" spans="1:32" hidden="1" x14ac:dyDescent="0.2">
      <c r="A680" t="s">
        <v>1138</v>
      </c>
      <c r="B680" t="s">
        <v>795</v>
      </c>
      <c r="C680" t="s">
        <v>45</v>
      </c>
      <c r="D680" t="s">
        <v>51</v>
      </c>
      <c r="E680">
        <v>9</v>
      </c>
      <c r="F680" t="s">
        <v>1139</v>
      </c>
      <c r="G680" t="s">
        <v>210</v>
      </c>
      <c r="T680">
        <v>7</v>
      </c>
      <c r="U680">
        <v>2</v>
      </c>
      <c r="V680">
        <v>35</v>
      </c>
      <c r="W680">
        <v>0</v>
      </c>
      <c r="X680">
        <v>0</v>
      </c>
      <c r="Y680">
        <v>0</v>
      </c>
      <c r="AB680">
        <v>1</v>
      </c>
      <c r="AF680">
        <v>5.5</v>
      </c>
    </row>
    <row r="681" spans="1:32" hidden="1" x14ac:dyDescent="0.2">
      <c r="A681" t="s">
        <v>1312</v>
      </c>
      <c r="B681" t="s">
        <v>795</v>
      </c>
      <c r="C681" t="s">
        <v>32</v>
      </c>
      <c r="D681" t="s">
        <v>40</v>
      </c>
      <c r="E681">
        <v>9</v>
      </c>
      <c r="F681" t="s">
        <v>1313</v>
      </c>
      <c r="G681" t="s">
        <v>213</v>
      </c>
      <c r="T681">
        <v>3</v>
      </c>
      <c r="U681">
        <v>1</v>
      </c>
      <c r="V681">
        <v>44</v>
      </c>
      <c r="W681">
        <v>0</v>
      </c>
      <c r="X681">
        <v>0</v>
      </c>
      <c r="Y681">
        <v>0</v>
      </c>
      <c r="AB681">
        <v>1</v>
      </c>
      <c r="AF681">
        <v>5.4</v>
      </c>
    </row>
    <row r="682" spans="1:32" hidden="1" x14ac:dyDescent="0.2">
      <c r="A682" t="s">
        <v>855</v>
      </c>
      <c r="B682" t="s">
        <v>721</v>
      </c>
      <c r="C682" t="s">
        <v>45</v>
      </c>
      <c r="D682" t="s">
        <v>51</v>
      </c>
      <c r="E682">
        <v>9</v>
      </c>
      <c r="F682" t="s">
        <v>856</v>
      </c>
      <c r="G682" t="s">
        <v>210</v>
      </c>
      <c r="T682">
        <v>6</v>
      </c>
      <c r="U682">
        <v>3</v>
      </c>
      <c r="V682">
        <v>22</v>
      </c>
      <c r="W682">
        <v>0</v>
      </c>
      <c r="X682">
        <v>0</v>
      </c>
      <c r="Y682">
        <v>0</v>
      </c>
      <c r="AB682">
        <v>1</v>
      </c>
      <c r="AF682">
        <v>5.2</v>
      </c>
    </row>
    <row r="683" spans="1:32" hidden="1" x14ac:dyDescent="0.2">
      <c r="A683" t="s">
        <v>1154</v>
      </c>
      <c r="B683" t="s">
        <v>795</v>
      </c>
      <c r="C683" t="s">
        <v>39</v>
      </c>
      <c r="D683" t="s">
        <v>35</v>
      </c>
      <c r="E683">
        <v>9</v>
      </c>
      <c r="F683" t="s">
        <v>1155</v>
      </c>
      <c r="G683" t="s">
        <v>216</v>
      </c>
      <c r="T683">
        <v>2</v>
      </c>
      <c r="U683">
        <v>2</v>
      </c>
      <c r="V683">
        <v>30</v>
      </c>
      <c r="W683">
        <v>0</v>
      </c>
      <c r="X683">
        <v>0</v>
      </c>
      <c r="Y683">
        <v>0</v>
      </c>
      <c r="AB683">
        <v>1</v>
      </c>
      <c r="AF683">
        <v>5</v>
      </c>
    </row>
    <row r="684" spans="1:32" hidden="1" x14ac:dyDescent="0.2">
      <c r="A684" t="s">
        <v>569</v>
      </c>
      <c r="B684" t="s">
        <v>476</v>
      </c>
      <c r="C684" t="s">
        <v>31</v>
      </c>
      <c r="D684" t="s">
        <v>59</v>
      </c>
      <c r="E684">
        <v>9</v>
      </c>
      <c r="F684" t="s">
        <v>570</v>
      </c>
      <c r="G684" t="s">
        <v>221</v>
      </c>
      <c r="O684">
        <v>7</v>
      </c>
      <c r="P684">
        <v>34</v>
      </c>
      <c r="Q684">
        <v>0</v>
      </c>
      <c r="R684">
        <v>0</v>
      </c>
      <c r="S684">
        <v>0</v>
      </c>
      <c r="T684">
        <v>2</v>
      </c>
      <c r="U684">
        <v>1</v>
      </c>
      <c r="V684">
        <v>4</v>
      </c>
      <c r="W684">
        <v>0</v>
      </c>
      <c r="X684">
        <v>0</v>
      </c>
      <c r="Y684">
        <v>0</v>
      </c>
      <c r="AB684">
        <v>2</v>
      </c>
      <c r="AC684" t="s">
        <v>463</v>
      </c>
      <c r="AD684" t="s">
        <v>1479</v>
      </c>
      <c r="AE684" t="s">
        <v>1486</v>
      </c>
      <c r="AF684">
        <v>4.8</v>
      </c>
    </row>
    <row r="685" spans="1:32" hidden="1" x14ac:dyDescent="0.2">
      <c r="A685" t="s">
        <v>679</v>
      </c>
      <c r="B685" t="s">
        <v>476</v>
      </c>
      <c r="C685" t="s">
        <v>37</v>
      </c>
      <c r="D685" t="s">
        <v>36</v>
      </c>
      <c r="E685">
        <v>9</v>
      </c>
      <c r="F685" t="s">
        <v>680</v>
      </c>
      <c r="G685" t="s">
        <v>220</v>
      </c>
      <c r="O685">
        <v>7</v>
      </c>
      <c r="P685">
        <v>30</v>
      </c>
      <c r="Q685">
        <v>0</v>
      </c>
      <c r="R685">
        <v>0</v>
      </c>
      <c r="S685">
        <v>0</v>
      </c>
      <c r="T685">
        <v>1</v>
      </c>
      <c r="U685">
        <v>1</v>
      </c>
      <c r="V685">
        <v>7</v>
      </c>
      <c r="W685">
        <v>0</v>
      </c>
      <c r="X685">
        <v>0</v>
      </c>
      <c r="Y685">
        <v>0</v>
      </c>
      <c r="AB685">
        <v>3</v>
      </c>
      <c r="AF685">
        <v>4.7</v>
      </c>
    </row>
    <row r="686" spans="1:32" hidden="1" x14ac:dyDescent="0.2">
      <c r="A686" t="s">
        <v>496</v>
      </c>
      <c r="B686" t="s">
        <v>476</v>
      </c>
      <c r="C686" t="s">
        <v>38</v>
      </c>
      <c r="D686" t="s">
        <v>34</v>
      </c>
      <c r="E686">
        <v>9</v>
      </c>
      <c r="F686" t="s">
        <v>497</v>
      </c>
      <c r="G686" t="s">
        <v>222</v>
      </c>
      <c r="O686">
        <v>5</v>
      </c>
      <c r="P686">
        <v>23</v>
      </c>
      <c r="Q686">
        <v>0</v>
      </c>
      <c r="R686">
        <v>0</v>
      </c>
      <c r="S686">
        <v>0</v>
      </c>
      <c r="T686">
        <v>3</v>
      </c>
      <c r="U686">
        <v>2</v>
      </c>
      <c r="V686">
        <v>3</v>
      </c>
      <c r="W686">
        <v>0</v>
      </c>
      <c r="X686">
        <v>0</v>
      </c>
      <c r="Y686">
        <v>0</v>
      </c>
      <c r="AB686">
        <v>3</v>
      </c>
      <c r="AF686">
        <v>4.5999999999999996</v>
      </c>
    </row>
    <row r="687" spans="1:32" hidden="1" x14ac:dyDescent="0.2">
      <c r="A687" t="s">
        <v>1190</v>
      </c>
      <c r="B687" t="s">
        <v>721</v>
      </c>
      <c r="C687" t="s">
        <v>53</v>
      </c>
      <c r="D687" t="s">
        <v>43</v>
      </c>
      <c r="E687">
        <v>9</v>
      </c>
      <c r="F687" t="s">
        <v>1191</v>
      </c>
      <c r="G687" t="s">
        <v>218</v>
      </c>
      <c r="T687">
        <v>2</v>
      </c>
      <c r="U687">
        <v>2</v>
      </c>
      <c r="V687">
        <v>26</v>
      </c>
      <c r="W687">
        <v>0</v>
      </c>
      <c r="X687">
        <v>0</v>
      </c>
      <c r="Y687">
        <v>0</v>
      </c>
      <c r="AB687">
        <v>4</v>
      </c>
      <c r="AF687">
        <v>4.5999999999999996</v>
      </c>
    </row>
    <row r="688" spans="1:32" hidden="1" x14ac:dyDescent="0.2">
      <c r="A688" t="s">
        <v>1016</v>
      </c>
      <c r="B688" t="s">
        <v>795</v>
      </c>
      <c r="C688" t="s">
        <v>54</v>
      </c>
      <c r="D688" t="s">
        <v>41</v>
      </c>
      <c r="E688">
        <v>9</v>
      </c>
      <c r="F688" t="s">
        <v>1017</v>
      </c>
      <c r="G688" t="s">
        <v>217</v>
      </c>
      <c r="T688">
        <v>3</v>
      </c>
      <c r="U688">
        <v>2</v>
      </c>
      <c r="V688">
        <v>25</v>
      </c>
      <c r="W688">
        <v>0</v>
      </c>
      <c r="X688">
        <v>0</v>
      </c>
      <c r="Y688">
        <v>0</v>
      </c>
      <c r="AB688">
        <v>2</v>
      </c>
      <c r="AF688">
        <v>4.5</v>
      </c>
    </row>
    <row r="689" spans="1:32" hidden="1" x14ac:dyDescent="0.2">
      <c r="A689" t="s">
        <v>1108</v>
      </c>
      <c r="B689" t="s">
        <v>721</v>
      </c>
      <c r="C689" t="s">
        <v>53</v>
      </c>
      <c r="D689" t="s">
        <v>43</v>
      </c>
      <c r="E689">
        <v>9</v>
      </c>
      <c r="F689" t="s">
        <v>1109</v>
      </c>
      <c r="G689" t="s">
        <v>218</v>
      </c>
      <c r="T689">
        <v>6</v>
      </c>
      <c r="U689">
        <v>3</v>
      </c>
      <c r="V689">
        <v>15</v>
      </c>
      <c r="W689">
        <v>0</v>
      </c>
      <c r="X689">
        <v>0</v>
      </c>
      <c r="Y689">
        <v>0</v>
      </c>
      <c r="AB689">
        <v>3</v>
      </c>
      <c r="AC689" t="s">
        <v>1478</v>
      </c>
      <c r="AD689" t="s">
        <v>1491</v>
      </c>
      <c r="AE689" t="s">
        <v>1517</v>
      </c>
      <c r="AF689">
        <v>4.5</v>
      </c>
    </row>
    <row r="690" spans="1:32" hidden="1" x14ac:dyDescent="0.2">
      <c r="A690" t="s">
        <v>1294</v>
      </c>
      <c r="B690" t="s">
        <v>795</v>
      </c>
      <c r="C690" t="s">
        <v>35</v>
      </c>
      <c r="D690" t="s">
        <v>39</v>
      </c>
      <c r="E690">
        <v>9</v>
      </c>
      <c r="F690" t="s">
        <v>1295</v>
      </c>
      <c r="G690" t="s">
        <v>216</v>
      </c>
      <c r="T690">
        <v>2</v>
      </c>
      <c r="U690">
        <v>2</v>
      </c>
      <c r="V690">
        <v>25</v>
      </c>
      <c r="W690">
        <v>0</v>
      </c>
      <c r="X690">
        <v>0</v>
      </c>
      <c r="Y690">
        <v>0</v>
      </c>
      <c r="AB690">
        <v>2</v>
      </c>
      <c r="AF690">
        <v>4.5</v>
      </c>
    </row>
    <row r="691" spans="1:32" hidden="1" x14ac:dyDescent="0.2">
      <c r="A691" t="s">
        <v>1120</v>
      </c>
      <c r="B691" t="s">
        <v>795</v>
      </c>
      <c r="C691" t="s">
        <v>40</v>
      </c>
      <c r="D691" t="s">
        <v>32</v>
      </c>
      <c r="E691">
        <v>9</v>
      </c>
      <c r="F691" t="s">
        <v>1121</v>
      </c>
      <c r="G691" t="s">
        <v>213</v>
      </c>
      <c r="T691">
        <v>8</v>
      </c>
      <c r="U691">
        <v>3</v>
      </c>
      <c r="V691">
        <v>14</v>
      </c>
      <c r="W691">
        <v>0</v>
      </c>
      <c r="X691">
        <v>0</v>
      </c>
      <c r="Y691">
        <v>0</v>
      </c>
      <c r="AB691">
        <v>1</v>
      </c>
      <c r="AC691" t="s">
        <v>463</v>
      </c>
      <c r="AD691" t="s">
        <v>1512</v>
      </c>
      <c r="AE691" t="s">
        <v>1518</v>
      </c>
      <c r="AF691">
        <v>4.4000000000000004</v>
      </c>
    </row>
    <row r="692" spans="1:32" hidden="1" x14ac:dyDescent="0.2">
      <c r="A692" t="s">
        <v>1036</v>
      </c>
      <c r="B692" t="s">
        <v>721</v>
      </c>
      <c r="C692" t="s">
        <v>52</v>
      </c>
      <c r="D692" t="s">
        <v>49</v>
      </c>
      <c r="E692">
        <v>9</v>
      </c>
      <c r="F692" t="s">
        <v>1037</v>
      </c>
      <c r="G692" t="s">
        <v>223</v>
      </c>
      <c r="T692">
        <v>3</v>
      </c>
      <c r="U692">
        <v>2</v>
      </c>
      <c r="V692">
        <v>23</v>
      </c>
      <c r="W692">
        <v>0</v>
      </c>
      <c r="X692">
        <v>0</v>
      </c>
      <c r="Y692">
        <v>0</v>
      </c>
      <c r="AB692">
        <v>4</v>
      </c>
      <c r="AF692">
        <v>4.3</v>
      </c>
    </row>
    <row r="693" spans="1:32" hidden="1" x14ac:dyDescent="0.2">
      <c r="A693" t="s">
        <v>1255</v>
      </c>
      <c r="B693" t="s">
        <v>721</v>
      </c>
      <c r="C693" t="s">
        <v>32</v>
      </c>
      <c r="D693" t="s">
        <v>40</v>
      </c>
      <c r="E693">
        <v>9</v>
      </c>
      <c r="F693" t="s">
        <v>1256</v>
      </c>
      <c r="G693" t="s">
        <v>213</v>
      </c>
      <c r="T693">
        <v>3</v>
      </c>
      <c r="U693">
        <v>2</v>
      </c>
      <c r="V693">
        <v>22</v>
      </c>
      <c r="W693">
        <v>0</v>
      </c>
      <c r="X693">
        <v>0</v>
      </c>
      <c r="Y693">
        <v>0</v>
      </c>
      <c r="AB693">
        <v>3</v>
      </c>
      <c r="AF693">
        <v>4.2</v>
      </c>
    </row>
    <row r="694" spans="1:32" hidden="1" x14ac:dyDescent="0.2">
      <c r="A694" t="s">
        <v>1166</v>
      </c>
      <c r="B694" t="s">
        <v>721</v>
      </c>
      <c r="C694" t="s">
        <v>31</v>
      </c>
      <c r="D694" t="s">
        <v>59</v>
      </c>
      <c r="E694">
        <v>9</v>
      </c>
      <c r="F694" t="s">
        <v>1167</v>
      </c>
      <c r="G694" t="s">
        <v>221</v>
      </c>
      <c r="T694">
        <v>4</v>
      </c>
      <c r="U694">
        <v>2</v>
      </c>
      <c r="V694">
        <v>22</v>
      </c>
      <c r="W694">
        <v>0</v>
      </c>
      <c r="X694">
        <v>0</v>
      </c>
      <c r="Y694">
        <v>0</v>
      </c>
      <c r="AB694">
        <v>4</v>
      </c>
      <c r="AF694">
        <v>4.2</v>
      </c>
    </row>
    <row r="695" spans="1:32" hidden="1" x14ac:dyDescent="0.2">
      <c r="A695" t="s">
        <v>1214</v>
      </c>
      <c r="B695" t="s">
        <v>795</v>
      </c>
      <c r="C695" t="s">
        <v>37</v>
      </c>
      <c r="D695" t="s">
        <v>36</v>
      </c>
      <c r="E695">
        <v>9</v>
      </c>
      <c r="F695" t="s">
        <v>1215</v>
      </c>
      <c r="G695" t="s">
        <v>220</v>
      </c>
      <c r="T695">
        <v>6</v>
      </c>
      <c r="U695">
        <v>2</v>
      </c>
      <c r="V695">
        <v>19</v>
      </c>
      <c r="W695">
        <v>0</v>
      </c>
      <c r="X695">
        <v>0</v>
      </c>
      <c r="Y695">
        <v>0</v>
      </c>
      <c r="AF695">
        <v>3.9</v>
      </c>
    </row>
    <row r="696" spans="1:32" hidden="1" x14ac:dyDescent="0.2">
      <c r="A696" t="s">
        <v>1098</v>
      </c>
      <c r="B696" t="s">
        <v>795</v>
      </c>
      <c r="C696" t="s">
        <v>60</v>
      </c>
      <c r="D696" t="s">
        <v>50</v>
      </c>
      <c r="E696">
        <v>9</v>
      </c>
      <c r="F696" t="s">
        <v>1099</v>
      </c>
      <c r="G696" t="s">
        <v>219</v>
      </c>
      <c r="T696">
        <v>5</v>
      </c>
      <c r="U696">
        <v>2</v>
      </c>
      <c r="V696">
        <v>19</v>
      </c>
      <c r="W696">
        <v>0</v>
      </c>
      <c r="X696">
        <v>0</v>
      </c>
      <c r="Y696">
        <v>0</v>
      </c>
      <c r="AB696">
        <v>2</v>
      </c>
      <c r="AF696">
        <v>3.9</v>
      </c>
    </row>
    <row r="697" spans="1:32" hidden="1" x14ac:dyDescent="0.2">
      <c r="A697" t="s">
        <v>1243</v>
      </c>
      <c r="B697" t="s">
        <v>795</v>
      </c>
      <c r="C697" t="s">
        <v>40</v>
      </c>
      <c r="D697" t="s">
        <v>32</v>
      </c>
      <c r="E697">
        <v>9</v>
      </c>
      <c r="F697" t="s">
        <v>1244</v>
      </c>
      <c r="G697" t="s">
        <v>213</v>
      </c>
      <c r="T697">
        <v>1</v>
      </c>
      <c r="U697">
        <v>1</v>
      </c>
      <c r="V697">
        <v>27</v>
      </c>
      <c r="W697">
        <v>0</v>
      </c>
      <c r="X697">
        <v>0</v>
      </c>
      <c r="Y697">
        <v>0</v>
      </c>
      <c r="AB697">
        <v>2</v>
      </c>
      <c r="AF697">
        <v>3.7</v>
      </c>
    </row>
    <row r="698" spans="1:32" hidden="1" x14ac:dyDescent="0.2">
      <c r="A698" t="s">
        <v>1228</v>
      </c>
      <c r="B698" t="s">
        <v>721</v>
      </c>
      <c r="C698" t="s">
        <v>38</v>
      </c>
      <c r="D698" t="s">
        <v>34</v>
      </c>
      <c r="E698">
        <v>9</v>
      </c>
      <c r="F698" t="s">
        <v>1229</v>
      </c>
      <c r="G698" t="s">
        <v>222</v>
      </c>
      <c r="T698">
        <v>3</v>
      </c>
      <c r="U698">
        <v>1</v>
      </c>
      <c r="V698">
        <v>27</v>
      </c>
      <c r="W698">
        <v>0</v>
      </c>
      <c r="X698">
        <v>0</v>
      </c>
      <c r="Y698">
        <v>0</v>
      </c>
      <c r="AB698">
        <v>4</v>
      </c>
      <c r="AF698">
        <v>3.7</v>
      </c>
    </row>
    <row r="699" spans="1:32" hidden="1" x14ac:dyDescent="0.2">
      <c r="A699" t="s">
        <v>1220</v>
      </c>
      <c r="B699" t="s">
        <v>795</v>
      </c>
      <c r="C699" t="s">
        <v>56</v>
      </c>
      <c r="D699" t="s">
        <v>48</v>
      </c>
      <c r="E699">
        <v>9</v>
      </c>
      <c r="F699" t="s">
        <v>1221</v>
      </c>
      <c r="G699" t="s">
        <v>215</v>
      </c>
      <c r="T699">
        <v>3</v>
      </c>
      <c r="U699">
        <v>2</v>
      </c>
      <c r="V699">
        <v>16</v>
      </c>
      <c r="W699">
        <v>0</v>
      </c>
      <c r="X699">
        <v>0</v>
      </c>
      <c r="Y699">
        <v>0</v>
      </c>
      <c r="AB699">
        <v>2</v>
      </c>
      <c r="AF699">
        <v>3.6</v>
      </c>
    </row>
    <row r="700" spans="1:32" hidden="1" x14ac:dyDescent="0.2">
      <c r="A700" t="s">
        <v>975</v>
      </c>
      <c r="B700" t="s">
        <v>721</v>
      </c>
      <c r="C700" t="s">
        <v>39</v>
      </c>
      <c r="D700" t="s">
        <v>35</v>
      </c>
      <c r="E700">
        <v>9</v>
      </c>
      <c r="F700" t="s">
        <v>976</v>
      </c>
      <c r="G700" t="s">
        <v>216</v>
      </c>
      <c r="T700">
        <v>2</v>
      </c>
      <c r="U700">
        <v>1</v>
      </c>
      <c r="V700">
        <v>25</v>
      </c>
      <c r="W700">
        <v>0</v>
      </c>
      <c r="X700">
        <v>0</v>
      </c>
      <c r="Y700">
        <v>0</v>
      </c>
      <c r="AB700">
        <v>4</v>
      </c>
      <c r="AF700">
        <v>3.5</v>
      </c>
    </row>
    <row r="701" spans="1:32" hidden="1" x14ac:dyDescent="0.2">
      <c r="A701" t="s">
        <v>939</v>
      </c>
      <c r="B701" t="s">
        <v>721</v>
      </c>
      <c r="C701" t="s">
        <v>35</v>
      </c>
      <c r="D701" t="s">
        <v>39</v>
      </c>
      <c r="E701">
        <v>9</v>
      </c>
      <c r="F701" t="s">
        <v>940</v>
      </c>
      <c r="G701" t="s">
        <v>216</v>
      </c>
      <c r="T701">
        <v>4</v>
      </c>
      <c r="U701">
        <v>2</v>
      </c>
      <c r="V701">
        <v>13</v>
      </c>
      <c r="W701">
        <v>0</v>
      </c>
      <c r="X701">
        <v>0</v>
      </c>
      <c r="Y701">
        <v>0</v>
      </c>
      <c r="AB701">
        <v>3</v>
      </c>
      <c r="AF701">
        <v>3.3</v>
      </c>
    </row>
    <row r="702" spans="1:32" hidden="1" x14ac:dyDescent="0.2">
      <c r="A702" t="s">
        <v>418</v>
      </c>
      <c r="B702" t="s">
        <v>368</v>
      </c>
      <c r="C702" t="s">
        <v>48</v>
      </c>
      <c r="D702" t="s">
        <v>56</v>
      </c>
      <c r="E702">
        <v>9</v>
      </c>
      <c r="F702" t="s">
        <v>419</v>
      </c>
      <c r="G702" t="s">
        <v>215</v>
      </c>
      <c r="H702">
        <v>6</v>
      </c>
      <c r="I702">
        <v>4</v>
      </c>
      <c r="J702">
        <v>79</v>
      </c>
      <c r="K702">
        <v>0</v>
      </c>
      <c r="L702">
        <v>0</v>
      </c>
      <c r="M702">
        <v>0</v>
      </c>
      <c r="N702">
        <v>0</v>
      </c>
      <c r="AB702">
        <v>2</v>
      </c>
      <c r="AF702">
        <v>3.16</v>
      </c>
    </row>
    <row r="703" spans="1:32" hidden="1" x14ac:dyDescent="0.2">
      <c r="A703" t="s">
        <v>1303</v>
      </c>
      <c r="B703" t="s">
        <v>795</v>
      </c>
      <c r="C703" t="s">
        <v>39</v>
      </c>
      <c r="D703" t="s">
        <v>35</v>
      </c>
      <c r="E703">
        <v>9</v>
      </c>
      <c r="F703" t="s">
        <v>1304</v>
      </c>
      <c r="G703" t="s">
        <v>216</v>
      </c>
      <c r="T703">
        <v>3</v>
      </c>
      <c r="U703">
        <v>2</v>
      </c>
      <c r="V703">
        <v>11</v>
      </c>
      <c r="W703">
        <v>0</v>
      </c>
      <c r="X703">
        <v>0</v>
      </c>
      <c r="Y703">
        <v>0</v>
      </c>
      <c r="AB703">
        <v>2</v>
      </c>
      <c r="AC703" t="s">
        <v>463</v>
      </c>
      <c r="AD703" t="s">
        <v>1483</v>
      </c>
      <c r="AE703" t="s">
        <v>1515</v>
      </c>
      <c r="AF703">
        <v>3.1</v>
      </c>
    </row>
    <row r="704" spans="1:32" x14ac:dyDescent="0.2">
      <c r="A704" t="s">
        <v>780</v>
      </c>
      <c r="B704" t="s">
        <v>721</v>
      </c>
      <c r="C704" t="s">
        <v>44</v>
      </c>
      <c r="D704" t="s">
        <v>47</v>
      </c>
      <c r="E704">
        <v>9</v>
      </c>
      <c r="F704" t="s">
        <v>781</v>
      </c>
      <c r="G704" t="s">
        <v>212</v>
      </c>
      <c r="T704">
        <v>4</v>
      </c>
      <c r="U704">
        <v>1</v>
      </c>
      <c r="V704">
        <v>20</v>
      </c>
      <c r="W704">
        <v>0</v>
      </c>
      <c r="X704">
        <v>0</v>
      </c>
      <c r="Y704">
        <v>0</v>
      </c>
      <c r="AB704">
        <v>1</v>
      </c>
      <c r="AF704">
        <v>3</v>
      </c>
    </row>
    <row r="705" spans="1:32" hidden="1" x14ac:dyDescent="0.2">
      <c r="A705" t="s">
        <v>987</v>
      </c>
      <c r="B705" t="s">
        <v>721</v>
      </c>
      <c r="C705" t="s">
        <v>38</v>
      </c>
      <c r="D705" t="s">
        <v>34</v>
      </c>
      <c r="E705">
        <v>9</v>
      </c>
      <c r="F705" t="s">
        <v>988</v>
      </c>
      <c r="G705" t="s">
        <v>222</v>
      </c>
      <c r="T705">
        <v>4</v>
      </c>
      <c r="U705">
        <v>2</v>
      </c>
      <c r="V705">
        <v>10</v>
      </c>
      <c r="W705">
        <v>0</v>
      </c>
      <c r="X705">
        <v>0</v>
      </c>
      <c r="Y705">
        <v>0</v>
      </c>
      <c r="AB705">
        <v>3</v>
      </c>
      <c r="AF705">
        <v>3</v>
      </c>
    </row>
    <row r="706" spans="1:32" hidden="1" x14ac:dyDescent="0.2">
      <c r="A706" t="s">
        <v>959</v>
      </c>
      <c r="B706" t="s">
        <v>721</v>
      </c>
      <c r="C706" t="s">
        <v>50</v>
      </c>
      <c r="D706" t="s">
        <v>60</v>
      </c>
      <c r="E706">
        <v>9</v>
      </c>
      <c r="F706" t="s">
        <v>960</v>
      </c>
      <c r="G706" t="s">
        <v>219</v>
      </c>
      <c r="T706">
        <v>2</v>
      </c>
      <c r="U706">
        <v>1</v>
      </c>
      <c r="V706">
        <v>20</v>
      </c>
      <c r="W706">
        <v>0</v>
      </c>
      <c r="X706">
        <v>0</v>
      </c>
      <c r="Y706">
        <v>0</v>
      </c>
      <c r="AB706">
        <v>3</v>
      </c>
      <c r="AF706">
        <v>3</v>
      </c>
    </row>
    <row r="707" spans="1:32" hidden="1" x14ac:dyDescent="0.2">
      <c r="A707" t="s">
        <v>563</v>
      </c>
      <c r="B707" t="s">
        <v>476</v>
      </c>
      <c r="C707" t="s">
        <v>32</v>
      </c>
      <c r="D707" t="s">
        <v>40</v>
      </c>
      <c r="E707">
        <v>9</v>
      </c>
      <c r="F707" t="s">
        <v>564</v>
      </c>
      <c r="G707" t="s">
        <v>213</v>
      </c>
      <c r="O707">
        <v>1</v>
      </c>
      <c r="P707">
        <v>3</v>
      </c>
      <c r="Q707">
        <v>0</v>
      </c>
      <c r="R707">
        <v>0</v>
      </c>
      <c r="S707">
        <v>0</v>
      </c>
      <c r="T707">
        <v>3</v>
      </c>
      <c r="U707">
        <v>1</v>
      </c>
      <c r="V707">
        <v>16</v>
      </c>
      <c r="W707">
        <v>0</v>
      </c>
      <c r="X707">
        <v>0</v>
      </c>
      <c r="Y707">
        <v>0</v>
      </c>
      <c r="AB707">
        <v>3</v>
      </c>
      <c r="AF707">
        <v>2.9</v>
      </c>
    </row>
    <row r="708" spans="1:32" hidden="1" x14ac:dyDescent="0.2">
      <c r="A708" t="s">
        <v>1281</v>
      </c>
      <c r="B708" t="s">
        <v>721</v>
      </c>
      <c r="C708" t="s">
        <v>60</v>
      </c>
      <c r="D708" t="s">
        <v>50</v>
      </c>
      <c r="E708">
        <v>9</v>
      </c>
      <c r="F708" t="s">
        <v>1282</v>
      </c>
      <c r="G708" t="s">
        <v>219</v>
      </c>
      <c r="O708">
        <v>1</v>
      </c>
      <c r="P708">
        <v>7</v>
      </c>
      <c r="Q708">
        <v>0</v>
      </c>
      <c r="R708">
        <v>0</v>
      </c>
      <c r="S708">
        <v>0</v>
      </c>
      <c r="T708">
        <v>2</v>
      </c>
      <c r="U708">
        <v>2</v>
      </c>
      <c r="V708">
        <v>2</v>
      </c>
      <c r="W708">
        <v>0</v>
      </c>
      <c r="X708">
        <v>0</v>
      </c>
      <c r="Y708">
        <v>0</v>
      </c>
      <c r="AB708">
        <v>3</v>
      </c>
      <c r="AF708">
        <v>2.9</v>
      </c>
    </row>
    <row r="709" spans="1:32" hidden="1" x14ac:dyDescent="0.2">
      <c r="A709" t="s">
        <v>1519</v>
      </c>
      <c r="B709" t="s">
        <v>476</v>
      </c>
      <c r="C709" t="s">
        <v>52</v>
      </c>
      <c r="D709" t="s">
        <v>49</v>
      </c>
      <c r="E709">
        <v>9</v>
      </c>
      <c r="F709" t="s">
        <v>1520</v>
      </c>
      <c r="G709" t="s">
        <v>223</v>
      </c>
      <c r="O709">
        <v>7</v>
      </c>
      <c r="P709">
        <v>28</v>
      </c>
      <c r="Q709">
        <v>0</v>
      </c>
      <c r="R709">
        <v>0</v>
      </c>
      <c r="S709">
        <v>0</v>
      </c>
      <c r="AB709">
        <v>3</v>
      </c>
      <c r="AF709">
        <v>2.8</v>
      </c>
    </row>
    <row r="710" spans="1:32" hidden="1" x14ac:dyDescent="0.2">
      <c r="A710" t="s">
        <v>1521</v>
      </c>
      <c r="B710" t="s">
        <v>531</v>
      </c>
      <c r="C710" t="s">
        <v>47</v>
      </c>
      <c r="D710" t="s">
        <v>44</v>
      </c>
      <c r="E710">
        <v>9</v>
      </c>
      <c r="F710" t="s">
        <v>1522</v>
      </c>
      <c r="G710" t="s">
        <v>212</v>
      </c>
      <c r="T710">
        <v>1</v>
      </c>
      <c r="U710">
        <v>1</v>
      </c>
      <c r="V710">
        <v>18</v>
      </c>
      <c r="W710">
        <v>0</v>
      </c>
      <c r="X710">
        <v>0</v>
      </c>
      <c r="Y710">
        <v>0</v>
      </c>
      <c r="AB710">
        <v>3</v>
      </c>
      <c r="AC710" t="s">
        <v>463</v>
      </c>
      <c r="AD710" t="s">
        <v>1509</v>
      </c>
      <c r="AE710" t="s">
        <v>1523</v>
      </c>
      <c r="AF710">
        <v>2.8</v>
      </c>
    </row>
    <row r="711" spans="1:32" hidden="1" x14ac:dyDescent="0.2">
      <c r="A711" t="s">
        <v>1128</v>
      </c>
      <c r="B711" t="s">
        <v>795</v>
      </c>
      <c r="C711" t="s">
        <v>36</v>
      </c>
      <c r="D711" t="s">
        <v>37</v>
      </c>
      <c r="E711">
        <v>9</v>
      </c>
      <c r="F711" t="s">
        <v>1129</v>
      </c>
      <c r="G711" t="s">
        <v>220</v>
      </c>
      <c r="T711">
        <v>1</v>
      </c>
      <c r="U711">
        <v>1</v>
      </c>
      <c r="V711">
        <v>17</v>
      </c>
      <c r="W711">
        <v>0</v>
      </c>
      <c r="X711">
        <v>0</v>
      </c>
      <c r="Y711">
        <v>0</v>
      </c>
      <c r="AB711">
        <v>2</v>
      </c>
      <c r="AF711">
        <v>2.7</v>
      </c>
    </row>
    <row r="712" spans="1:32" hidden="1" x14ac:dyDescent="0.2">
      <c r="A712" t="s">
        <v>1106</v>
      </c>
      <c r="B712" t="s">
        <v>721</v>
      </c>
      <c r="C712" t="s">
        <v>52</v>
      </c>
      <c r="D712" t="s">
        <v>49</v>
      </c>
      <c r="E712">
        <v>9</v>
      </c>
      <c r="F712" t="s">
        <v>1107</v>
      </c>
      <c r="G712" t="s">
        <v>223</v>
      </c>
      <c r="T712">
        <v>3</v>
      </c>
      <c r="U712">
        <v>1</v>
      </c>
      <c r="V712">
        <v>15</v>
      </c>
      <c r="W712">
        <v>0</v>
      </c>
      <c r="X712">
        <v>0</v>
      </c>
      <c r="Y712">
        <v>0</v>
      </c>
      <c r="AB712">
        <v>3</v>
      </c>
      <c r="AF712">
        <v>2.5</v>
      </c>
    </row>
    <row r="713" spans="1:32" hidden="1" x14ac:dyDescent="0.2">
      <c r="A713" t="s">
        <v>621</v>
      </c>
      <c r="B713" t="s">
        <v>476</v>
      </c>
      <c r="C713" t="s">
        <v>37</v>
      </c>
      <c r="D713" t="s">
        <v>36</v>
      </c>
      <c r="E713">
        <v>9</v>
      </c>
      <c r="F713" t="s">
        <v>622</v>
      </c>
      <c r="G713" t="s">
        <v>220</v>
      </c>
      <c r="O713">
        <v>6</v>
      </c>
      <c r="P713">
        <v>23</v>
      </c>
      <c r="Q713">
        <v>0</v>
      </c>
      <c r="R713">
        <v>0</v>
      </c>
      <c r="S713">
        <v>0</v>
      </c>
      <c r="AB713">
        <v>3</v>
      </c>
      <c r="AC713" t="s">
        <v>463</v>
      </c>
      <c r="AD713" t="s">
        <v>1524</v>
      </c>
      <c r="AE713" t="s">
        <v>1525</v>
      </c>
      <c r="AF713">
        <v>2.2999999999999998</v>
      </c>
    </row>
    <row r="714" spans="1:32" hidden="1" x14ac:dyDescent="0.2">
      <c r="A714" t="s">
        <v>1269</v>
      </c>
      <c r="B714" t="s">
        <v>795</v>
      </c>
      <c r="C714" t="s">
        <v>31</v>
      </c>
      <c r="D714" t="s">
        <v>59</v>
      </c>
      <c r="E714">
        <v>9</v>
      </c>
      <c r="F714" t="s">
        <v>1270</v>
      </c>
      <c r="G714" t="s">
        <v>221</v>
      </c>
      <c r="T714">
        <v>1</v>
      </c>
      <c r="U714">
        <v>1</v>
      </c>
      <c r="V714">
        <v>13</v>
      </c>
      <c r="W714">
        <v>0</v>
      </c>
      <c r="X714">
        <v>0</v>
      </c>
      <c r="Y714">
        <v>0</v>
      </c>
      <c r="AB714">
        <v>2</v>
      </c>
      <c r="AF714">
        <v>2.2999999999999998</v>
      </c>
    </row>
    <row r="715" spans="1:32" hidden="1" x14ac:dyDescent="0.2">
      <c r="A715" t="s">
        <v>1068</v>
      </c>
      <c r="B715" t="s">
        <v>795</v>
      </c>
      <c r="C715" t="s">
        <v>45</v>
      </c>
      <c r="D715" t="s">
        <v>51</v>
      </c>
      <c r="E715">
        <v>9</v>
      </c>
      <c r="F715" t="s">
        <v>1069</v>
      </c>
      <c r="G715" t="s">
        <v>210</v>
      </c>
      <c r="T715">
        <v>1</v>
      </c>
      <c r="U715">
        <v>1</v>
      </c>
      <c r="V715">
        <v>13</v>
      </c>
      <c r="W715">
        <v>0</v>
      </c>
      <c r="X715">
        <v>0</v>
      </c>
      <c r="Y715">
        <v>0</v>
      </c>
      <c r="AB715">
        <v>2</v>
      </c>
      <c r="AF715">
        <v>2.2999999999999998</v>
      </c>
    </row>
    <row r="716" spans="1:32" hidden="1" x14ac:dyDescent="0.2">
      <c r="A716" t="s">
        <v>1526</v>
      </c>
      <c r="B716" t="s">
        <v>721</v>
      </c>
      <c r="C716" t="s">
        <v>49</v>
      </c>
      <c r="D716" t="s">
        <v>52</v>
      </c>
      <c r="E716">
        <v>9</v>
      </c>
      <c r="F716" t="s">
        <v>1527</v>
      </c>
      <c r="G716" t="s">
        <v>223</v>
      </c>
      <c r="T716">
        <v>2</v>
      </c>
      <c r="U716">
        <v>1</v>
      </c>
      <c r="V716">
        <v>12</v>
      </c>
      <c r="W716">
        <v>0</v>
      </c>
      <c r="X716">
        <v>0</v>
      </c>
      <c r="Y716">
        <v>0</v>
      </c>
      <c r="AB716">
        <v>4</v>
      </c>
      <c r="AF716">
        <v>2.2000000000000002</v>
      </c>
    </row>
    <row r="717" spans="1:32" hidden="1" x14ac:dyDescent="0.2">
      <c r="A717" t="s">
        <v>819</v>
      </c>
      <c r="B717" t="s">
        <v>721</v>
      </c>
      <c r="C717" t="s">
        <v>39</v>
      </c>
      <c r="D717" t="s">
        <v>35</v>
      </c>
      <c r="E717">
        <v>9</v>
      </c>
      <c r="F717" t="s">
        <v>820</v>
      </c>
      <c r="G717" t="s">
        <v>216</v>
      </c>
      <c r="T717">
        <v>3</v>
      </c>
      <c r="U717">
        <v>1</v>
      </c>
      <c r="V717">
        <v>12</v>
      </c>
      <c r="W717">
        <v>0</v>
      </c>
      <c r="X717">
        <v>0</v>
      </c>
      <c r="Y717">
        <v>0</v>
      </c>
      <c r="AB717">
        <v>3</v>
      </c>
      <c r="AF717">
        <v>2.2000000000000002</v>
      </c>
    </row>
    <row r="718" spans="1:32" hidden="1" x14ac:dyDescent="0.2">
      <c r="A718" t="s">
        <v>637</v>
      </c>
      <c r="B718" t="s">
        <v>531</v>
      </c>
      <c r="C718" t="s">
        <v>56</v>
      </c>
      <c r="D718" t="s">
        <v>48</v>
      </c>
      <c r="E718">
        <v>9</v>
      </c>
      <c r="F718" t="s">
        <v>638</v>
      </c>
      <c r="G718" t="s">
        <v>215</v>
      </c>
      <c r="O718">
        <v>3</v>
      </c>
      <c r="P718">
        <v>21</v>
      </c>
      <c r="Q718">
        <v>0</v>
      </c>
      <c r="R718">
        <v>0</v>
      </c>
      <c r="S718">
        <v>0</v>
      </c>
      <c r="AB718">
        <v>3</v>
      </c>
      <c r="AF718">
        <v>2.1</v>
      </c>
    </row>
    <row r="719" spans="1:32" hidden="1" x14ac:dyDescent="0.2">
      <c r="A719" t="s">
        <v>551</v>
      </c>
      <c r="B719" t="s">
        <v>476</v>
      </c>
      <c r="C719" t="s">
        <v>41</v>
      </c>
      <c r="D719" t="s">
        <v>54</v>
      </c>
      <c r="E719">
        <v>9</v>
      </c>
      <c r="F719" t="s">
        <v>552</v>
      </c>
      <c r="G719" t="s">
        <v>217</v>
      </c>
      <c r="O719">
        <v>2</v>
      </c>
      <c r="P719">
        <v>8</v>
      </c>
      <c r="Q719">
        <v>0</v>
      </c>
      <c r="R719">
        <v>0</v>
      </c>
      <c r="S719">
        <v>0</v>
      </c>
      <c r="T719">
        <v>2</v>
      </c>
      <c r="U719">
        <v>1</v>
      </c>
      <c r="V719">
        <v>2</v>
      </c>
      <c r="W719">
        <v>0</v>
      </c>
      <c r="X719">
        <v>0</v>
      </c>
      <c r="Y719">
        <v>0</v>
      </c>
      <c r="AB719">
        <v>2</v>
      </c>
      <c r="AF719">
        <v>2</v>
      </c>
    </row>
    <row r="720" spans="1:32" hidden="1" x14ac:dyDescent="0.2">
      <c r="A720" t="s">
        <v>1418</v>
      </c>
      <c r="B720" t="s">
        <v>476</v>
      </c>
      <c r="C720" t="s">
        <v>60</v>
      </c>
      <c r="D720" t="s">
        <v>50</v>
      </c>
      <c r="E720">
        <v>9</v>
      </c>
      <c r="F720" t="s">
        <v>1419</v>
      </c>
      <c r="G720" t="s">
        <v>219</v>
      </c>
      <c r="O720">
        <v>7</v>
      </c>
      <c r="P720">
        <v>20</v>
      </c>
      <c r="Q720">
        <v>0</v>
      </c>
      <c r="R720">
        <v>0</v>
      </c>
      <c r="S720">
        <v>0</v>
      </c>
      <c r="AB720">
        <v>2</v>
      </c>
      <c r="AF720">
        <v>2</v>
      </c>
    </row>
    <row r="721" spans="1:32" hidden="1" x14ac:dyDescent="0.2">
      <c r="A721" t="s">
        <v>877</v>
      </c>
      <c r="B721" t="s">
        <v>795</v>
      </c>
      <c r="C721" t="s">
        <v>35</v>
      </c>
      <c r="D721" t="s">
        <v>39</v>
      </c>
      <c r="E721">
        <v>9</v>
      </c>
      <c r="F721" t="s">
        <v>878</v>
      </c>
      <c r="G721" t="s">
        <v>216</v>
      </c>
      <c r="T721">
        <v>3</v>
      </c>
      <c r="U721">
        <v>1</v>
      </c>
      <c r="V721">
        <v>10</v>
      </c>
      <c r="W721">
        <v>0</v>
      </c>
      <c r="X721">
        <v>0</v>
      </c>
      <c r="Y721">
        <v>0</v>
      </c>
      <c r="AB721">
        <v>1</v>
      </c>
      <c r="AF721">
        <v>2</v>
      </c>
    </row>
    <row r="722" spans="1:32" hidden="1" x14ac:dyDescent="0.2">
      <c r="A722" t="s">
        <v>1018</v>
      </c>
      <c r="B722" t="s">
        <v>795</v>
      </c>
      <c r="C722" t="s">
        <v>56</v>
      </c>
      <c r="D722" t="s">
        <v>48</v>
      </c>
      <c r="E722">
        <v>9</v>
      </c>
      <c r="F722" t="s">
        <v>1019</v>
      </c>
      <c r="G722" t="s">
        <v>215</v>
      </c>
      <c r="T722">
        <v>2</v>
      </c>
      <c r="U722">
        <v>1</v>
      </c>
      <c r="V722">
        <v>10</v>
      </c>
      <c r="W722">
        <v>0</v>
      </c>
      <c r="X722">
        <v>0</v>
      </c>
      <c r="Y722">
        <v>0</v>
      </c>
      <c r="AB722">
        <v>2</v>
      </c>
      <c r="AF722">
        <v>2</v>
      </c>
    </row>
    <row r="723" spans="1:32" hidden="1" x14ac:dyDescent="0.2">
      <c r="A723" t="s">
        <v>921</v>
      </c>
      <c r="B723" t="s">
        <v>795</v>
      </c>
      <c r="C723" t="s">
        <v>42</v>
      </c>
      <c r="D723" t="s">
        <v>58</v>
      </c>
      <c r="E723">
        <v>9</v>
      </c>
      <c r="F723" t="s">
        <v>922</v>
      </c>
      <c r="G723" t="s">
        <v>214</v>
      </c>
      <c r="T723">
        <v>3</v>
      </c>
      <c r="U723">
        <v>1</v>
      </c>
      <c r="V723">
        <v>9</v>
      </c>
      <c r="W723">
        <v>0</v>
      </c>
      <c r="X723">
        <v>0</v>
      </c>
      <c r="Y723">
        <v>0</v>
      </c>
      <c r="AB723">
        <v>2</v>
      </c>
      <c r="AF723">
        <v>1.9</v>
      </c>
    </row>
    <row r="724" spans="1:32" hidden="1" x14ac:dyDescent="0.2">
      <c r="A724" t="s">
        <v>1261</v>
      </c>
      <c r="B724" t="s">
        <v>721</v>
      </c>
      <c r="C724" t="s">
        <v>34</v>
      </c>
      <c r="D724" t="s">
        <v>38</v>
      </c>
      <c r="E724">
        <v>9</v>
      </c>
      <c r="F724" t="s">
        <v>1262</v>
      </c>
      <c r="G724" t="s">
        <v>222</v>
      </c>
      <c r="T724">
        <v>2</v>
      </c>
      <c r="U724">
        <v>1</v>
      </c>
      <c r="V724">
        <v>8</v>
      </c>
      <c r="W724">
        <v>0</v>
      </c>
      <c r="X724">
        <v>0</v>
      </c>
      <c r="Y724">
        <v>0</v>
      </c>
      <c r="AB724">
        <v>4</v>
      </c>
      <c r="AF724">
        <v>1.8</v>
      </c>
    </row>
    <row r="725" spans="1:32" hidden="1" x14ac:dyDescent="0.2">
      <c r="A725" t="s">
        <v>528</v>
      </c>
      <c r="B725" t="s">
        <v>476</v>
      </c>
      <c r="C725" t="s">
        <v>56</v>
      </c>
      <c r="D725" t="s">
        <v>48</v>
      </c>
      <c r="E725">
        <v>9</v>
      </c>
      <c r="F725" t="s">
        <v>529</v>
      </c>
      <c r="G725" t="s">
        <v>215</v>
      </c>
      <c r="O725">
        <v>2</v>
      </c>
      <c r="P725">
        <v>0</v>
      </c>
      <c r="Q725">
        <v>0</v>
      </c>
      <c r="R725">
        <v>0</v>
      </c>
      <c r="S725">
        <v>0</v>
      </c>
      <c r="T725">
        <v>1</v>
      </c>
      <c r="U725">
        <v>1</v>
      </c>
      <c r="V725">
        <v>6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3</v>
      </c>
      <c r="AF725">
        <v>1.6</v>
      </c>
    </row>
    <row r="726" spans="1:32" hidden="1" x14ac:dyDescent="0.2">
      <c r="A726" t="s">
        <v>1158</v>
      </c>
      <c r="B726" t="s">
        <v>795</v>
      </c>
      <c r="C726" t="s">
        <v>44</v>
      </c>
      <c r="D726" t="s">
        <v>47</v>
      </c>
      <c r="E726">
        <v>9</v>
      </c>
      <c r="F726" t="s">
        <v>1159</v>
      </c>
      <c r="G726" t="s">
        <v>212</v>
      </c>
      <c r="T726">
        <v>2</v>
      </c>
      <c r="U726">
        <v>1</v>
      </c>
      <c r="V726">
        <v>6</v>
      </c>
      <c r="W726">
        <v>0</v>
      </c>
      <c r="X726">
        <v>0</v>
      </c>
      <c r="Y726">
        <v>0</v>
      </c>
      <c r="AB726">
        <v>2</v>
      </c>
      <c r="AC726" t="s">
        <v>463</v>
      </c>
      <c r="AD726" t="s">
        <v>1491</v>
      </c>
      <c r="AE726" t="s">
        <v>1528</v>
      </c>
      <c r="AF726">
        <v>1.6</v>
      </c>
    </row>
    <row r="727" spans="1:32" hidden="1" x14ac:dyDescent="0.2">
      <c r="A727" t="s">
        <v>1184</v>
      </c>
      <c r="B727" t="s">
        <v>721</v>
      </c>
      <c r="C727" t="s">
        <v>52</v>
      </c>
      <c r="D727" t="s">
        <v>49</v>
      </c>
      <c r="E727">
        <v>9</v>
      </c>
      <c r="F727" t="s">
        <v>1185</v>
      </c>
      <c r="G727" t="s">
        <v>223</v>
      </c>
      <c r="T727">
        <v>1</v>
      </c>
      <c r="U727">
        <v>1</v>
      </c>
      <c r="V727">
        <v>6</v>
      </c>
      <c r="W727">
        <v>0</v>
      </c>
      <c r="X727">
        <v>0</v>
      </c>
      <c r="Y727">
        <v>0</v>
      </c>
      <c r="AB727">
        <v>4</v>
      </c>
      <c r="AF727">
        <v>1.6</v>
      </c>
    </row>
    <row r="728" spans="1:32" hidden="1" x14ac:dyDescent="0.2">
      <c r="A728" t="s">
        <v>1232</v>
      </c>
      <c r="B728" t="s">
        <v>795</v>
      </c>
      <c r="C728" t="s">
        <v>40</v>
      </c>
      <c r="D728" t="s">
        <v>32</v>
      </c>
      <c r="E728">
        <v>9</v>
      </c>
      <c r="F728" t="s">
        <v>1233</v>
      </c>
      <c r="G728" t="s">
        <v>213</v>
      </c>
      <c r="T728">
        <v>1</v>
      </c>
      <c r="U728">
        <v>1</v>
      </c>
      <c r="V728">
        <v>6</v>
      </c>
      <c r="W728">
        <v>0</v>
      </c>
      <c r="X728">
        <v>0</v>
      </c>
      <c r="Y728">
        <v>0</v>
      </c>
      <c r="AB728">
        <v>2</v>
      </c>
      <c r="AF728">
        <v>1.6</v>
      </c>
    </row>
    <row r="729" spans="1:32" hidden="1" x14ac:dyDescent="0.2">
      <c r="A729" t="s">
        <v>1180</v>
      </c>
      <c r="B729" t="s">
        <v>795</v>
      </c>
      <c r="C729" t="s">
        <v>42</v>
      </c>
      <c r="D729" t="s">
        <v>58</v>
      </c>
      <c r="E729">
        <v>9</v>
      </c>
      <c r="F729" t="s">
        <v>1181</v>
      </c>
      <c r="G729" t="s">
        <v>214</v>
      </c>
      <c r="T729">
        <v>1</v>
      </c>
      <c r="U729">
        <v>1</v>
      </c>
      <c r="V729">
        <v>6</v>
      </c>
      <c r="W729">
        <v>0</v>
      </c>
      <c r="X729">
        <v>0</v>
      </c>
      <c r="Y729">
        <v>0</v>
      </c>
      <c r="AB729">
        <v>1</v>
      </c>
      <c r="AC729" t="s">
        <v>1478</v>
      </c>
      <c r="AD729" t="s">
        <v>1491</v>
      </c>
      <c r="AE729" t="s">
        <v>1529</v>
      </c>
      <c r="AF729">
        <v>1.6</v>
      </c>
    </row>
    <row r="730" spans="1:32" hidden="1" x14ac:dyDescent="0.2">
      <c r="A730" t="s">
        <v>1034</v>
      </c>
      <c r="B730" t="s">
        <v>795</v>
      </c>
      <c r="C730" t="s">
        <v>39</v>
      </c>
      <c r="D730" t="s">
        <v>35</v>
      </c>
      <c r="E730">
        <v>9</v>
      </c>
      <c r="F730" t="s">
        <v>1035</v>
      </c>
      <c r="G730" t="s">
        <v>216</v>
      </c>
      <c r="T730">
        <v>2</v>
      </c>
      <c r="U730">
        <v>1</v>
      </c>
      <c r="V730">
        <v>6</v>
      </c>
      <c r="W730">
        <v>0</v>
      </c>
      <c r="X730">
        <v>0</v>
      </c>
      <c r="Y730">
        <v>0</v>
      </c>
      <c r="AB730">
        <v>2</v>
      </c>
      <c r="AF730">
        <v>1.6</v>
      </c>
    </row>
    <row r="731" spans="1:32" hidden="1" x14ac:dyDescent="0.2">
      <c r="A731" t="s">
        <v>909</v>
      </c>
      <c r="B731" t="s">
        <v>795</v>
      </c>
      <c r="C731" t="s">
        <v>58</v>
      </c>
      <c r="D731" t="s">
        <v>42</v>
      </c>
      <c r="E731">
        <v>9</v>
      </c>
      <c r="F731" t="s">
        <v>910</v>
      </c>
      <c r="G731" t="s">
        <v>214</v>
      </c>
      <c r="T731">
        <v>1</v>
      </c>
      <c r="U731">
        <v>1</v>
      </c>
      <c r="V731">
        <v>6</v>
      </c>
      <c r="W731">
        <v>0</v>
      </c>
      <c r="X731">
        <v>0</v>
      </c>
      <c r="Y731">
        <v>0</v>
      </c>
      <c r="AB731">
        <v>1</v>
      </c>
      <c r="AF731">
        <v>1.6</v>
      </c>
    </row>
    <row r="732" spans="1:32" hidden="1" x14ac:dyDescent="0.2">
      <c r="A732" t="s">
        <v>1241</v>
      </c>
      <c r="B732" t="s">
        <v>795</v>
      </c>
      <c r="C732" t="s">
        <v>43</v>
      </c>
      <c r="D732" t="s">
        <v>53</v>
      </c>
      <c r="E732">
        <v>9</v>
      </c>
      <c r="F732" t="s">
        <v>1242</v>
      </c>
      <c r="G732" t="s">
        <v>218</v>
      </c>
      <c r="T732">
        <v>3</v>
      </c>
      <c r="U732">
        <v>1</v>
      </c>
      <c r="V732">
        <v>5</v>
      </c>
      <c r="W732">
        <v>0</v>
      </c>
      <c r="X732">
        <v>0</v>
      </c>
      <c r="Y732">
        <v>0</v>
      </c>
      <c r="AB732">
        <v>2</v>
      </c>
      <c r="AF732">
        <v>1.5</v>
      </c>
    </row>
    <row r="733" spans="1:32" hidden="1" x14ac:dyDescent="0.2">
      <c r="A733" t="s">
        <v>1259</v>
      </c>
      <c r="B733" t="s">
        <v>721</v>
      </c>
      <c r="C733" t="s">
        <v>39</v>
      </c>
      <c r="D733" t="s">
        <v>35</v>
      </c>
      <c r="E733">
        <v>9</v>
      </c>
      <c r="F733" t="s">
        <v>1260</v>
      </c>
      <c r="G733" t="s">
        <v>216</v>
      </c>
      <c r="T733">
        <v>6</v>
      </c>
      <c r="U733">
        <v>1</v>
      </c>
      <c r="V733">
        <v>4</v>
      </c>
      <c r="W733">
        <v>0</v>
      </c>
      <c r="X733">
        <v>0</v>
      </c>
      <c r="Y733">
        <v>0</v>
      </c>
      <c r="AB733">
        <v>2</v>
      </c>
      <c r="AF733">
        <v>1.4</v>
      </c>
    </row>
    <row r="734" spans="1:32" hidden="1" x14ac:dyDescent="0.2">
      <c r="A734" t="s">
        <v>1322</v>
      </c>
      <c r="B734" t="s">
        <v>721</v>
      </c>
      <c r="C734" t="s">
        <v>51</v>
      </c>
      <c r="D734" t="s">
        <v>45</v>
      </c>
      <c r="E734">
        <v>9</v>
      </c>
      <c r="F734" t="s">
        <v>1323</v>
      </c>
      <c r="G734" t="s">
        <v>210</v>
      </c>
      <c r="T734">
        <v>1</v>
      </c>
      <c r="U734">
        <v>1</v>
      </c>
      <c r="V734">
        <v>4</v>
      </c>
      <c r="W734">
        <v>0</v>
      </c>
      <c r="X734">
        <v>0</v>
      </c>
      <c r="Y734">
        <v>0</v>
      </c>
      <c r="AB734">
        <v>4</v>
      </c>
      <c r="AF734">
        <v>1.4</v>
      </c>
    </row>
    <row r="735" spans="1:32" hidden="1" x14ac:dyDescent="0.2">
      <c r="A735" t="s">
        <v>1271</v>
      </c>
      <c r="B735" t="s">
        <v>721</v>
      </c>
      <c r="C735" t="s">
        <v>36</v>
      </c>
      <c r="D735" t="s">
        <v>37</v>
      </c>
      <c r="E735">
        <v>9</v>
      </c>
      <c r="F735" t="s">
        <v>1272</v>
      </c>
      <c r="G735" t="s">
        <v>220</v>
      </c>
      <c r="T735">
        <v>4</v>
      </c>
      <c r="U735">
        <v>1</v>
      </c>
      <c r="V735">
        <v>4</v>
      </c>
      <c r="W735">
        <v>0</v>
      </c>
      <c r="X735">
        <v>0</v>
      </c>
      <c r="Y735">
        <v>0</v>
      </c>
      <c r="AB735">
        <v>3</v>
      </c>
      <c r="AF735">
        <v>1.4</v>
      </c>
    </row>
    <row r="736" spans="1:32" hidden="1" x14ac:dyDescent="0.2">
      <c r="A736" t="s">
        <v>1530</v>
      </c>
      <c r="B736" t="s">
        <v>476</v>
      </c>
      <c r="C736" t="s">
        <v>49</v>
      </c>
      <c r="D736" t="s">
        <v>52</v>
      </c>
      <c r="E736">
        <v>9</v>
      </c>
      <c r="F736" t="s">
        <v>1531</v>
      </c>
      <c r="G736" t="s">
        <v>223</v>
      </c>
      <c r="O736">
        <v>2</v>
      </c>
      <c r="P736">
        <v>13</v>
      </c>
      <c r="Q736">
        <v>0</v>
      </c>
      <c r="R736">
        <v>0</v>
      </c>
      <c r="S736">
        <v>0</v>
      </c>
      <c r="AB736">
        <v>3</v>
      </c>
      <c r="AF736">
        <v>1.3</v>
      </c>
    </row>
    <row r="737" spans="1:32" hidden="1" x14ac:dyDescent="0.2">
      <c r="A737" t="s">
        <v>589</v>
      </c>
      <c r="B737" t="s">
        <v>476</v>
      </c>
      <c r="C737" t="s">
        <v>44</v>
      </c>
      <c r="D737" t="s">
        <v>47</v>
      </c>
      <c r="E737">
        <v>9</v>
      </c>
      <c r="F737" t="s">
        <v>590</v>
      </c>
      <c r="G737" t="s">
        <v>212</v>
      </c>
      <c r="O737">
        <v>2</v>
      </c>
      <c r="P737">
        <v>13</v>
      </c>
      <c r="Q737">
        <v>0</v>
      </c>
      <c r="R737">
        <v>0</v>
      </c>
      <c r="S737">
        <v>0</v>
      </c>
      <c r="AB737">
        <v>3</v>
      </c>
      <c r="AF737">
        <v>1.3</v>
      </c>
    </row>
    <row r="738" spans="1:32" hidden="1" x14ac:dyDescent="0.2">
      <c r="A738" t="s">
        <v>1096</v>
      </c>
      <c r="B738" t="s">
        <v>721</v>
      </c>
      <c r="C738" t="s">
        <v>37</v>
      </c>
      <c r="D738" t="s">
        <v>36</v>
      </c>
      <c r="E738">
        <v>9</v>
      </c>
      <c r="F738" t="s">
        <v>1097</v>
      </c>
      <c r="G738" t="s">
        <v>220</v>
      </c>
      <c r="T738">
        <v>1</v>
      </c>
      <c r="U738">
        <v>1</v>
      </c>
      <c r="V738">
        <v>3</v>
      </c>
      <c r="W738">
        <v>0</v>
      </c>
      <c r="X738">
        <v>0</v>
      </c>
      <c r="Y738">
        <v>0</v>
      </c>
      <c r="AF738">
        <v>1.3</v>
      </c>
    </row>
    <row r="739" spans="1:32" hidden="1" x14ac:dyDescent="0.2">
      <c r="A739" t="s">
        <v>831</v>
      </c>
      <c r="B739" t="s">
        <v>721</v>
      </c>
      <c r="C739" t="s">
        <v>45</v>
      </c>
      <c r="D739" t="s">
        <v>51</v>
      </c>
      <c r="E739">
        <v>9</v>
      </c>
      <c r="F739" t="s">
        <v>832</v>
      </c>
      <c r="G739" t="s">
        <v>210</v>
      </c>
      <c r="T739">
        <v>6</v>
      </c>
      <c r="U739">
        <v>1</v>
      </c>
      <c r="V739">
        <v>3</v>
      </c>
      <c r="W739">
        <v>0</v>
      </c>
      <c r="X739">
        <v>0</v>
      </c>
      <c r="Y739">
        <v>0</v>
      </c>
      <c r="AB739">
        <v>2</v>
      </c>
      <c r="AF739">
        <v>1.3</v>
      </c>
    </row>
    <row r="740" spans="1:32" hidden="1" x14ac:dyDescent="0.2">
      <c r="A740" t="s">
        <v>1424</v>
      </c>
      <c r="B740" t="s">
        <v>721</v>
      </c>
      <c r="C740" t="s">
        <v>35</v>
      </c>
      <c r="D740" t="s">
        <v>39</v>
      </c>
      <c r="E740">
        <v>9</v>
      </c>
      <c r="F740" t="s">
        <v>1425</v>
      </c>
      <c r="G740" t="s">
        <v>216</v>
      </c>
      <c r="T740">
        <v>1</v>
      </c>
      <c r="U740">
        <v>1</v>
      </c>
      <c r="V740">
        <v>3</v>
      </c>
      <c r="W740">
        <v>0</v>
      </c>
      <c r="X740">
        <v>0</v>
      </c>
      <c r="Y740">
        <v>0</v>
      </c>
      <c r="AF740">
        <v>1.3</v>
      </c>
    </row>
    <row r="741" spans="1:32" hidden="1" x14ac:dyDescent="0.2">
      <c r="A741" t="s">
        <v>1532</v>
      </c>
      <c r="B741" t="s">
        <v>476</v>
      </c>
      <c r="C741" t="s">
        <v>60</v>
      </c>
      <c r="D741" t="s">
        <v>50</v>
      </c>
      <c r="E741">
        <v>9</v>
      </c>
      <c r="F741" t="s">
        <v>1533</v>
      </c>
      <c r="G741" t="s">
        <v>219</v>
      </c>
      <c r="O741">
        <v>4</v>
      </c>
      <c r="P741">
        <v>12</v>
      </c>
      <c r="Q741">
        <v>0</v>
      </c>
      <c r="R741">
        <v>0</v>
      </c>
      <c r="S741">
        <v>0</v>
      </c>
      <c r="AB741">
        <v>3</v>
      </c>
      <c r="AF741">
        <v>1.2</v>
      </c>
    </row>
    <row r="742" spans="1:32" hidden="1" x14ac:dyDescent="0.2">
      <c r="A742" t="s">
        <v>1534</v>
      </c>
      <c r="B742" t="s">
        <v>476</v>
      </c>
      <c r="C742" t="s">
        <v>52</v>
      </c>
      <c r="D742" t="s">
        <v>49</v>
      </c>
      <c r="E742">
        <v>9</v>
      </c>
      <c r="F742" t="s">
        <v>1535</v>
      </c>
      <c r="G742" t="s">
        <v>223</v>
      </c>
      <c r="O742">
        <v>1</v>
      </c>
      <c r="P742">
        <v>11</v>
      </c>
      <c r="Q742">
        <v>0</v>
      </c>
      <c r="R742">
        <v>0</v>
      </c>
      <c r="S742">
        <v>0</v>
      </c>
      <c r="AB742">
        <v>3</v>
      </c>
      <c r="AF742">
        <v>1.1000000000000001</v>
      </c>
    </row>
    <row r="743" spans="1:32" hidden="1" x14ac:dyDescent="0.2">
      <c r="A743" t="s">
        <v>841</v>
      </c>
      <c r="B743" t="s">
        <v>721</v>
      </c>
      <c r="C743" t="s">
        <v>37</v>
      </c>
      <c r="D743" t="s">
        <v>36</v>
      </c>
      <c r="E743">
        <v>9</v>
      </c>
      <c r="F743" t="s">
        <v>842</v>
      </c>
      <c r="G743" t="s">
        <v>220</v>
      </c>
      <c r="T743">
        <v>3</v>
      </c>
      <c r="U743">
        <v>1</v>
      </c>
      <c r="V743">
        <v>1</v>
      </c>
      <c r="W743">
        <v>0</v>
      </c>
      <c r="X743">
        <v>0</v>
      </c>
      <c r="Y743">
        <v>0</v>
      </c>
      <c r="AB743">
        <v>3</v>
      </c>
      <c r="AF743">
        <v>1.1000000000000001</v>
      </c>
    </row>
    <row r="744" spans="1:32" hidden="1" x14ac:dyDescent="0.2">
      <c r="A744" t="s">
        <v>915</v>
      </c>
      <c r="B744" t="s">
        <v>795</v>
      </c>
      <c r="C744" t="s">
        <v>50</v>
      </c>
      <c r="D744" t="s">
        <v>60</v>
      </c>
      <c r="E744">
        <v>9</v>
      </c>
      <c r="F744" t="s">
        <v>916</v>
      </c>
      <c r="G744" t="s">
        <v>219</v>
      </c>
      <c r="T744">
        <v>1</v>
      </c>
      <c r="U744">
        <v>1</v>
      </c>
      <c r="V744">
        <v>1</v>
      </c>
      <c r="W744">
        <v>0</v>
      </c>
      <c r="X744">
        <v>0</v>
      </c>
      <c r="Y744">
        <v>0</v>
      </c>
      <c r="AB744">
        <v>2</v>
      </c>
      <c r="AF744">
        <v>1.1000000000000001</v>
      </c>
    </row>
    <row r="745" spans="1:32" hidden="1" x14ac:dyDescent="0.2">
      <c r="A745" t="s">
        <v>627</v>
      </c>
      <c r="B745" t="s">
        <v>476</v>
      </c>
      <c r="C745" t="s">
        <v>47</v>
      </c>
      <c r="D745" t="s">
        <v>44</v>
      </c>
      <c r="E745">
        <v>9</v>
      </c>
      <c r="F745" t="s">
        <v>628</v>
      </c>
      <c r="G745" t="s">
        <v>212</v>
      </c>
      <c r="O745">
        <v>5</v>
      </c>
      <c r="P745">
        <v>10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1</v>
      </c>
      <c r="AF745">
        <v>1</v>
      </c>
    </row>
    <row r="746" spans="1:32" hidden="1" x14ac:dyDescent="0.2">
      <c r="A746" t="s">
        <v>545</v>
      </c>
      <c r="B746" t="s">
        <v>476</v>
      </c>
      <c r="C746" t="s">
        <v>53</v>
      </c>
      <c r="D746" t="s">
        <v>43</v>
      </c>
      <c r="E746">
        <v>9</v>
      </c>
      <c r="F746" t="s">
        <v>546</v>
      </c>
      <c r="G746" t="s">
        <v>218</v>
      </c>
      <c r="O746">
        <v>4</v>
      </c>
      <c r="P746">
        <v>10</v>
      </c>
      <c r="Q746">
        <v>0</v>
      </c>
      <c r="R746">
        <v>0</v>
      </c>
      <c r="S746">
        <v>0</v>
      </c>
      <c r="AB746">
        <v>3</v>
      </c>
      <c r="AF746">
        <v>1</v>
      </c>
    </row>
    <row r="747" spans="1:32" hidden="1" x14ac:dyDescent="0.2">
      <c r="A747" t="s">
        <v>615</v>
      </c>
      <c r="B747" t="s">
        <v>476</v>
      </c>
      <c r="C747" t="s">
        <v>35</v>
      </c>
      <c r="D747" t="s">
        <v>39</v>
      </c>
      <c r="E747">
        <v>9</v>
      </c>
      <c r="F747" t="s">
        <v>616</v>
      </c>
      <c r="G747" t="s">
        <v>216</v>
      </c>
      <c r="O747">
        <v>3</v>
      </c>
      <c r="P747">
        <v>3</v>
      </c>
      <c r="Q747">
        <v>0</v>
      </c>
      <c r="R747">
        <v>0</v>
      </c>
      <c r="S747">
        <v>0</v>
      </c>
      <c r="T747">
        <v>1</v>
      </c>
      <c r="U747">
        <v>1</v>
      </c>
      <c r="V747">
        <v>-4</v>
      </c>
      <c r="W747">
        <v>0</v>
      </c>
      <c r="X747">
        <v>0</v>
      </c>
      <c r="Y747">
        <v>0</v>
      </c>
      <c r="AB747">
        <v>2</v>
      </c>
      <c r="AC747" t="s">
        <v>1478</v>
      </c>
      <c r="AD747" t="s">
        <v>1479</v>
      </c>
      <c r="AE747" t="s">
        <v>1536</v>
      </c>
      <c r="AF747">
        <v>0.9</v>
      </c>
    </row>
    <row r="748" spans="1:32" hidden="1" x14ac:dyDescent="0.2">
      <c r="A748" t="s">
        <v>1249</v>
      </c>
      <c r="B748" t="s">
        <v>721</v>
      </c>
      <c r="C748" t="s">
        <v>35</v>
      </c>
      <c r="D748" t="s">
        <v>39</v>
      </c>
      <c r="E748">
        <v>9</v>
      </c>
      <c r="F748" t="s">
        <v>1250</v>
      </c>
      <c r="G748" t="s">
        <v>216</v>
      </c>
      <c r="T748">
        <v>3</v>
      </c>
      <c r="U748">
        <v>1</v>
      </c>
      <c r="V748">
        <v>-1</v>
      </c>
      <c r="W748">
        <v>0</v>
      </c>
      <c r="X748">
        <v>0</v>
      </c>
      <c r="Y748">
        <v>0</v>
      </c>
      <c r="AB748">
        <v>4</v>
      </c>
      <c r="AF748">
        <v>0.9</v>
      </c>
    </row>
    <row r="749" spans="1:32" hidden="1" x14ac:dyDescent="0.2">
      <c r="A749" t="s">
        <v>931</v>
      </c>
      <c r="B749" t="s">
        <v>721</v>
      </c>
      <c r="C749" t="s">
        <v>48</v>
      </c>
      <c r="D749" t="s">
        <v>56</v>
      </c>
      <c r="E749">
        <v>9</v>
      </c>
      <c r="F749" t="s">
        <v>932</v>
      </c>
      <c r="G749" t="s">
        <v>215</v>
      </c>
      <c r="T749">
        <v>4</v>
      </c>
      <c r="U749">
        <v>1</v>
      </c>
      <c r="V749">
        <v>-2</v>
      </c>
      <c r="W749">
        <v>0</v>
      </c>
      <c r="X749">
        <v>0</v>
      </c>
      <c r="Y749">
        <v>0</v>
      </c>
      <c r="AB749">
        <v>3</v>
      </c>
      <c r="AC749" t="s">
        <v>463</v>
      </c>
      <c r="AD749" t="s">
        <v>1479</v>
      </c>
      <c r="AE749" t="s">
        <v>1510</v>
      </c>
      <c r="AF749">
        <v>0.8</v>
      </c>
    </row>
    <row r="750" spans="1:32" hidden="1" x14ac:dyDescent="0.2">
      <c r="A750" t="s">
        <v>541</v>
      </c>
      <c r="B750" t="s">
        <v>531</v>
      </c>
      <c r="C750" t="s">
        <v>44</v>
      </c>
      <c r="D750" t="s">
        <v>47</v>
      </c>
      <c r="E750">
        <v>9</v>
      </c>
      <c r="F750" t="s">
        <v>542</v>
      </c>
      <c r="G750" t="s">
        <v>212</v>
      </c>
      <c r="O750">
        <v>3</v>
      </c>
      <c r="P750">
        <v>7</v>
      </c>
      <c r="Q750">
        <v>0</v>
      </c>
      <c r="R750">
        <v>0</v>
      </c>
      <c r="S750">
        <v>0</v>
      </c>
      <c r="AB750">
        <v>2</v>
      </c>
      <c r="AF750">
        <v>0.7</v>
      </c>
    </row>
    <row r="751" spans="1:32" hidden="1" x14ac:dyDescent="0.2">
      <c r="A751" t="s">
        <v>1537</v>
      </c>
      <c r="B751" t="s">
        <v>368</v>
      </c>
      <c r="C751" t="s">
        <v>39</v>
      </c>
      <c r="D751" t="s">
        <v>35</v>
      </c>
      <c r="E751">
        <v>9</v>
      </c>
      <c r="F751" t="s">
        <v>1538</v>
      </c>
      <c r="G751" t="s">
        <v>216</v>
      </c>
      <c r="H751">
        <v>6</v>
      </c>
      <c r="I751">
        <v>2</v>
      </c>
      <c r="J751">
        <v>15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-1</v>
      </c>
      <c r="Q751">
        <v>0</v>
      </c>
      <c r="R751">
        <v>0</v>
      </c>
      <c r="S751">
        <v>0</v>
      </c>
      <c r="AB751">
        <v>2</v>
      </c>
      <c r="AF751">
        <v>0.5</v>
      </c>
    </row>
    <row r="752" spans="1:32" hidden="1" x14ac:dyDescent="0.2">
      <c r="A752" t="s">
        <v>1114</v>
      </c>
      <c r="B752" t="s">
        <v>531</v>
      </c>
      <c r="C752" t="s">
        <v>60</v>
      </c>
      <c r="D752" t="s">
        <v>50</v>
      </c>
      <c r="E752">
        <v>9</v>
      </c>
      <c r="F752" t="s">
        <v>1115</v>
      </c>
      <c r="G752" t="s">
        <v>219</v>
      </c>
      <c r="O752">
        <v>2</v>
      </c>
      <c r="P752">
        <v>4</v>
      </c>
      <c r="Q752">
        <v>0</v>
      </c>
      <c r="R752">
        <v>0</v>
      </c>
      <c r="S752">
        <v>0</v>
      </c>
      <c r="AB752">
        <v>3</v>
      </c>
      <c r="AF752">
        <v>0.4</v>
      </c>
    </row>
    <row r="753" spans="1:32" hidden="1" x14ac:dyDescent="0.2">
      <c r="A753" t="s">
        <v>593</v>
      </c>
      <c r="B753" t="s">
        <v>476</v>
      </c>
      <c r="C753" t="s">
        <v>39</v>
      </c>
      <c r="D753" t="s">
        <v>35</v>
      </c>
      <c r="E753">
        <v>9</v>
      </c>
      <c r="F753" t="s">
        <v>594</v>
      </c>
      <c r="G753" t="s">
        <v>216</v>
      </c>
      <c r="O753">
        <v>2</v>
      </c>
      <c r="P753">
        <v>4</v>
      </c>
      <c r="Q753">
        <v>0</v>
      </c>
      <c r="R753">
        <v>0</v>
      </c>
      <c r="S753">
        <v>0</v>
      </c>
      <c r="AB753">
        <v>3</v>
      </c>
      <c r="AF753">
        <v>0.4</v>
      </c>
    </row>
    <row r="754" spans="1:32" hidden="1" x14ac:dyDescent="0.2">
      <c r="A754" t="s">
        <v>709</v>
      </c>
      <c r="B754" t="s">
        <v>476</v>
      </c>
      <c r="C754" t="s">
        <v>48</v>
      </c>
      <c r="D754" t="s">
        <v>56</v>
      </c>
      <c r="E754">
        <v>9</v>
      </c>
      <c r="F754" t="s">
        <v>710</v>
      </c>
      <c r="G754" t="s">
        <v>215</v>
      </c>
      <c r="O754">
        <v>1</v>
      </c>
      <c r="P754">
        <v>3</v>
      </c>
      <c r="Q754">
        <v>0</v>
      </c>
      <c r="R754">
        <v>0</v>
      </c>
      <c r="S754">
        <v>0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AB754">
        <v>2</v>
      </c>
      <c r="AF754">
        <v>0.3</v>
      </c>
    </row>
    <row r="755" spans="1:32" hidden="1" x14ac:dyDescent="0.2">
      <c r="A755" t="s">
        <v>673</v>
      </c>
      <c r="B755" t="s">
        <v>476</v>
      </c>
      <c r="C755" t="s">
        <v>50</v>
      </c>
      <c r="D755" t="s">
        <v>60</v>
      </c>
      <c r="E755">
        <v>9</v>
      </c>
      <c r="F755" t="s">
        <v>674</v>
      </c>
      <c r="G755" t="s">
        <v>219</v>
      </c>
      <c r="O755">
        <v>1</v>
      </c>
      <c r="P755">
        <v>3</v>
      </c>
      <c r="Q755">
        <v>0</v>
      </c>
      <c r="R755">
        <v>0</v>
      </c>
      <c r="S755">
        <v>0</v>
      </c>
      <c r="AB755">
        <v>2</v>
      </c>
      <c r="AF755">
        <v>0.3</v>
      </c>
    </row>
    <row r="756" spans="1:32" hidden="1" x14ac:dyDescent="0.2">
      <c r="A756" t="s">
        <v>695</v>
      </c>
      <c r="B756" t="s">
        <v>476</v>
      </c>
      <c r="C756" t="s">
        <v>36</v>
      </c>
      <c r="D756" t="s">
        <v>37</v>
      </c>
      <c r="E756">
        <v>9</v>
      </c>
      <c r="F756" t="s">
        <v>696</v>
      </c>
      <c r="G756" t="s">
        <v>220</v>
      </c>
      <c r="O756">
        <v>1</v>
      </c>
      <c r="P756">
        <v>3</v>
      </c>
      <c r="Q756">
        <v>0</v>
      </c>
      <c r="R756">
        <v>0</v>
      </c>
      <c r="S756">
        <v>0</v>
      </c>
      <c r="AB756">
        <v>3</v>
      </c>
      <c r="AF756">
        <v>0.3</v>
      </c>
    </row>
    <row r="757" spans="1:32" hidden="1" x14ac:dyDescent="0.2">
      <c r="A757" t="s">
        <v>587</v>
      </c>
      <c r="B757" t="s">
        <v>476</v>
      </c>
      <c r="C757" t="s">
        <v>40</v>
      </c>
      <c r="D757" t="s">
        <v>32</v>
      </c>
      <c r="E757">
        <v>9</v>
      </c>
      <c r="F757" t="s">
        <v>588</v>
      </c>
      <c r="G757" t="s">
        <v>213</v>
      </c>
      <c r="O757">
        <v>1</v>
      </c>
      <c r="P757">
        <v>2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AB757">
        <v>2</v>
      </c>
      <c r="AF757">
        <v>0.2</v>
      </c>
    </row>
    <row r="758" spans="1:32" hidden="1" x14ac:dyDescent="0.2">
      <c r="A758" t="s">
        <v>579</v>
      </c>
      <c r="B758" t="s">
        <v>476</v>
      </c>
      <c r="C758" t="s">
        <v>31</v>
      </c>
      <c r="D758" t="s">
        <v>59</v>
      </c>
      <c r="E758">
        <v>9</v>
      </c>
      <c r="F758" t="s">
        <v>580</v>
      </c>
      <c r="G758" t="s">
        <v>221</v>
      </c>
      <c r="O758">
        <v>7</v>
      </c>
      <c r="P758">
        <v>1</v>
      </c>
      <c r="Q758">
        <v>0</v>
      </c>
      <c r="R758">
        <v>0</v>
      </c>
      <c r="S758">
        <v>0</v>
      </c>
      <c r="AB758">
        <v>1</v>
      </c>
      <c r="AC758" t="s">
        <v>1478</v>
      </c>
      <c r="AD758" t="s">
        <v>1539</v>
      </c>
      <c r="AE758" t="s">
        <v>1540</v>
      </c>
      <c r="AF758">
        <v>0.1</v>
      </c>
    </row>
    <row r="759" spans="1:32" hidden="1" x14ac:dyDescent="0.2">
      <c r="A759" t="s">
        <v>380</v>
      </c>
      <c r="B759" t="s">
        <v>368</v>
      </c>
      <c r="C759" t="s">
        <v>60</v>
      </c>
      <c r="D759" t="s">
        <v>50</v>
      </c>
      <c r="E759">
        <v>9</v>
      </c>
      <c r="F759" t="s">
        <v>381</v>
      </c>
      <c r="G759" t="s">
        <v>219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AB759">
        <v>1</v>
      </c>
      <c r="AF759">
        <v>0</v>
      </c>
    </row>
    <row r="760" spans="1:32" hidden="1" x14ac:dyDescent="0.2">
      <c r="A760" t="s">
        <v>843</v>
      </c>
      <c r="B760" t="s">
        <v>721</v>
      </c>
      <c r="C760" t="s">
        <v>58</v>
      </c>
      <c r="D760" t="s">
        <v>42</v>
      </c>
      <c r="E760">
        <v>9</v>
      </c>
      <c r="F760" t="s">
        <v>844</v>
      </c>
      <c r="G760" t="s">
        <v>214</v>
      </c>
      <c r="O760">
        <v>1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AB760">
        <v>2</v>
      </c>
      <c r="AF760">
        <v>0</v>
      </c>
    </row>
    <row r="761" spans="1:32" hidden="1" x14ac:dyDescent="0.2">
      <c r="A761" t="s">
        <v>1251</v>
      </c>
      <c r="B761" t="s">
        <v>795</v>
      </c>
      <c r="C761" t="s">
        <v>34</v>
      </c>
      <c r="D761" t="s">
        <v>38</v>
      </c>
      <c r="E761">
        <v>9</v>
      </c>
      <c r="F761" t="s">
        <v>1252</v>
      </c>
      <c r="G761" t="s">
        <v>222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AB761">
        <v>2</v>
      </c>
      <c r="AC761" t="s">
        <v>463</v>
      </c>
      <c r="AD761" t="s">
        <v>1479</v>
      </c>
      <c r="AE761" t="s">
        <v>1487</v>
      </c>
      <c r="AF761">
        <v>0</v>
      </c>
    </row>
    <row r="762" spans="1:32" hidden="1" x14ac:dyDescent="0.2">
      <c r="A762" t="s">
        <v>1100</v>
      </c>
      <c r="B762" t="s">
        <v>795</v>
      </c>
      <c r="C762" t="s">
        <v>53</v>
      </c>
      <c r="D762" t="s">
        <v>43</v>
      </c>
      <c r="E762">
        <v>9</v>
      </c>
      <c r="F762" t="s">
        <v>1101</v>
      </c>
      <c r="G762" t="s">
        <v>218</v>
      </c>
      <c r="T762">
        <v>2</v>
      </c>
      <c r="U762">
        <v>0</v>
      </c>
      <c r="V762">
        <v>0</v>
      </c>
      <c r="W762">
        <v>0</v>
      </c>
      <c r="X762">
        <v>0</v>
      </c>
      <c r="Y762">
        <v>0</v>
      </c>
      <c r="AB762">
        <v>2</v>
      </c>
      <c r="AF762">
        <v>0</v>
      </c>
    </row>
    <row r="763" spans="1:32" hidden="1" x14ac:dyDescent="0.2">
      <c r="A763" t="s">
        <v>999</v>
      </c>
      <c r="B763" t="s">
        <v>721</v>
      </c>
      <c r="C763" t="s">
        <v>42</v>
      </c>
      <c r="D763" t="s">
        <v>58</v>
      </c>
      <c r="E763">
        <v>9</v>
      </c>
      <c r="F763" t="s">
        <v>1000</v>
      </c>
      <c r="G763" t="s">
        <v>214</v>
      </c>
      <c r="T763">
        <v>2</v>
      </c>
      <c r="U763">
        <v>0</v>
      </c>
      <c r="V763">
        <v>0</v>
      </c>
      <c r="W763">
        <v>0</v>
      </c>
      <c r="X763">
        <v>0</v>
      </c>
      <c r="Y763">
        <v>0</v>
      </c>
      <c r="AB763">
        <v>4</v>
      </c>
      <c r="AF763">
        <v>0</v>
      </c>
    </row>
    <row r="764" spans="1:32" hidden="1" x14ac:dyDescent="0.2">
      <c r="A764" t="s">
        <v>1072</v>
      </c>
      <c r="B764" t="s">
        <v>721</v>
      </c>
      <c r="C764" t="s">
        <v>31</v>
      </c>
      <c r="D764" t="s">
        <v>59</v>
      </c>
      <c r="E764">
        <v>9</v>
      </c>
      <c r="F764" t="s">
        <v>1073</v>
      </c>
      <c r="G764" t="s">
        <v>221</v>
      </c>
      <c r="T764">
        <v>1</v>
      </c>
      <c r="U764">
        <v>0</v>
      </c>
      <c r="V764">
        <v>0</v>
      </c>
      <c r="W764">
        <v>0</v>
      </c>
      <c r="X764">
        <v>0</v>
      </c>
      <c r="Y764">
        <v>0</v>
      </c>
      <c r="AB764">
        <v>4</v>
      </c>
      <c r="AF764">
        <v>0</v>
      </c>
    </row>
    <row r="765" spans="1:32" hidden="1" x14ac:dyDescent="0.2">
      <c r="A765" t="s">
        <v>1428</v>
      </c>
      <c r="B765" t="s">
        <v>721</v>
      </c>
      <c r="C765" t="s">
        <v>60</v>
      </c>
      <c r="D765" t="s">
        <v>50</v>
      </c>
      <c r="E765">
        <v>9</v>
      </c>
      <c r="F765" t="s">
        <v>1429</v>
      </c>
      <c r="G765" t="s">
        <v>219</v>
      </c>
      <c r="T765">
        <v>3</v>
      </c>
      <c r="U765">
        <v>0</v>
      </c>
      <c r="V765">
        <v>0</v>
      </c>
      <c r="W765">
        <v>0</v>
      </c>
      <c r="X765">
        <v>0</v>
      </c>
      <c r="Y765">
        <v>0</v>
      </c>
      <c r="AB765">
        <v>4</v>
      </c>
      <c r="AF765">
        <v>0</v>
      </c>
    </row>
    <row r="766" spans="1:32" hidden="1" x14ac:dyDescent="0.2">
      <c r="A766" t="s">
        <v>1050</v>
      </c>
      <c r="B766" t="s">
        <v>795</v>
      </c>
      <c r="C766" t="s">
        <v>32</v>
      </c>
      <c r="D766" t="s">
        <v>40</v>
      </c>
      <c r="E766">
        <v>9</v>
      </c>
      <c r="F766" t="s">
        <v>1051</v>
      </c>
      <c r="G766" t="s">
        <v>213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AB766">
        <v>2</v>
      </c>
      <c r="AC766" t="s">
        <v>463</v>
      </c>
      <c r="AD766" t="s">
        <v>1541</v>
      </c>
      <c r="AE766" t="s">
        <v>1490</v>
      </c>
      <c r="AF766">
        <v>0</v>
      </c>
    </row>
    <row r="767" spans="1:32" hidden="1" x14ac:dyDescent="0.2">
      <c r="A767" t="s">
        <v>1032</v>
      </c>
      <c r="B767" t="s">
        <v>721</v>
      </c>
      <c r="C767" t="s">
        <v>59</v>
      </c>
      <c r="D767" t="s">
        <v>31</v>
      </c>
      <c r="E767">
        <v>9</v>
      </c>
      <c r="F767" t="s">
        <v>1033</v>
      </c>
      <c r="G767" t="s">
        <v>221</v>
      </c>
      <c r="T767">
        <v>3</v>
      </c>
      <c r="U767">
        <v>0</v>
      </c>
      <c r="V767">
        <v>0</v>
      </c>
      <c r="W767">
        <v>0</v>
      </c>
      <c r="X767">
        <v>0</v>
      </c>
      <c r="Y767">
        <v>0</v>
      </c>
      <c r="AB767">
        <v>3</v>
      </c>
      <c r="AF767">
        <v>0</v>
      </c>
    </row>
    <row r="768" spans="1:32" hidden="1" x14ac:dyDescent="0.2">
      <c r="A768" t="s">
        <v>961</v>
      </c>
      <c r="B768" t="s">
        <v>795</v>
      </c>
      <c r="C768" t="s">
        <v>60</v>
      </c>
      <c r="D768" t="s">
        <v>59</v>
      </c>
      <c r="E768">
        <v>9</v>
      </c>
      <c r="F768" t="s">
        <v>1542</v>
      </c>
      <c r="G768" t="s">
        <v>221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AF768">
        <v>0</v>
      </c>
    </row>
    <row r="769" spans="1:32" hidden="1" x14ac:dyDescent="0.2">
      <c r="A769" t="s">
        <v>911</v>
      </c>
      <c r="B769" t="s">
        <v>721</v>
      </c>
      <c r="C769" t="s">
        <v>50</v>
      </c>
      <c r="D769" t="s">
        <v>60</v>
      </c>
      <c r="E769">
        <v>9</v>
      </c>
      <c r="F769" t="s">
        <v>912</v>
      </c>
      <c r="G769" t="s">
        <v>219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AB769">
        <v>4</v>
      </c>
      <c r="AC769" t="s">
        <v>463</v>
      </c>
      <c r="AD769" t="s">
        <v>1491</v>
      </c>
      <c r="AE769" t="s">
        <v>1543</v>
      </c>
      <c r="AF769">
        <v>0</v>
      </c>
    </row>
    <row r="770" spans="1:32" hidden="1" x14ac:dyDescent="0.2">
      <c r="A770" t="s">
        <v>1162</v>
      </c>
      <c r="B770" t="s">
        <v>795</v>
      </c>
      <c r="C770" t="s">
        <v>59</v>
      </c>
      <c r="D770" t="s">
        <v>31</v>
      </c>
      <c r="E770">
        <v>9</v>
      </c>
      <c r="F770" t="s">
        <v>1163</v>
      </c>
      <c r="G770" t="s">
        <v>221</v>
      </c>
      <c r="T770">
        <v>3</v>
      </c>
      <c r="U770">
        <v>0</v>
      </c>
      <c r="V770">
        <v>0</v>
      </c>
      <c r="W770">
        <v>0</v>
      </c>
      <c r="X770">
        <v>0</v>
      </c>
      <c r="Y770">
        <v>0</v>
      </c>
      <c r="AB770">
        <v>2</v>
      </c>
      <c r="AF770">
        <v>0</v>
      </c>
    </row>
    <row r="771" spans="1:32" hidden="1" x14ac:dyDescent="0.2">
      <c r="A771" t="s">
        <v>905</v>
      </c>
      <c r="B771" t="s">
        <v>721</v>
      </c>
      <c r="C771" t="s">
        <v>56</v>
      </c>
      <c r="D771" t="s">
        <v>48</v>
      </c>
      <c r="E771">
        <v>9</v>
      </c>
      <c r="F771" t="s">
        <v>906</v>
      </c>
      <c r="G771" t="s">
        <v>215</v>
      </c>
      <c r="T771">
        <v>2</v>
      </c>
      <c r="U771">
        <v>0</v>
      </c>
      <c r="V771">
        <v>0</v>
      </c>
      <c r="W771">
        <v>0</v>
      </c>
      <c r="X771">
        <v>0</v>
      </c>
      <c r="Y771">
        <v>0</v>
      </c>
      <c r="AB771">
        <v>4</v>
      </c>
      <c r="AF771">
        <v>0</v>
      </c>
    </row>
    <row r="772" spans="1:32" hidden="1" x14ac:dyDescent="0.2">
      <c r="A772" t="s">
        <v>1022</v>
      </c>
      <c r="B772" t="s">
        <v>721</v>
      </c>
      <c r="C772" t="s">
        <v>48</v>
      </c>
      <c r="D772" t="s">
        <v>56</v>
      </c>
      <c r="E772">
        <v>9</v>
      </c>
      <c r="F772" t="s">
        <v>1023</v>
      </c>
      <c r="G772" t="s">
        <v>215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AB772">
        <v>4</v>
      </c>
      <c r="AF772">
        <v>0</v>
      </c>
    </row>
    <row r="773" spans="1:32" hidden="1" x14ac:dyDescent="0.2">
      <c r="A773" t="s">
        <v>1174</v>
      </c>
      <c r="B773" t="s">
        <v>721</v>
      </c>
      <c r="C773" t="s">
        <v>49</v>
      </c>
      <c r="D773" t="s">
        <v>52</v>
      </c>
      <c r="E773">
        <v>9</v>
      </c>
      <c r="F773" t="s">
        <v>1175</v>
      </c>
      <c r="G773" t="s">
        <v>223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AB773">
        <v>2</v>
      </c>
      <c r="AF773">
        <v>0</v>
      </c>
    </row>
    <row r="774" spans="1:32" hidden="1" x14ac:dyDescent="0.2">
      <c r="A774" t="s">
        <v>1337</v>
      </c>
      <c r="B774" t="s">
        <v>476</v>
      </c>
      <c r="C774" t="s">
        <v>41</v>
      </c>
      <c r="D774" t="s">
        <v>54</v>
      </c>
      <c r="E774">
        <v>9</v>
      </c>
      <c r="Z774">
        <v>1</v>
      </c>
      <c r="AA774">
        <v>0</v>
      </c>
      <c r="AB774">
        <v>3</v>
      </c>
      <c r="AF774">
        <v>0</v>
      </c>
    </row>
    <row r="775" spans="1:32" hidden="1" x14ac:dyDescent="0.2">
      <c r="A775" t="s">
        <v>1544</v>
      </c>
      <c r="B775" t="s">
        <v>728</v>
      </c>
      <c r="C775" t="s">
        <v>40</v>
      </c>
      <c r="D775" t="s">
        <v>32</v>
      </c>
      <c r="E775">
        <v>9</v>
      </c>
      <c r="Z775">
        <v>1</v>
      </c>
      <c r="AA775">
        <v>0</v>
      </c>
      <c r="AF775">
        <v>0</v>
      </c>
    </row>
    <row r="776" spans="1:32" hidden="1" x14ac:dyDescent="0.2">
      <c r="A776" t="s">
        <v>1545</v>
      </c>
      <c r="B776" t="s">
        <v>368</v>
      </c>
      <c r="C776" t="s">
        <v>44</v>
      </c>
      <c r="D776" t="s">
        <v>47</v>
      </c>
      <c r="E776">
        <v>9</v>
      </c>
      <c r="F776" t="s">
        <v>1546</v>
      </c>
      <c r="G776" t="s">
        <v>212</v>
      </c>
      <c r="O776">
        <v>1</v>
      </c>
      <c r="P776">
        <v>-1</v>
      </c>
      <c r="Q776">
        <v>0</v>
      </c>
      <c r="R776">
        <v>0</v>
      </c>
      <c r="S776">
        <v>0</v>
      </c>
      <c r="AB776">
        <v>3</v>
      </c>
      <c r="AF776">
        <v>-0.1</v>
      </c>
    </row>
    <row r="777" spans="1:32" hidden="1" x14ac:dyDescent="0.2">
      <c r="A777" t="s">
        <v>745</v>
      </c>
      <c r="B777" t="s">
        <v>368</v>
      </c>
      <c r="C777" t="s">
        <v>43</v>
      </c>
      <c r="D777" t="s">
        <v>53</v>
      </c>
      <c r="E777">
        <v>9</v>
      </c>
      <c r="F777" t="s">
        <v>746</v>
      </c>
      <c r="G777" t="s">
        <v>218</v>
      </c>
      <c r="O777">
        <v>1</v>
      </c>
      <c r="P777">
        <v>-1</v>
      </c>
      <c r="Q777">
        <v>0</v>
      </c>
      <c r="R777">
        <v>0</v>
      </c>
      <c r="S777">
        <v>0</v>
      </c>
      <c r="AB777">
        <v>2</v>
      </c>
      <c r="AF777">
        <v>-0.1</v>
      </c>
    </row>
    <row r="778" spans="1:32" hidden="1" x14ac:dyDescent="0.2">
      <c r="A778" t="s">
        <v>410</v>
      </c>
      <c r="B778" t="s">
        <v>368</v>
      </c>
      <c r="C778" t="s">
        <v>41</v>
      </c>
      <c r="D778" t="s">
        <v>37</v>
      </c>
      <c r="E778">
        <v>8</v>
      </c>
      <c r="F778" t="s">
        <v>411</v>
      </c>
      <c r="G778" t="s">
        <v>201</v>
      </c>
      <c r="H778">
        <v>50</v>
      </c>
      <c r="I778">
        <v>39</v>
      </c>
      <c r="J778">
        <v>505</v>
      </c>
      <c r="K778">
        <v>7</v>
      </c>
      <c r="L778">
        <v>0</v>
      </c>
      <c r="M778">
        <v>2</v>
      </c>
      <c r="N778">
        <v>1</v>
      </c>
      <c r="O778">
        <v>1</v>
      </c>
      <c r="P778">
        <v>1</v>
      </c>
      <c r="Q778">
        <v>0</v>
      </c>
      <c r="R778">
        <v>0</v>
      </c>
      <c r="S778">
        <v>0</v>
      </c>
      <c r="AF778">
        <v>49.3</v>
      </c>
    </row>
    <row r="779" spans="1:32" hidden="1" x14ac:dyDescent="0.2">
      <c r="A779" t="s">
        <v>786</v>
      </c>
      <c r="B779" t="s">
        <v>721</v>
      </c>
      <c r="C779" t="s">
        <v>37</v>
      </c>
      <c r="D779" t="s">
        <v>41</v>
      </c>
      <c r="E779">
        <v>8</v>
      </c>
      <c r="F779" t="s">
        <v>787</v>
      </c>
      <c r="G779" t="s">
        <v>201</v>
      </c>
      <c r="T779">
        <v>9</v>
      </c>
      <c r="U779">
        <v>8</v>
      </c>
      <c r="V779">
        <v>130</v>
      </c>
      <c r="W779">
        <v>3</v>
      </c>
      <c r="X779">
        <v>0</v>
      </c>
      <c r="Y779">
        <v>1</v>
      </c>
      <c r="AF779">
        <v>42</v>
      </c>
    </row>
    <row r="780" spans="1:32" hidden="1" x14ac:dyDescent="0.2">
      <c r="A780" t="s">
        <v>412</v>
      </c>
      <c r="B780" t="s">
        <v>368</v>
      </c>
      <c r="C780" t="s">
        <v>37</v>
      </c>
      <c r="D780" t="s">
        <v>41</v>
      </c>
      <c r="E780">
        <v>8</v>
      </c>
      <c r="F780" t="s">
        <v>413</v>
      </c>
      <c r="G780" t="s">
        <v>201</v>
      </c>
      <c r="H780">
        <v>41</v>
      </c>
      <c r="I780">
        <v>30</v>
      </c>
      <c r="J780">
        <v>350</v>
      </c>
      <c r="K780">
        <v>6</v>
      </c>
      <c r="L780">
        <v>0</v>
      </c>
      <c r="M780">
        <v>0</v>
      </c>
      <c r="N780">
        <v>1</v>
      </c>
      <c r="AF780">
        <v>41</v>
      </c>
    </row>
    <row r="781" spans="1:32" hidden="1" x14ac:dyDescent="0.2">
      <c r="A781" t="s">
        <v>897</v>
      </c>
      <c r="B781" t="s">
        <v>721</v>
      </c>
      <c r="C781" t="s">
        <v>50</v>
      </c>
      <c r="D781" t="s">
        <v>36</v>
      </c>
      <c r="E781">
        <v>8</v>
      </c>
      <c r="F781" t="s">
        <v>898</v>
      </c>
      <c r="G781" t="s">
        <v>204</v>
      </c>
      <c r="T781">
        <v>13</v>
      </c>
      <c r="U781">
        <v>12</v>
      </c>
      <c r="V781">
        <v>162</v>
      </c>
      <c r="W781">
        <v>1</v>
      </c>
      <c r="X781">
        <v>0</v>
      </c>
      <c r="Y781">
        <v>1</v>
      </c>
      <c r="Z781">
        <v>1</v>
      </c>
      <c r="AA781">
        <v>0</v>
      </c>
      <c r="AF781">
        <v>37.200000000000003</v>
      </c>
    </row>
    <row r="782" spans="1:32" hidden="1" x14ac:dyDescent="0.2">
      <c r="A782" t="s">
        <v>426</v>
      </c>
      <c r="B782" t="s">
        <v>368</v>
      </c>
      <c r="C782" t="s">
        <v>46</v>
      </c>
      <c r="D782" t="s">
        <v>45</v>
      </c>
      <c r="E782">
        <v>8</v>
      </c>
      <c r="F782" t="s">
        <v>427</v>
      </c>
      <c r="G782" t="s">
        <v>198</v>
      </c>
      <c r="H782">
        <v>38</v>
      </c>
      <c r="I782">
        <v>23</v>
      </c>
      <c r="J782">
        <v>374</v>
      </c>
      <c r="K782">
        <v>4</v>
      </c>
      <c r="L782">
        <v>0</v>
      </c>
      <c r="M782">
        <v>1</v>
      </c>
      <c r="N782">
        <v>1</v>
      </c>
      <c r="O782">
        <v>3</v>
      </c>
      <c r="P782">
        <v>6</v>
      </c>
      <c r="Q782">
        <v>0</v>
      </c>
      <c r="R782">
        <v>0</v>
      </c>
      <c r="S782">
        <v>0</v>
      </c>
      <c r="AF782">
        <v>33.56</v>
      </c>
    </row>
    <row r="783" spans="1:32" hidden="1" x14ac:dyDescent="0.2">
      <c r="A783" t="s">
        <v>422</v>
      </c>
      <c r="B783" t="s">
        <v>368</v>
      </c>
      <c r="C783" t="s">
        <v>43</v>
      </c>
      <c r="D783" t="s">
        <v>42</v>
      </c>
      <c r="E783">
        <v>8</v>
      </c>
      <c r="F783" t="s">
        <v>423</v>
      </c>
      <c r="G783" t="s">
        <v>196</v>
      </c>
      <c r="H783">
        <v>38</v>
      </c>
      <c r="I783">
        <v>26</v>
      </c>
      <c r="J783">
        <v>356</v>
      </c>
      <c r="K783">
        <v>4</v>
      </c>
      <c r="L783">
        <v>0</v>
      </c>
      <c r="M783">
        <v>0</v>
      </c>
      <c r="N783">
        <v>1</v>
      </c>
      <c r="O783">
        <v>1</v>
      </c>
      <c r="P783">
        <v>1</v>
      </c>
      <c r="Q783">
        <v>0</v>
      </c>
      <c r="R783">
        <v>0</v>
      </c>
      <c r="S783">
        <v>0</v>
      </c>
      <c r="AF783">
        <v>33.340000000000003</v>
      </c>
    </row>
    <row r="784" spans="1:32" hidden="1" x14ac:dyDescent="0.2">
      <c r="A784" t="s">
        <v>879</v>
      </c>
      <c r="B784" t="s">
        <v>795</v>
      </c>
      <c r="C784" t="s">
        <v>41</v>
      </c>
      <c r="D784" t="s">
        <v>37</v>
      </c>
      <c r="E784">
        <v>8</v>
      </c>
      <c r="F784" t="s">
        <v>880</v>
      </c>
      <c r="G784" t="s">
        <v>201</v>
      </c>
      <c r="T784">
        <v>10</v>
      </c>
      <c r="U784">
        <v>9</v>
      </c>
      <c r="V784">
        <v>147</v>
      </c>
      <c r="W784">
        <v>1</v>
      </c>
      <c r="X784">
        <v>0</v>
      </c>
      <c r="Y784">
        <v>1</v>
      </c>
      <c r="AF784">
        <v>32.700000000000003</v>
      </c>
    </row>
    <row r="785" spans="1:32" hidden="1" x14ac:dyDescent="0.2">
      <c r="A785" t="s">
        <v>376</v>
      </c>
      <c r="B785" t="s">
        <v>368</v>
      </c>
      <c r="C785" t="s">
        <v>56</v>
      </c>
      <c r="D785" t="s">
        <v>32</v>
      </c>
      <c r="E785">
        <v>8</v>
      </c>
      <c r="F785" t="s">
        <v>377</v>
      </c>
      <c r="G785" t="s">
        <v>206</v>
      </c>
      <c r="H785">
        <v>36</v>
      </c>
      <c r="I785">
        <v>23</v>
      </c>
      <c r="J785">
        <v>333</v>
      </c>
      <c r="K785">
        <v>4</v>
      </c>
      <c r="L785">
        <v>0</v>
      </c>
      <c r="M785">
        <v>0</v>
      </c>
      <c r="N785">
        <v>1</v>
      </c>
      <c r="O785">
        <v>2</v>
      </c>
      <c r="P785">
        <v>-2</v>
      </c>
      <c r="Q785">
        <v>0</v>
      </c>
      <c r="R785">
        <v>0</v>
      </c>
      <c r="S785">
        <v>0</v>
      </c>
      <c r="AF785">
        <v>32.119999999999997</v>
      </c>
    </row>
    <row r="786" spans="1:32" hidden="1" x14ac:dyDescent="0.2">
      <c r="A786" t="s">
        <v>973</v>
      </c>
      <c r="B786" t="s">
        <v>721</v>
      </c>
      <c r="C786" t="s">
        <v>51</v>
      </c>
      <c r="D786" t="s">
        <v>48</v>
      </c>
      <c r="E786">
        <v>8</v>
      </c>
      <c r="F786" t="s">
        <v>974</v>
      </c>
      <c r="G786" t="s">
        <v>199</v>
      </c>
      <c r="T786">
        <v>17</v>
      </c>
      <c r="U786">
        <v>11</v>
      </c>
      <c r="V786">
        <v>118</v>
      </c>
      <c r="W786">
        <v>1</v>
      </c>
      <c r="X786">
        <v>0</v>
      </c>
      <c r="Y786">
        <v>1</v>
      </c>
      <c r="AF786">
        <v>31.8</v>
      </c>
    </row>
    <row r="787" spans="1:32" hidden="1" x14ac:dyDescent="0.2">
      <c r="A787" t="s">
        <v>1084</v>
      </c>
      <c r="B787" t="s">
        <v>721</v>
      </c>
      <c r="C787" t="s">
        <v>52</v>
      </c>
      <c r="D787" t="s">
        <v>39</v>
      </c>
      <c r="E787">
        <v>8</v>
      </c>
      <c r="F787" t="s">
        <v>1085</v>
      </c>
      <c r="G787" t="s">
        <v>200</v>
      </c>
      <c r="T787">
        <v>15</v>
      </c>
      <c r="U787">
        <v>10</v>
      </c>
      <c r="V787">
        <v>116</v>
      </c>
      <c r="W787">
        <v>1</v>
      </c>
      <c r="X787">
        <v>0</v>
      </c>
      <c r="Y787">
        <v>1</v>
      </c>
      <c r="AF787">
        <v>30.6</v>
      </c>
    </row>
    <row r="788" spans="1:32" hidden="1" x14ac:dyDescent="0.2">
      <c r="A788" t="s">
        <v>1074</v>
      </c>
      <c r="B788" t="s">
        <v>795</v>
      </c>
      <c r="C788" t="s">
        <v>50</v>
      </c>
      <c r="D788" t="s">
        <v>36</v>
      </c>
      <c r="E788">
        <v>8</v>
      </c>
      <c r="F788" t="s">
        <v>1075</v>
      </c>
      <c r="G788" t="s">
        <v>204</v>
      </c>
      <c r="T788">
        <v>12</v>
      </c>
      <c r="U788">
        <v>10</v>
      </c>
      <c r="V788">
        <v>103</v>
      </c>
      <c r="W788">
        <v>1</v>
      </c>
      <c r="X788">
        <v>0</v>
      </c>
      <c r="Y788">
        <v>1</v>
      </c>
      <c r="AF788">
        <v>29.3</v>
      </c>
    </row>
    <row r="789" spans="1:32" hidden="1" x14ac:dyDescent="0.2">
      <c r="A789" t="s">
        <v>1078</v>
      </c>
      <c r="B789" t="s">
        <v>721</v>
      </c>
      <c r="C789" t="s">
        <v>41</v>
      </c>
      <c r="D789" t="s">
        <v>37</v>
      </c>
      <c r="E789">
        <v>8</v>
      </c>
      <c r="F789" t="s">
        <v>1079</v>
      </c>
      <c r="G789" t="s">
        <v>201</v>
      </c>
      <c r="T789">
        <v>9</v>
      </c>
      <c r="U789">
        <v>8</v>
      </c>
      <c r="V789">
        <v>114</v>
      </c>
      <c r="W789">
        <v>1</v>
      </c>
      <c r="X789">
        <v>0</v>
      </c>
      <c r="Y789">
        <v>1</v>
      </c>
      <c r="AF789">
        <v>28.4</v>
      </c>
    </row>
    <row r="790" spans="1:32" hidden="1" x14ac:dyDescent="0.2">
      <c r="A790" t="s">
        <v>768</v>
      </c>
      <c r="B790" t="s">
        <v>721</v>
      </c>
      <c r="C790" t="s">
        <v>35</v>
      </c>
      <c r="D790" t="s">
        <v>60</v>
      </c>
      <c r="E790">
        <v>8</v>
      </c>
      <c r="F790" t="s">
        <v>769</v>
      </c>
      <c r="G790" t="s">
        <v>203</v>
      </c>
      <c r="O790">
        <v>3</v>
      </c>
      <c r="P790">
        <v>21</v>
      </c>
      <c r="Q790">
        <v>1</v>
      </c>
      <c r="R790">
        <v>0</v>
      </c>
      <c r="S790">
        <v>0</v>
      </c>
      <c r="T790">
        <v>7</v>
      </c>
      <c r="U790">
        <v>4</v>
      </c>
      <c r="V790">
        <v>98</v>
      </c>
      <c r="W790">
        <v>1</v>
      </c>
      <c r="X790">
        <v>0</v>
      </c>
      <c r="Y790">
        <v>0</v>
      </c>
      <c r="Z790">
        <v>1</v>
      </c>
      <c r="AA790">
        <v>0</v>
      </c>
      <c r="AF790">
        <v>27.9</v>
      </c>
    </row>
    <row r="791" spans="1:32" hidden="1" x14ac:dyDescent="0.2">
      <c r="A791" t="s">
        <v>863</v>
      </c>
      <c r="B791" t="s">
        <v>721</v>
      </c>
      <c r="C791" t="s">
        <v>31</v>
      </c>
      <c r="D791" t="s">
        <v>47</v>
      </c>
      <c r="E791">
        <v>8</v>
      </c>
      <c r="F791" t="s">
        <v>864</v>
      </c>
      <c r="G791" t="s">
        <v>208</v>
      </c>
      <c r="T791">
        <v>11</v>
      </c>
      <c r="U791">
        <v>8</v>
      </c>
      <c r="V791">
        <v>168</v>
      </c>
      <c r="W791">
        <v>0</v>
      </c>
      <c r="X791">
        <v>0</v>
      </c>
      <c r="Y791">
        <v>1</v>
      </c>
      <c r="AF791">
        <v>27.8</v>
      </c>
    </row>
    <row r="792" spans="1:32" hidden="1" x14ac:dyDescent="0.2">
      <c r="A792" t="s">
        <v>442</v>
      </c>
      <c r="B792" t="s">
        <v>368</v>
      </c>
      <c r="C792" t="s">
        <v>62</v>
      </c>
      <c r="D792" t="s">
        <v>61</v>
      </c>
      <c r="E792">
        <v>8</v>
      </c>
      <c r="F792" t="s">
        <v>443</v>
      </c>
      <c r="G792" t="s">
        <v>197</v>
      </c>
      <c r="H792">
        <v>26</v>
      </c>
      <c r="I792">
        <v>18</v>
      </c>
      <c r="J792">
        <v>145</v>
      </c>
      <c r="K792">
        <v>2</v>
      </c>
      <c r="L792">
        <v>0</v>
      </c>
      <c r="M792">
        <v>0</v>
      </c>
      <c r="N792">
        <v>0</v>
      </c>
      <c r="O792">
        <v>5</v>
      </c>
      <c r="P792">
        <v>78</v>
      </c>
      <c r="Q792">
        <v>1</v>
      </c>
      <c r="R792">
        <v>0</v>
      </c>
      <c r="S792">
        <v>0</v>
      </c>
      <c r="AF792">
        <v>27.6</v>
      </c>
    </row>
    <row r="793" spans="1:32" hidden="1" x14ac:dyDescent="0.2">
      <c r="A793" t="s">
        <v>807</v>
      </c>
      <c r="B793" t="s">
        <v>721</v>
      </c>
      <c r="C793" t="s">
        <v>43</v>
      </c>
      <c r="D793" t="s">
        <v>42</v>
      </c>
      <c r="E793">
        <v>8</v>
      </c>
      <c r="F793" t="s">
        <v>808</v>
      </c>
      <c r="G793" t="s">
        <v>196</v>
      </c>
      <c r="T793">
        <v>9</v>
      </c>
      <c r="U793">
        <v>7</v>
      </c>
      <c r="V793">
        <v>81</v>
      </c>
      <c r="W793">
        <v>2</v>
      </c>
      <c r="X793">
        <v>0</v>
      </c>
      <c r="Y793">
        <v>0</v>
      </c>
      <c r="AF793">
        <v>27.1</v>
      </c>
    </row>
    <row r="794" spans="1:32" hidden="1" x14ac:dyDescent="0.2">
      <c r="A794" t="s">
        <v>424</v>
      </c>
      <c r="B794" t="s">
        <v>368</v>
      </c>
      <c r="C794" t="s">
        <v>49</v>
      </c>
      <c r="D794" t="s">
        <v>55</v>
      </c>
      <c r="E794">
        <v>8</v>
      </c>
      <c r="F794" t="s">
        <v>425</v>
      </c>
      <c r="G794" t="s">
        <v>202</v>
      </c>
      <c r="H794">
        <v>37</v>
      </c>
      <c r="I794">
        <v>28</v>
      </c>
      <c r="J794">
        <v>301</v>
      </c>
      <c r="K794">
        <v>3</v>
      </c>
      <c r="L794">
        <v>0</v>
      </c>
      <c r="M794">
        <v>0</v>
      </c>
      <c r="N794">
        <v>1</v>
      </c>
      <c r="O794">
        <v>1</v>
      </c>
      <c r="P794">
        <v>0</v>
      </c>
      <c r="Q794">
        <v>0</v>
      </c>
      <c r="R794">
        <v>0</v>
      </c>
      <c r="S794">
        <v>0</v>
      </c>
      <c r="AF794">
        <v>27.04</v>
      </c>
    </row>
    <row r="795" spans="1:32" hidden="1" x14ac:dyDescent="0.2">
      <c r="A795" t="s">
        <v>659</v>
      </c>
      <c r="B795" t="s">
        <v>476</v>
      </c>
      <c r="C795" t="s">
        <v>35</v>
      </c>
      <c r="D795" t="s">
        <v>60</v>
      </c>
      <c r="E795">
        <v>8</v>
      </c>
      <c r="F795" t="s">
        <v>660</v>
      </c>
      <c r="G795" t="s">
        <v>203</v>
      </c>
      <c r="O795">
        <v>20</v>
      </c>
      <c r="P795">
        <v>133</v>
      </c>
      <c r="Q795">
        <v>1</v>
      </c>
      <c r="R795">
        <v>0</v>
      </c>
      <c r="S795">
        <v>1</v>
      </c>
      <c r="T795">
        <v>3</v>
      </c>
      <c r="U795">
        <v>3</v>
      </c>
      <c r="V795">
        <v>13</v>
      </c>
      <c r="W795">
        <v>0</v>
      </c>
      <c r="X795">
        <v>0</v>
      </c>
      <c r="Y795">
        <v>0</v>
      </c>
      <c r="AF795">
        <v>26.6</v>
      </c>
    </row>
    <row r="796" spans="1:32" hidden="1" x14ac:dyDescent="0.2">
      <c r="A796" t="s">
        <v>817</v>
      </c>
      <c r="B796" t="s">
        <v>721</v>
      </c>
      <c r="C796" t="s">
        <v>41</v>
      </c>
      <c r="D796" t="s">
        <v>37</v>
      </c>
      <c r="E796">
        <v>8</v>
      </c>
      <c r="F796" t="s">
        <v>818</v>
      </c>
      <c r="G796" t="s">
        <v>201</v>
      </c>
      <c r="O796">
        <v>1</v>
      </c>
      <c r="P796">
        <v>-3</v>
      </c>
      <c r="Q796">
        <v>0</v>
      </c>
      <c r="R796">
        <v>0</v>
      </c>
      <c r="S796">
        <v>0</v>
      </c>
      <c r="T796">
        <v>8</v>
      </c>
      <c r="U796">
        <v>6</v>
      </c>
      <c r="V796">
        <v>88</v>
      </c>
      <c r="W796">
        <v>2</v>
      </c>
      <c r="X796">
        <v>0</v>
      </c>
      <c r="Y796">
        <v>0</v>
      </c>
      <c r="AF796">
        <v>26.5</v>
      </c>
    </row>
    <row r="797" spans="1:32" hidden="1" x14ac:dyDescent="0.2">
      <c r="A797" t="s">
        <v>937</v>
      </c>
      <c r="B797" t="s">
        <v>795</v>
      </c>
      <c r="C797" t="s">
        <v>43</v>
      </c>
      <c r="D797" t="s">
        <v>42</v>
      </c>
      <c r="E797">
        <v>8</v>
      </c>
      <c r="F797" t="s">
        <v>938</v>
      </c>
      <c r="G797" t="s">
        <v>196</v>
      </c>
      <c r="T797">
        <v>9</v>
      </c>
      <c r="U797">
        <v>6</v>
      </c>
      <c r="V797">
        <v>113</v>
      </c>
      <c r="W797">
        <v>1</v>
      </c>
      <c r="X797">
        <v>0</v>
      </c>
      <c r="Y797">
        <v>1</v>
      </c>
      <c r="AF797">
        <v>26.3</v>
      </c>
    </row>
    <row r="798" spans="1:32" hidden="1" x14ac:dyDescent="0.2">
      <c r="A798" t="s">
        <v>1052</v>
      </c>
      <c r="B798" t="s">
        <v>721</v>
      </c>
      <c r="C798" t="s">
        <v>56</v>
      </c>
      <c r="D798" t="s">
        <v>32</v>
      </c>
      <c r="E798">
        <v>8</v>
      </c>
      <c r="F798" t="s">
        <v>1053</v>
      </c>
      <c r="G798" t="s">
        <v>206</v>
      </c>
      <c r="T798">
        <v>12</v>
      </c>
      <c r="U798">
        <v>7</v>
      </c>
      <c r="V798">
        <v>102</v>
      </c>
      <c r="W798">
        <v>1</v>
      </c>
      <c r="X798">
        <v>0</v>
      </c>
      <c r="Y798">
        <v>1</v>
      </c>
      <c r="AF798">
        <v>26.2</v>
      </c>
    </row>
    <row r="799" spans="1:32" hidden="1" x14ac:dyDescent="0.2">
      <c r="A799" t="s">
        <v>386</v>
      </c>
      <c r="B799" t="s">
        <v>368</v>
      </c>
      <c r="C799" t="s">
        <v>50</v>
      </c>
      <c r="D799" t="s">
        <v>36</v>
      </c>
      <c r="E799">
        <v>8</v>
      </c>
      <c r="F799" t="s">
        <v>387</v>
      </c>
      <c r="G799" t="s">
        <v>204</v>
      </c>
      <c r="H799">
        <v>45</v>
      </c>
      <c r="I799">
        <v>37</v>
      </c>
      <c r="J799">
        <v>397</v>
      </c>
      <c r="K799">
        <v>2</v>
      </c>
      <c r="L799">
        <v>0</v>
      </c>
      <c r="M799">
        <v>1</v>
      </c>
      <c r="N799">
        <v>1</v>
      </c>
      <c r="O799">
        <v>3</v>
      </c>
      <c r="P799">
        <v>2</v>
      </c>
      <c r="Q799">
        <v>0</v>
      </c>
      <c r="R799">
        <v>0</v>
      </c>
      <c r="S799">
        <v>0</v>
      </c>
      <c r="Z799">
        <v>1</v>
      </c>
      <c r="AA799">
        <v>0</v>
      </c>
      <c r="AF799">
        <v>26.08</v>
      </c>
    </row>
    <row r="800" spans="1:32" hidden="1" x14ac:dyDescent="0.2">
      <c r="A800" t="s">
        <v>400</v>
      </c>
      <c r="B800" t="s">
        <v>368</v>
      </c>
      <c r="C800" t="s">
        <v>55</v>
      </c>
      <c r="D800" t="s">
        <v>49</v>
      </c>
      <c r="E800">
        <v>8</v>
      </c>
      <c r="F800" t="s">
        <v>401</v>
      </c>
      <c r="G800" t="s">
        <v>202</v>
      </c>
      <c r="H800">
        <v>37</v>
      </c>
      <c r="I800">
        <v>25</v>
      </c>
      <c r="J800">
        <v>319</v>
      </c>
      <c r="K800">
        <v>1</v>
      </c>
      <c r="L800">
        <v>0</v>
      </c>
      <c r="M800">
        <v>0</v>
      </c>
      <c r="N800">
        <v>1</v>
      </c>
      <c r="O800">
        <v>4</v>
      </c>
      <c r="P800">
        <v>2</v>
      </c>
      <c r="Q800">
        <v>1</v>
      </c>
      <c r="R800">
        <v>0</v>
      </c>
      <c r="S800">
        <v>0</v>
      </c>
      <c r="AF800">
        <v>25.96</v>
      </c>
    </row>
    <row r="801" spans="1:32" hidden="1" x14ac:dyDescent="0.2">
      <c r="A801" t="s">
        <v>1174</v>
      </c>
      <c r="B801" t="s">
        <v>721</v>
      </c>
      <c r="C801" t="s">
        <v>49</v>
      </c>
      <c r="D801" t="s">
        <v>55</v>
      </c>
      <c r="E801">
        <v>8</v>
      </c>
      <c r="F801" t="s">
        <v>1175</v>
      </c>
      <c r="G801" t="s">
        <v>202</v>
      </c>
      <c r="T801">
        <v>6</v>
      </c>
      <c r="U801">
        <v>4</v>
      </c>
      <c r="V801">
        <v>92</v>
      </c>
      <c r="W801">
        <v>2</v>
      </c>
      <c r="X801">
        <v>0</v>
      </c>
      <c r="Y801">
        <v>0</v>
      </c>
      <c r="AF801">
        <v>25.2</v>
      </c>
    </row>
    <row r="802" spans="1:32" hidden="1" x14ac:dyDescent="0.2">
      <c r="A802" t="s">
        <v>867</v>
      </c>
      <c r="B802" t="s">
        <v>721</v>
      </c>
      <c r="C802" t="s">
        <v>41</v>
      </c>
      <c r="D802" t="s">
        <v>37</v>
      </c>
      <c r="E802">
        <v>8</v>
      </c>
      <c r="F802" t="s">
        <v>868</v>
      </c>
      <c r="G802" t="s">
        <v>201</v>
      </c>
      <c r="T802">
        <v>8</v>
      </c>
      <c r="U802">
        <v>6</v>
      </c>
      <c r="V802">
        <v>70</v>
      </c>
      <c r="W802">
        <v>2</v>
      </c>
      <c r="X802">
        <v>0</v>
      </c>
      <c r="Y802">
        <v>0</v>
      </c>
      <c r="Z802">
        <v>1</v>
      </c>
      <c r="AA802">
        <v>0</v>
      </c>
      <c r="AF802">
        <v>25</v>
      </c>
    </row>
    <row r="803" spans="1:32" hidden="1" x14ac:dyDescent="0.2">
      <c r="A803" t="s">
        <v>893</v>
      </c>
      <c r="B803" t="s">
        <v>721</v>
      </c>
      <c r="C803" t="s">
        <v>46</v>
      </c>
      <c r="D803" t="s">
        <v>45</v>
      </c>
      <c r="E803">
        <v>8</v>
      </c>
      <c r="F803" t="s">
        <v>894</v>
      </c>
      <c r="G803" t="s">
        <v>198</v>
      </c>
      <c r="T803">
        <v>8</v>
      </c>
      <c r="U803">
        <v>4</v>
      </c>
      <c r="V803">
        <v>106</v>
      </c>
      <c r="W803">
        <v>1</v>
      </c>
      <c r="X803">
        <v>0</v>
      </c>
      <c r="Y803">
        <v>1</v>
      </c>
      <c r="AF803">
        <v>23.6</v>
      </c>
    </row>
    <row r="804" spans="1:32" hidden="1" x14ac:dyDescent="0.2">
      <c r="A804" t="s">
        <v>917</v>
      </c>
      <c r="B804" t="s">
        <v>795</v>
      </c>
      <c r="C804" t="s">
        <v>48</v>
      </c>
      <c r="D804" t="s">
        <v>51</v>
      </c>
      <c r="E804">
        <v>8</v>
      </c>
      <c r="F804" t="s">
        <v>918</v>
      </c>
      <c r="G804" t="s">
        <v>199</v>
      </c>
      <c r="T804">
        <v>13</v>
      </c>
      <c r="U804">
        <v>10</v>
      </c>
      <c r="V804">
        <v>105</v>
      </c>
      <c r="W804">
        <v>0</v>
      </c>
      <c r="X804">
        <v>0</v>
      </c>
      <c r="Y804">
        <v>1</v>
      </c>
      <c r="AF804">
        <v>23.5</v>
      </c>
    </row>
    <row r="805" spans="1:32" hidden="1" x14ac:dyDescent="0.2">
      <c r="A805" t="s">
        <v>927</v>
      </c>
      <c r="B805" t="s">
        <v>721</v>
      </c>
      <c r="C805" t="s">
        <v>46</v>
      </c>
      <c r="D805" t="s">
        <v>45</v>
      </c>
      <c r="E805">
        <v>8</v>
      </c>
      <c r="F805" t="s">
        <v>928</v>
      </c>
      <c r="G805" t="s">
        <v>198</v>
      </c>
      <c r="T805">
        <v>11</v>
      </c>
      <c r="U805">
        <v>9</v>
      </c>
      <c r="V805">
        <v>84</v>
      </c>
      <c r="W805">
        <v>1</v>
      </c>
      <c r="X805">
        <v>0</v>
      </c>
      <c r="Y805">
        <v>0</v>
      </c>
      <c r="Z805">
        <v>1</v>
      </c>
      <c r="AA805">
        <v>0</v>
      </c>
      <c r="AF805">
        <v>23.4</v>
      </c>
    </row>
    <row r="806" spans="1:32" hidden="1" x14ac:dyDescent="0.2">
      <c r="A806" t="s">
        <v>1004</v>
      </c>
      <c r="B806" t="s">
        <v>721</v>
      </c>
      <c r="C806" t="s">
        <v>33</v>
      </c>
      <c r="D806" t="s">
        <v>54</v>
      </c>
      <c r="E806">
        <v>8</v>
      </c>
      <c r="F806" t="s">
        <v>1005</v>
      </c>
      <c r="G806" t="s">
        <v>205</v>
      </c>
      <c r="T806">
        <v>11</v>
      </c>
      <c r="U806">
        <v>8</v>
      </c>
      <c r="V806">
        <v>94</v>
      </c>
      <c r="W806">
        <v>1</v>
      </c>
      <c r="X806">
        <v>0</v>
      </c>
      <c r="Y806">
        <v>0</v>
      </c>
      <c r="AF806">
        <v>23.4</v>
      </c>
    </row>
    <row r="807" spans="1:32" hidden="1" x14ac:dyDescent="0.2">
      <c r="A807" t="s">
        <v>488</v>
      </c>
      <c r="B807" t="s">
        <v>476</v>
      </c>
      <c r="C807" t="s">
        <v>43</v>
      </c>
      <c r="D807" t="s">
        <v>42</v>
      </c>
      <c r="E807">
        <v>8</v>
      </c>
      <c r="F807" t="s">
        <v>489</v>
      </c>
      <c r="G807" t="s">
        <v>196</v>
      </c>
      <c r="O807">
        <v>5</v>
      </c>
      <c r="P807">
        <v>19</v>
      </c>
      <c r="Q807">
        <v>0</v>
      </c>
      <c r="R807">
        <v>0</v>
      </c>
      <c r="S807">
        <v>0</v>
      </c>
      <c r="T807">
        <v>9</v>
      </c>
      <c r="U807">
        <v>6</v>
      </c>
      <c r="V807">
        <v>93</v>
      </c>
      <c r="W807">
        <v>1</v>
      </c>
      <c r="X807">
        <v>0</v>
      </c>
      <c r="Y807">
        <v>0</v>
      </c>
      <c r="AF807">
        <v>23.2</v>
      </c>
    </row>
    <row r="808" spans="1:32" hidden="1" x14ac:dyDescent="0.2">
      <c r="A808" t="s">
        <v>847</v>
      </c>
      <c r="B808" t="s">
        <v>721</v>
      </c>
      <c r="C808" t="s">
        <v>32</v>
      </c>
      <c r="D808" t="s">
        <v>56</v>
      </c>
      <c r="E808">
        <v>8</v>
      </c>
      <c r="F808" t="s">
        <v>848</v>
      </c>
      <c r="G808" t="s">
        <v>206</v>
      </c>
      <c r="T808">
        <v>18</v>
      </c>
      <c r="U808">
        <v>9</v>
      </c>
      <c r="V808">
        <v>108</v>
      </c>
      <c r="W808">
        <v>0</v>
      </c>
      <c r="X808">
        <v>0</v>
      </c>
      <c r="Y808">
        <v>1</v>
      </c>
      <c r="AF808">
        <v>22.8</v>
      </c>
    </row>
    <row r="809" spans="1:32" hidden="1" x14ac:dyDescent="0.2">
      <c r="A809" t="s">
        <v>486</v>
      </c>
      <c r="B809" t="s">
        <v>476</v>
      </c>
      <c r="C809" t="s">
        <v>62</v>
      </c>
      <c r="D809" t="s">
        <v>61</v>
      </c>
      <c r="E809">
        <v>8</v>
      </c>
      <c r="F809" t="s">
        <v>487</v>
      </c>
      <c r="G809" t="s">
        <v>197</v>
      </c>
      <c r="O809">
        <v>20</v>
      </c>
      <c r="P809">
        <v>97</v>
      </c>
      <c r="Q809">
        <v>1</v>
      </c>
      <c r="R809">
        <v>0</v>
      </c>
      <c r="S809">
        <v>0</v>
      </c>
      <c r="T809">
        <v>6</v>
      </c>
      <c r="U809">
        <v>4</v>
      </c>
      <c r="V809">
        <v>25</v>
      </c>
      <c r="W809">
        <v>0</v>
      </c>
      <c r="X809">
        <v>0</v>
      </c>
      <c r="Y809">
        <v>0</v>
      </c>
      <c r="AF809">
        <v>22.2</v>
      </c>
    </row>
    <row r="810" spans="1:32" hidden="1" x14ac:dyDescent="0.2">
      <c r="A810" t="s">
        <v>1140</v>
      </c>
      <c r="B810" t="s">
        <v>721</v>
      </c>
      <c r="C810" t="s">
        <v>39</v>
      </c>
      <c r="D810" t="s">
        <v>52</v>
      </c>
      <c r="E810">
        <v>8</v>
      </c>
      <c r="F810" t="s">
        <v>1141</v>
      </c>
      <c r="G810" t="s">
        <v>200</v>
      </c>
      <c r="T810">
        <v>12</v>
      </c>
      <c r="U810">
        <v>6</v>
      </c>
      <c r="V810">
        <v>95</v>
      </c>
      <c r="W810">
        <v>1</v>
      </c>
      <c r="X810">
        <v>0</v>
      </c>
      <c r="Y810">
        <v>0</v>
      </c>
      <c r="AF810">
        <v>21.5</v>
      </c>
    </row>
    <row r="811" spans="1:32" hidden="1" x14ac:dyDescent="0.2">
      <c r="A811" t="s">
        <v>398</v>
      </c>
      <c r="B811" t="s">
        <v>368</v>
      </c>
      <c r="C811" t="s">
        <v>45</v>
      </c>
      <c r="D811" t="s">
        <v>46</v>
      </c>
      <c r="E811">
        <v>8</v>
      </c>
      <c r="F811" t="s">
        <v>399</v>
      </c>
      <c r="G811" t="s">
        <v>198</v>
      </c>
      <c r="H811">
        <v>34</v>
      </c>
      <c r="I811">
        <v>18</v>
      </c>
      <c r="J811">
        <v>211</v>
      </c>
      <c r="K811">
        <v>3</v>
      </c>
      <c r="L811">
        <v>0</v>
      </c>
      <c r="M811">
        <v>1</v>
      </c>
      <c r="N811">
        <v>0</v>
      </c>
      <c r="O811">
        <v>5</v>
      </c>
      <c r="P811">
        <v>18</v>
      </c>
      <c r="Q811">
        <v>0</v>
      </c>
      <c r="R811">
        <v>0</v>
      </c>
      <c r="S811">
        <v>0</v>
      </c>
      <c r="Z811">
        <v>1</v>
      </c>
      <c r="AA811">
        <v>0</v>
      </c>
      <c r="AF811">
        <v>21.24</v>
      </c>
    </row>
    <row r="812" spans="1:32" hidden="1" x14ac:dyDescent="0.2">
      <c r="A812" t="s">
        <v>378</v>
      </c>
      <c r="B812" t="s">
        <v>368</v>
      </c>
      <c r="C812" t="s">
        <v>44</v>
      </c>
      <c r="D812" t="s">
        <v>59</v>
      </c>
      <c r="E812">
        <v>8</v>
      </c>
      <c r="F812" t="s">
        <v>379</v>
      </c>
      <c r="G812" t="s">
        <v>209</v>
      </c>
      <c r="H812">
        <v>35</v>
      </c>
      <c r="I812">
        <v>16</v>
      </c>
      <c r="J812">
        <v>248</v>
      </c>
      <c r="K812">
        <v>2</v>
      </c>
      <c r="L812">
        <v>0</v>
      </c>
      <c r="M812">
        <v>1</v>
      </c>
      <c r="N812">
        <v>0</v>
      </c>
      <c r="O812">
        <v>10</v>
      </c>
      <c r="P812">
        <v>41</v>
      </c>
      <c r="Q812">
        <v>0</v>
      </c>
      <c r="R812">
        <v>0</v>
      </c>
      <c r="S812">
        <v>0</v>
      </c>
      <c r="Z812">
        <v>1</v>
      </c>
      <c r="AA812">
        <v>0</v>
      </c>
      <c r="AF812">
        <v>21.02</v>
      </c>
    </row>
    <row r="813" spans="1:32" hidden="1" x14ac:dyDescent="0.2">
      <c r="A813" t="s">
        <v>428</v>
      </c>
      <c r="B813" t="s">
        <v>368</v>
      </c>
      <c r="C813" t="s">
        <v>32</v>
      </c>
      <c r="D813" t="s">
        <v>56</v>
      </c>
      <c r="E813">
        <v>8</v>
      </c>
      <c r="F813" t="s">
        <v>429</v>
      </c>
      <c r="G813" t="s">
        <v>206</v>
      </c>
      <c r="H813">
        <v>42</v>
      </c>
      <c r="I813">
        <v>27</v>
      </c>
      <c r="J813">
        <v>265</v>
      </c>
      <c r="K813">
        <v>2</v>
      </c>
      <c r="L813">
        <v>0</v>
      </c>
      <c r="M813">
        <v>1</v>
      </c>
      <c r="N813">
        <v>0</v>
      </c>
      <c r="O813">
        <v>2</v>
      </c>
      <c r="P813">
        <v>34</v>
      </c>
      <c r="Q813">
        <v>0</v>
      </c>
      <c r="R813">
        <v>0</v>
      </c>
      <c r="S813">
        <v>0</v>
      </c>
      <c r="AF813">
        <v>21</v>
      </c>
    </row>
    <row r="814" spans="1:32" hidden="1" x14ac:dyDescent="0.2">
      <c r="A814" t="s">
        <v>569</v>
      </c>
      <c r="B814" t="s">
        <v>476</v>
      </c>
      <c r="C814" t="s">
        <v>31</v>
      </c>
      <c r="D814" t="s">
        <v>47</v>
      </c>
      <c r="E814">
        <v>8</v>
      </c>
      <c r="F814" t="s">
        <v>570</v>
      </c>
      <c r="G814" t="s">
        <v>208</v>
      </c>
      <c r="O814">
        <v>14</v>
      </c>
      <c r="P814">
        <v>101</v>
      </c>
      <c r="Q814">
        <v>1</v>
      </c>
      <c r="R814">
        <v>0</v>
      </c>
      <c r="S814">
        <v>1</v>
      </c>
      <c r="T814">
        <v>1</v>
      </c>
      <c r="U814">
        <v>1</v>
      </c>
      <c r="V814">
        <v>5</v>
      </c>
      <c r="W814">
        <v>0</v>
      </c>
      <c r="X814">
        <v>0</v>
      </c>
      <c r="Y814">
        <v>0</v>
      </c>
      <c r="AF814">
        <v>20.6</v>
      </c>
    </row>
    <row r="815" spans="1:32" hidden="1" x14ac:dyDescent="0.2">
      <c r="A815" t="s">
        <v>559</v>
      </c>
      <c r="B815" t="s">
        <v>476</v>
      </c>
      <c r="C815" t="s">
        <v>37</v>
      </c>
      <c r="D815" t="s">
        <v>41</v>
      </c>
      <c r="E815">
        <v>8</v>
      </c>
      <c r="F815" t="s">
        <v>560</v>
      </c>
      <c r="G815" t="s">
        <v>201</v>
      </c>
      <c r="O815">
        <v>2</v>
      </c>
      <c r="P815">
        <v>3</v>
      </c>
      <c r="Q815">
        <v>0</v>
      </c>
      <c r="R815">
        <v>0</v>
      </c>
      <c r="S815">
        <v>0</v>
      </c>
      <c r="T815">
        <v>9</v>
      </c>
      <c r="U815">
        <v>8</v>
      </c>
      <c r="V815">
        <v>60</v>
      </c>
      <c r="W815">
        <v>1</v>
      </c>
      <c r="X815">
        <v>0</v>
      </c>
      <c r="Y815">
        <v>0</v>
      </c>
      <c r="AF815">
        <v>20.3</v>
      </c>
    </row>
    <row r="816" spans="1:32" hidden="1" x14ac:dyDescent="0.2">
      <c r="A816" t="s">
        <v>1152</v>
      </c>
      <c r="B816" t="s">
        <v>795</v>
      </c>
      <c r="C816" t="s">
        <v>44</v>
      </c>
      <c r="D816" t="s">
        <v>59</v>
      </c>
      <c r="E816">
        <v>8</v>
      </c>
      <c r="F816" t="s">
        <v>1153</v>
      </c>
      <c r="G816" t="s">
        <v>209</v>
      </c>
      <c r="T816">
        <v>12</v>
      </c>
      <c r="U816">
        <v>6</v>
      </c>
      <c r="V816">
        <v>79</v>
      </c>
      <c r="W816">
        <v>1</v>
      </c>
      <c r="X816">
        <v>0</v>
      </c>
      <c r="Y816">
        <v>0</v>
      </c>
      <c r="AF816">
        <v>19.899999999999999</v>
      </c>
    </row>
    <row r="817" spans="1:32" hidden="1" x14ac:dyDescent="0.2">
      <c r="A817" t="s">
        <v>406</v>
      </c>
      <c r="B817" t="s">
        <v>368</v>
      </c>
      <c r="C817" t="s">
        <v>52</v>
      </c>
      <c r="D817" t="s">
        <v>39</v>
      </c>
      <c r="E817">
        <v>8</v>
      </c>
      <c r="F817" t="s">
        <v>407</v>
      </c>
      <c r="G817" t="s">
        <v>200</v>
      </c>
      <c r="H817">
        <v>33</v>
      </c>
      <c r="I817">
        <v>22</v>
      </c>
      <c r="J817">
        <v>211</v>
      </c>
      <c r="K817">
        <v>1</v>
      </c>
      <c r="L817">
        <v>0</v>
      </c>
      <c r="M817">
        <v>0</v>
      </c>
      <c r="N817">
        <v>0</v>
      </c>
      <c r="O817">
        <v>2</v>
      </c>
      <c r="P817">
        <v>11</v>
      </c>
      <c r="Q817">
        <v>1</v>
      </c>
      <c r="R817">
        <v>0</v>
      </c>
      <c r="S817">
        <v>0</v>
      </c>
      <c r="AF817">
        <v>19.54</v>
      </c>
    </row>
    <row r="818" spans="1:32" hidden="1" x14ac:dyDescent="0.2">
      <c r="A818" t="s">
        <v>390</v>
      </c>
      <c r="B818" t="s">
        <v>368</v>
      </c>
      <c r="C818" t="s">
        <v>36</v>
      </c>
      <c r="D818" t="s">
        <v>50</v>
      </c>
      <c r="E818">
        <v>8</v>
      </c>
      <c r="F818" t="s">
        <v>391</v>
      </c>
      <c r="G818" t="s">
        <v>204</v>
      </c>
      <c r="H818">
        <v>29</v>
      </c>
      <c r="I818">
        <v>16</v>
      </c>
      <c r="J818">
        <v>177</v>
      </c>
      <c r="K818">
        <v>1</v>
      </c>
      <c r="L818">
        <v>0</v>
      </c>
      <c r="M818">
        <v>0</v>
      </c>
      <c r="N818">
        <v>0</v>
      </c>
      <c r="O818">
        <v>3</v>
      </c>
      <c r="P818">
        <v>24</v>
      </c>
      <c r="Q818">
        <v>1</v>
      </c>
      <c r="R818">
        <v>0</v>
      </c>
      <c r="S818">
        <v>0</v>
      </c>
      <c r="AF818">
        <v>19.48</v>
      </c>
    </row>
    <row r="819" spans="1:32" hidden="1" x14ac:dyDescent="0.2">
      <c r="A819" t="s">
        <v>905</v>
      </c>
      <c r="B819" t="s">
        <v>721</v>
      </c>
      <c r="C819" t="s">
        <v>56</v>
      </c>
      <c r="D819" t="s">
        <v>32</v>
      </c>
      <c r="E819">
        <v>8</v>
      </c>
      <c r="F819" t="s">
        <v>906</v>
      </c>
      <c r="G819" t="s">
        <v>206</v>
      </c>
      <c r="T819">
        <v>3</v>
      </c>
      <c r="U819">
        <v>2</v>
      </c>
      <c r="V819">
        <v>54</v>
      </c>
      <c r="W819">
        <v>2</v>
      </c>
      <c r="X819">
        <v>0</v>
      </c>
      <c r="Y819">
        <v>0</v>
      </c>
      <c r="AF819">
        <v>19.399999999999999</v>
      </c>
    </row>
    <row r="820" spans="1:32" hidden="1" x14ac:dyDescent="0.2">
      <c r="A820" t="s">
        <v>891</v>
      </c>
      <c r="B820" t="s">
        <v>721</v>
      </c>
      <c r="C820" t="s">
        <v>45</v>
      </c>
      <c r="D820" t="s">
        <v>46</v>
      </c>
      <c r="E820">
        <v>8</v>
      </c>
      <c r="F820" t="s">
        <v>892</v>
      </c>
      <c r="G820" t="s">
        <v>198</v>
      </c>
      <c r="T820">
        <v>10</v>
      </c>
      <c r="U820">
        <v>4</v>
      </c>
      <c r="V820">
        <v>32</v>
      </c>
      <c r="W820">
        <v>2</v>
      </c>
      <c r="X820">
        <v>0</v>
      </c>
      <c r="Y820">
        <v>0</v>
      </c>
      <c r="AF820">
        <v>19.2</v>
      </c>
    </row>
    <row r="821" spans="1:32" hidden="1" x14ac:dyDescent="0.2">
      <c r="A821" t="s">
        <v>665</v>
      </c>
      <c r="B821" t="s">
        <v>476</v>
      </c>
      <c r="C821" t="s">
        <v>50</v>
      </c>
      <c r="D821" t="s">
        <v>36</v>
      </c>
      <c r="E821">
        <v>8</v>
      </c>
      <c r="F821" t="s">
        <v>666</v>
      </c>
      <c r="G821" t="s">
        <v>204</v>
      </c>
      <c r="O821">
        <v>21</v>
      </c>
      <c r="P821">
        <v>88</v>
      </c>
      <c r="Q821">
        <v>0</v>
      </c>
      <c r="R821">
        <v>0</v>
      </c>
      <c r="S821">
        <v>0</v>
      </c>
      <c r="T821">
        <v>8</v>
      </c>
      <c r="U821">
        <v>6</v>
      </c>
      <c r="V821">
        <v>43</v>
      </c>
      <c r="W821">
        <v>0</v>
      </c>
      <c r="X821">
        <v>0</v>
      </c>
      <c r="Y821">
        <v>0</v>
      </c>
      <c r="AF821">
        <v>19.100000000000001</v>
      </c>
    </row>
    <row r="822" spans="1:32" hidden="1" x14ac:dyDescent="0.2">
      <c r="A822" t="s">
        <v>841</v>
      </c>
      <c r="B822" t="s">
        <v>721</v>
      </c>
      <c r="C822" t="s">
        <v>37</v>
      </c>
      <c r="D822" t="s">
        <v>41</v>
      </c>
      <c r="E822">
        <v>8</v>
      </c>
      <c r="F822" t="s">
        <v>842</v>
      </c>
      <c r="G822" t="s">
        <v>201</v>
      </c>
      <c r="T822">
        <v>7</v>
      </c>
      <c r="U822">
        <v>3</v>
      </c>
      <c r="V822">
        <v>37</v>
      </c>
      <c r="W822">
        <v>2</v>
      </c>
      <c r="X822">
        <v>0</v>
      </c>
      <c r="Y822">
        <v>0</v>
      </c>
      <c r="AF822">
        <v>18.7</v>
      </c>
    </row>
    <row r="823" spans="1:32" hidden="1" x14ac:dyDescent="0.2">
      <c r="A823" t="s">
        <v>579</v>
      </c>
      <c r="B823" t="s">
        <v>476</v>
      </c>
      <c r="C823" t="s">
        <v>31</v>
      </c>
      <c r="D823" t="s">
        <v>47</v>
      </c>
      <c r="E823">
        <v>8</v>
      </c>
      <c r="F823" t="s">
        <v>580</v>
      </c>
      <c r="G823" t="s">
        <v>208</v>
      </c>
      <c r="O823">
        <v>19</v>
      </c>
      <c r="P823">
        <v>60</v>
      </c>
      <c r="Q823">
        <v>2</v>
      </c>
      <c r="R823">
        <v>0</v>
      </c>
      <c r="S823">
        <v>0</v>
      </c>
      <c r="T823">
        <v>2</v>
      </c>
      <c r="U823">
        <v>1</v>
      </c>
      <c r="V823">
        <v>-5</v>
      </c>
      <c r="W823">
        <v>0</v>
      </c>
      <c r="X823">
        <v>0</v>
      </c>
      <c r="Y823">
        <v>0</v>
      </c>
      <c r="AF823">
        <v>18.5</v>
      </c>
    </row>
    <row r="824" spans="1:32" hidden="1" x14ac:dyDescent="0.2">
      <c r="A824" t="s">
        <v>1138</v>
      </c>
      <c r="B824" t="s">
        <v>795</v>
      </c>
      <c r="C824" t="s">
        <v>45</v>
      </c>
      <c r="D824" t="s">
        <v>46</v>
      </c>
      <c r="E824">
        <v>8</v>
      </c>
      <c r="F824" t="s">
        <v>1139</v>
      </c>
      <c r="G824" t="s">
        <v>198</v>
      </c>
      <c r="T824">
        <v>11</v>
      </c>
      <c r="U824">
        <v>7</v>
      </c>
      <c r="V824">
        <v>53</v>
      </c>
      <c r="W824">
        <v>1</v>
      </c>
      <c r="X824">
        <v>0</v>
      </c>
      <c r="Y824">
        <v>0</v>
      </c>
      <c r="AF824">
        <v>18.3</v>
      </c>
    </row>
    <row r="825" spans="1:32" hidden="1" x14ac:dyDescent="0.2">
      <c r="A825" t="s">
        <v>1032</v>
      </c>
      <c r="B825" t="s">
        <v>721</v>
      </c>
      <c r="C825" t="s">
        <v>59</v>
      </c>
      <c r="D825" t="s">
        <v>44</v>
      </c>
      <c r="E825">
        <v>8</v>
      </c>
      <c r="F825" t="s">
        <v>1033</v>
      </c>
      <c r="G825" t="s">
        <v>209</v>
      </c>
      <c r="T825">
        <v>8</v>
      </c>
      <c r="U825">
        <v>4</v>
      </c>
      <c r="V825">
        <v>81</v>
      </c>
      <c r="W825">
        <v>1</v>
      </c>
      <c r="X825">
        <v>0</v>
      </c>
      <c r="Y825">
        <v>0</v>
      </c>
      <c r="AF825">
        <v>18.100000000000001</v>
      </c>
    </row>
    <row r="826" spans="1:32" hidden="1" x14ac:dyDescent="0.2">
      <c r="A826" t="s">
        <v>839</v>
      </c>
      <c r="B826" t="s">
        <v>721</v>
      </c>
      <c r="C826" t="s">
        <v>32</v>
      </c>
      <c r="D826" t="s">
        <v>56</v>
      </c>
      <c r="E826">
        <v>8</v>
      </c>
      <c r="F826" t="s">
        <v>840</v>
      </c>
      <c r="G826" t="s">
        <v>206</v>
      </c>
      <c r="T826">
        <v>7</v>
      </c>
      <c r="U826">
        <v>6</v>
      </c>
      <c r="V826">
        <v>60</v>
      </c>
      <c r="W826">
        <v>1</v>
      </c>
      <c r="X826">
        <v>0</v>
      </c>
      <c r="Y826">
        <v>0</v>
      </c>
      <c r="AF826">
        <v>18</v>
      </c>
    </row>
    <row r="827" spans="1:32" hidden="1" x14ac:dyDescent="0.2">
      <c r="A827" t="s">
        <v>414</v>
      </c>
      <c r="B827" t="s">
        <v>368</v>
      </c>
      <c r="C827" t="s">
        <v>59</v>
      </c>
      <c r="D827" t="s">
        <v>44</v>
      </c>
      <c r="E827">
        <v>8</v>
      </c>
      <c r="F827" t="s">
        <v>415</v>
      </c>
      <c r="G827" t="s">
        <v>209</v>
      </c>
      <c r="H827">
        <v>47</v>
      </c>
      <c r="I827">
        <v>23</v>
      </c>
      <c r="J827">
        <v>231</v>
      </c>
      <c r="K827">
        <v>2</v>
      </c>
      <c r="L827">
        <v>0</v>
      </c>
      <c r="M827">
        <v>3</v>
      </c>
      <c r="N827">
        <v>0</v>
      </c>
      <c r="O827">
        <v>6</v>
      </c>
      <c r="P827">
        <v>35</v>
      </c>
      <c r="Q827">
        <v>0</v>
      </c>
      <c r="R827">
        <v>0</v>
      </c>
      <c r="S827">
        <v>0</v>
      </c>
      <c r="AF827">
        <v>17.739999999999998</v>
      </c>
    </row>
    <row r="828" spans="1:32" hidden="1" x14ac:dyDescent="0.2">
      <c r="A828" t="s">
        <v>933</v>
      </c>
      <c r="B828" t="s">
        <v>721</v>
      </c>
      <c r="C828" t="s">
        <v>33</v>
      </c>
      <c r="D828" t="s">
        <v>54</v>
      </c>
      <c r="E828">
        <v>8</v>
      </c>
      <c r="F828" t="s">
        <v>934</v>
      </c>
      <c r="G828" t="s">
        <v>205</v>
      </c>
      <c r="T828">
        <v>6</v>
      </c>
      <c r="U828">
        <v>4</v>
      </c>
      <c r="V828">
        <v>74</v>
      </c>
      <c r="W828">
        <v>1</v>
      </c>
      <c r="X828">
        <v>0</v>
      </c>
      <c r="Y828">
        <v>0</v>
      </c>
      <c r="AF828">
        <v>17.399999999999999</v>
      </c>
    </row>
    <row r="829" spans="1:32" hidden="1" x14ac:dyDescent="0.2">
      <c r="A829" t="s">
        <v>446</v>
      </c>
      <c r="B829" t="s">
        <v>368</v>
      </c>
      <c r="C829" t="s">
        <v>33</v>
      </c>
      <c r="D829" t="s">
        <v>54</v>
      </c>
      <c r="E829">
        <v>8</v>
      </c>
      <c r="F829" t="s">
        <v>447</v>
      </c>
      <c r="G829" t="s">
        <v>205</v>
      </c>
      <c r="H829">
        <v>35</v>
      </c>
      <c r="I829">
        <v>23</v>
      </c>
      <c r="J829">
        <v>235</v>
      </c>
      <c r="K829">
        <v>2</v>
      </c>
      <c r="L829">
        <v>0</v>
      </c>
      <c r="M829">
        <v>0</v>
      </c>
      <c r="N829">
        <v>0</v>
      </c>
      <c r="O829">
        <v>1</v>
      </c>
      <c r="P829">
        <v>-1</v>
      </c>
      <c r="Q829">
        <v>0</v>
      </c>
      <c r="R829">
        <v>0</v>
      </c>
      <c r="S829">
        <v>0</v>
      </c>
      <c r="AF829">
        <v>17.3</v>
      </c>
    </row>
    <row r="830" spans="1:32" hidden="1" x14ac:dyDescent="0.2">
      <c r="A830" t="s">
        <v>629</v>
      </c>
      <c r="B830" t="s">
        <v>476</v>
      </c>
      <c r="C830" t="s">
        <v>34</v>
      </c>
      <c r="D830" t="s">
        <v>57</v>
      </c>
      <c r="E830">
        <v>8</v>
      </c>
      <c r="F830" t="s">
        <v>630</v>
      </c>
      <c r="G830" t="s">
        <v>207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20</v>
      </c>
      <c r="P830">
        <v>64</v>
      </c>
      <c r="Q830">
        <v>0</v>
      </c>
      <c r="R830">
        <v>0</v>
      </c>
      <c r="S830">
        <v>0</v>
      </c>
      <c r="T830">
        <v>8</v>
      </c>
      <c r="U830">
        <v>6</v>
      </c>
      <c r="V830">
        <v>49</v>
      </c>
      <c r="W830">
        <v>0</v>
      </c>
      <c r="X830">
        <v>0</v>
      </c>
      <c r="Y830">
        <v>0</v>
      </c>
      <c r="AF830">
        <v>17.3</v>
      </c>
    </row>
    <row r="831" spans="1:32" hidden="1" x14ac:dyDescent="0.2">
      <c r="A831" t="s">
        <v>1148</v>
      </c>
      <c r="B831" t="s">
        <v>795</v>
      </c>
      <c r="C831" t="s">
        <v>59</v>
      </c>
      <c r="D831" t="s">
        <v>44</v>
      </c>
      <c r="E831">
        <v>8</v>
      </c>
      <c r="F831" t="s">
        <v>1149</v>
      </c>
      <c r="G831" t="s">
        <v>209</v>
      </c>
      <c r="T831">
        <v>11</v>
      </c>
      <c r="U831">
        <v>7</v>
      </c>
      <c r="V831">
        <v>43</v>
      </c>
      <c r="W831">
        <v>1</v>
      </c>
      <c r="X831">
        <v>0</v>
      </c>
      <c r="Y831">
        <v>0</v>
      </c>
      <c r="AF831">
        <v>17.3</v>
      </c>
    </row>
    <row r="832" spans="1:32" hidden="1" x14ac:dyDescent="0.2">
      <c r="A832" t="s">
        <v>869</v>
      </c>
      <c r="B832" t="s">
        <v>795</v>
      </c>
      <c r="C832" t="s">
        <v>62</v>
      </c>
      <c r="D832" t="s">
        <v>61</v>
      </c>
      <c r="E832">
        <v>8</v>
      </c>
      <c r="F832" t="s">
        <v>870</v>
      </c>
      <c r="G832" t="s">
        <v>197</v>
      </c>
      <c r="T832">
        <v>8</v>
      </c>
      <c r="U832">
        <v>6</v>
      </c>
      <c r="V832">
        <v>49</v>
      </c>
      <c r="W832">
        <v>1</v>
      </c>
      <c r="X832">
        <v>0</v>
      </c>
      <c r="Y832">
        <v>0</v>
      </c>
      <c r="AF832">
        <v>16.899999999999999</v>
      </c>
    </row>
    <row r="833" spans="1:32" hidden="1" x14ac:dyDescent="0.2">
      <c r="A833" t="s">
        <v>801</v>
      </c>
      <c r="B833" t="s">
        <v>721</v>
      </c>
      <c r="C833" t="s">
        <v>48</v>
      </c>
      <c r="D833" t="s">
        <v>51</v>
      </c>
      <c r="E833">
        <v>8</v>
      </c>
      <c r="F833" t="s">
        <v>802</v>
      </c>
      <c r="G833" t="s">
        <v>199</v>
      </c>
      <c r="T833">
        <v>11</v>
      </c>
      <c r="U833">
        <v>6</v>
      </c>
      <c r="V833">
        <v>47</v>
      </c>
      <c r="W833">
        <v>1</v>
      </c>
      <c r="X833">
        <v>0</v>
      </c>
      <c r="Y833">
        <v>0</v>
      </c>
      <c r="AF833">
        <v>16.7</v>
      </c>
    </row>
    <row r="834" spans="1:32" hidden="1" x14ac:dyDescent="0.2">
      <c r="A834" t="s">
        <v>502</v>
      </c>
      <c r="B834" t="s">
        <v>476</v>
      </c>
      <c r="C834" t="s">
        <v>39</v>
      </c>
      <c r="D834" t="s">
        <v>52</v>
      </c>
      <c r="E834">
        <v>8</v>
      </c>
      <c r="F834" t="s">
        <v>503</v>
      </c>
      <c r="G834" t="s">
        <v>200</v>
      </c>
      <c r="O834">
        <v>20</v>
      </c>
      <c r="P834">
        <v>103</v>
      </c>
      <c r="Q834">
        <v>0</v>
      </c>
      <c r="R834">
        <v>0</v>
      </c>
      <c r="S834">
        <v>1</v>
      </c>
      <c r="T834">
        <v>2</v>
      </c>
      <c r="U834">
        <v>2</v>
      </c>
      <c r="V834">
        <v>6</v>
      </c>
      <c r="W834">
        <v>0</v>
      </c>
      <c r="X834">
        <v>0</v>
      </c>
      <c r="Y834">
        <v>0</v>
      </c>
      <c r="AF834">
        <v>15.9</v>
      </c>
    </row>
    <row r="835" spans="1:32" hidden="1" x14ac:dyDescent="0.2">
      <c r="A835" t="s">
        <v>490</v>
      </c>
      <c r="B835" t="s">
        <v>476</v>
      </c>
      <c r="C835" t="s">
        <v>41</v>
      </c>
      <c r="D835" t="s">
        <v>37</v>
      </c>
      <c r="E835">
        <v>8</v>
      </c>
      <c r="F835" t="s">
        <v>491</v>
      </c>
      <c r="G835" t="s">
        <v>201</v>
      </c>
      <c r="O835">
        <v>16</v>
      </c>
      <c r="P835">
        <v>80</v>
      </c>
      <c r="Q835">
        <v>0</v>
      </c>
      <c r="R835">
        <v>0</v>
      </c>
      <c r="S835">
        <v>0</v>
      </c>
      <c r="T835">
        <v>5</v>
      </c>
      <c r="U835">
        <v>4</v>
      </c>
      <c r="V835">
        <v>39</v>
      </c>
      <c r="W835">
        <v>0</v>
      </c>
      <c r="X835">
        <v>0</v>
      </c>
      <c r="Y835">
        <v>0</v>
      </c>
      <c r="AF835">
        <v>15.9</v>
      </c>
    </row>
    <row r="836" spans="1:32" hidden="1" x14ac:dyDescent="0.2">
      <c r="A836" t="s">
        <v>522</v>
      </c>
      <c r="B836" t="s">
        <v>476</v>
      </c>
      <c r="C836" t="s">
        <v>56</v>
      </c>
      <c r="D836" t="s">
        <v>32</v>
      </c>
      <c r="E836">
        <v>8</v>
      </c>
      <c r="F836" t="s">
        <v>523</v>
      </c>
      <c r="G836" t="s">
        <v>206</v>
      </c>
      <c r="O836">
        <v>20</v>
      </c>
      <c r="P836">
        <v>113</v>
      </c>
      <c r="Q836">
        <v>0</v>
      </c>
      <c r="R836">
        <v>0</v>
      </c>
      <c r="S836">
        <v>1</v>
      </c>
      <c r="T836">
        <v>2</v>
      </c>
      <c r="U836">
        <v>1</v>
      </c>
      <c r="V836">
        <v>6</v>
      </c>
      <c r="W836">
        <v>0</v>
      </c>
      <c r="X836">
        <v>0</v>
      </c>
      <c r="Y836">
        <v>0</v>
      </c>
      <c r="AF836">
        <v>15.9</v>
      </c>
    </row>
    <row r="837" spans="1:32" hidden="1" x14ac:dyDescent="0.2">
      <c r="A837" t="s">
        <v>440</v>
      </c>
      <c r="B837" t="s">
        <v>368</v>
      </c>
      <c r="C837" t="s">
        <v>31</v>
      </c>
      <c r="D837" t="s">
        <v>47</v>
      </c>
      <c r="E837">
        <v>8</v>
      </c>
      <c r="F837" t="s">
        <v>441</v>
      </c>
      <c r="G837" t="s">
        <v>208</v>
      </c>
      <c r="H837">
        <v>29</v>
      </c>
      <c r="I837">
        <v>21</v>
      </c>
      <c r="J837">
        <v>340</v>
      </c>
      <c r="K837">
        <v>0</v>
      </c>
      <c r="L837">
        <v>0</v>
      </c>
      <c r="M837">
        <v>1</v>
      </c>
      <c r="N837">
        <v>1</v>
      </c>
      <c r="AF837">
        <v>15.6</v>
      </c>
    </row>
    <row r="838" spans="1:32" hidden="1" x14ac:dyDescent="0.2">
      <c r="A838" t="s">
        <v>661</v>
      </c>
      <c r="B838" t="s">
        <v>476</v>
      </c>
      <c r="C838" t="s">
        <v>44</v>
      </c>
      <c r="D838" t="s">
        <v>59</v>
      </c>
      <c r="E838">
        <v>8</v>
      </c>
      <c r="F838" t="s">
        <v>662</v>
      </c>
      <c r="G838" t="s">
        <v>209</v>
      </c>
      <c r="O838">
        <v>24</v>
      </c>
      <c r="P838">
        <v>82</v>
      </c>
      <c r="Q838">
        <v>1</v>
      </c>
      <c r="R838">
        <v>0</v>
      </c>
      <c r="S838">
        <v>0</v>
      </c>
      <c r="T838">
        <v>2</v>
      </c>
      <c r="U838">
        <v>1</v>
      </c>
      <c r="V838">
        <v>1</v>
      </c>
      <c r="W838">
        <v>0</v>
      </c>
      <c r="X838">
        <v>0</v>
      </c>
      <c r="Y838">
        <v>0</v>
      </c>
      <c r="Z838">
        <v>1</v>
      </c>
      <c r="AA838">
        <v>0</v>
      </c>
      <c r="AF838">
        <v>15.3</v>
      </c>
    </row>
    <row r="839" spans="1:32" hidden="1" x14ac:dyDescent="0.2">
      <c r="A839" t="s">
        <v>1082</v>
      </c>
      <c r="B839" t="s">
        <v>795</v>
      </c>
      <c r="C839" t="s">
        <v>46</v>
      </c>
      <c r="D839" t="s">
        <v>45</v>
      </c>
      <c r="E839">
        <v>8</v>
      </c>
      <c r="F839" t="s">
        <v>1083</v>
      </c>
      <c r="G839" t="s">
        <v>198</v>
      </c>
      <c r="T839">
        <v>2</v>
      </c>
      <c r="U839">
        <v>2</v>
      </c>
      <c r="V839">
        <v>12</v>
      </c>
      <c r="W839">
        <v>2</v>
      </c>
      <c r="X839">
        <v>0</v>
      </c>
      <c r="Y839">
        <v>0</v>
      </c>
      <c r="AF839">
        <v>15.2</v>
      </c>
    </row>
    <row r="840" spans="1:32" hidden="1" x14ac:dyDescent="0.2">
      <c r="A840" t="s">
        <v>553</v>
      </c>
      <c r="B840" t="s">
        <v>476</v>
      </c>
      <c r="C840" t="s">
        <v>48</v>
      </c>
      <c r="D840" t="s">
        <v>51</v>
      </c>
      <c r="E840">
        <v>8</v>
      </c>
      <c r="F840" t="s">
        <v>554</v>
      </c>
      <c r="G840" t="s">
        <v>199</v>
      </c>
      <c r="O840">
        <v>9</v>
      </c>
      <c r="P840">
        <v>71</v>
      </c>
      <c r="Q840">
        <v>0</v>
      </c>
      <c r="R840">
        <v>0</v>
      </c>
      <c r="S840">
        <v>0</v>
      </c>
      <c r="T840">
        <v>4</v>
      </c>
      <c r="U840">
        <v>4</v>
      </c>
      <c r="V840">
        <v>39</v>
      </c>
      <c r="W840">
        <v>0</v>
      </c>
      <c r="X840">
        <v>0</v>
      </c>
      <c r="Y840">
        <v>0</v>
      </c>
      <c r="AF840">
        <v>15</v>
      </c>
    </row>
    <row r="841" spans="1:32" hidden="1" x14ac:dyDescent="0.2">
      <c r="A841" t="s">
        <v>408</v>
      </c>
      <c r="B841" t="s">
        <v>368</v>
      </c>
      <c r="C841" t="s">
        <v>57</v>
      </c>
      <c r="D841" t="s">
        <v>34</v>
      </c>
      <c r="E841">
        <v>8</v>
      </c>
      <c r="F841" t="s">
        <v>409</v>
      </c>
      <c r="G841" t="s">
        <v>207</v>
      </c>
      <c r="H841">
        <v>30</v>
      </c>
      <c r="I841">
        <v>19</v>
      </c>
      <c r="J841">
        <v>210</v>
      </c>
      <c r="K841">
        <v>1</v>
      </c>
      <c r="L841">
        <v>0</v>
      </c>
      <c r="M841">
        <v>1</v>
      </c>
      <c r="N841">
        <v>0</v>
      </c>
      <c r="O841">
        <v>6</v>
      </c>
      <c r="P841">
        <v>32</v>
      </c>
      <c r="Q841">
        <v>0</v>
      </c>
      <c r="R841">
        <v>0</v>
      </c>
      <c r="S841">
        <v>0</v>
      </c>
      <c r="AF841">
        <v>14.6</v>
      </c>
    </row>
    <row r="842" spans="1:32" x14ac:dyDescent="0.2">
      <c r="A842" t="s">
        <v>811</v>
      </c>
      <c r="B842" t="s">
        <v>721</v>
      </c>
      <c r="C842" t="s">
        <v>44</v>
      </c>
      <c r="D842" t="s">
        <v>59</v>
      </c>
      <c r="E842">
        <v>8</v>
      </c>
      <c r="F842" t="s">
        <v>812</v>
      </c>
      <c r="G842" t="s">
        <v>209</v>
      </c>
      <c r="O842">
        <v>1</v>
      </c>
      <c r="P842">
        <v>14</v>
      </c>
      <c r="Q842">
        <v>0</v>
      </c>
      <c r="R842">
        <v>0</v>
      </c>
      <c r="S842">
        <v>0</v>
      </c>
      <c r="T842">
        <v>5</v>
      </c>
      <c r="U842">
        <v>3</v>
      </c>
      <c r="V842">
        <v>42</v>
      </c>
      <c r="W842">
        <v>1</v>
      </c>
      <c r="X842">
        <v>0</v>
      </c>
      <c r="Y842">
        <v>0</v>
      </c>
      <c r="AF842">
        <v>14.6</v>
      </c>
    </row>
    <row r="843" spans="1:32" hidden="1" x14ac:dyDescent="0.2">
      <c r="A843" t="s">
        <v>889</v>
      </c>
      <c r="B843" t="s">
        <v>721</v>
      </c>
      <c r="C843" t="s">
        <v>49</v>
      </c>
      <c r="D843" t="s">
        <v>55</v>
      </c>
      <c r="E843">
        <v>8</v>
      </c>
      <c r="F843" t="s">
        <v>890</v>
      </c>
      <c r="G843" t="s">
        <v>202</v>
      </c>
      <c r="T843">
        <v>5</v>
      </c>
      <c r="U843">
        <v>5</v>
      </c>
      <c r="V843">
        <v>35</v>
      </c>
      <c r="W843">
        <v>1</v>
      </c>
      <c r="X843">
        <v>0</v>
      </c>
      <c r="Y843">
        <v>0</v>
      </c>
      <c r="AF843">
        <v>14.5</v>
      </c>
    </row>
    <row r="844" spans="1:32" hidden="1" x14ac:dyDescent="0.2">
      <c r="A844" t="s">
        <v>1112</v>
      </c>
      <c r="B844" t="s">
        <v>795</v>
      </c>
      <c r="C844" t="s">
        <v>57</v>
      </c>
      <c r="D844" t="s">
        <v>34</v>
      </c>
      <c r="E844">
        <v>8</v>
      </c>
      <c r="F844" t="s">
        <v>1113</v>
      </c>
      <c r="G844" t="s">
        <v>207</v>
      </c>
      <c r="T844">
        <v>10</v>
      </c>
      <c r="U844">
        <v>7</v>
      </c>
      <c r="V844">
        <v>75</v>
      </c>
      <c r="W844">
        <v>0</v>
      </c>
      <c r="X844">
        <v>0</v>
      </c>
      <c r="Y844">
        <v>0</v>
      </c>
      <c r="AF844">
        <v>14.5</v>
      </c>
    </row>
    <row r="845" spans="1:32" hidden="1" x14ac:dyDescent="0.2">
      <c r="A845" t="s">
        <v>567</v>
      </c>
      <c r="B845" t="s">
        <v>476</v>
      </c>
      <c r="C845" t="s">
        <v>42</v>
      </c>
      <c r="D845" t="s">
        <v>43</v>
      </c>
      <c r="E845">
        <v>8</v>
      </c>
      <c r="F845" t="s">
        <v>568</v>
      </c>
      <c r="G845" t="s">
        <v>196</v>
      </c>
      <c r="O845">
        <v>9</v>
      </c>
      <c r="P845">
        <v>15</v>
      </c>
      <c r="Q845">
        <v>1</v>
      </c>
      <c r="R845">
        <v>0</v>
      </c>
      <c r="S845">
        <v>0</v>
      </c>
      <c r="T845">
        <v>5</v>
      </c>
      <c r="U845">
        <v>5</v>
      </c>
      <c r="V845">
        <v>19</v>
      </c>
      <c r="W845">
        <v>0</v>
      </c>
      <c r="X845">
        <v>0</v>
      </c>
      <c r="Y845">
        <v>0</v>
      </c>
      <c r="AF845">
        <v>14.4</v>
      </c>
    </row>
    <row r="846" spans="1:32" hidden="1" x14ac:dyDescent="0.2">
      <c r="A846" t="s">
        <v>649</v>
      </c>
      <c r="B846" t="s">
        <v>476</v>
      </c>
      <c r="C846" t="s">
        <v>46</v>
      </c>
      <c r="D846" t="s">
        <v>45</v>
      </c>
      <c r="E846">
        <v>8</v>
      </c>
      <c r="F846" t="s">
        <v>650</v>
      </c>
      <c r="G846" t="s">
        <v>198</v>
      </c>
      <c r="O846">
        <v>30</v>
      </c>
      <c r="P846">
        <v>109</v>
      </c>
      <c r="Q846">
        <v>0</v>
      </c>
      <c r="R846">
        <v>0</v>
      </c>
      <c r="S846">
        <v>1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2</v>
      </c>
      <c r="AA846">
        <v>0</v>
      </c>
      <c r="AF846">
        <v>13.9</v>
      </c>
    </row>
    <row r="847" spans="1:32" hidden="1" x14ac:dyDescent="0.2">
      <c r="A847" t="s">
        <v>865</v>
      </c>
      <c r="B847" t="s">
        <v>721</v>
      </c>
      <c r="C847" t="s">
        <v>61</v>
      </c>
      <c r="D847" t="s">
        <v>62</v>
      </c>
      <c r="E847">
        <v>8</v>
      </c>
      <c r="F847" t="s">
        <v>866</v>
      </c>
      <c r="G847" t="s">
        <v>197</v>
      </c>
      <c r="T847">
        <v>10</v>
      </c>
      <c r="U847">
        <v>5</v>
      </c>
      <c r="V847">
        <v>85</v>
      </c>
      <c r="W847">
        <v>0</v>
      </c>
      <c r="X847">
        <v>0</v>
      </c>
      <c r="Y847">
        <v>0</v>
      </c>
      <c r="AF847">
        <v>13.5</v>
      </c>
    </row>
    <row r="848" spans="1:32" hidden="1" x14ac:dyDescent="0.2">
      <c r="A848" t="s">
        <v>528</v>
      </c>
      <c r="B848" t="s">
        <v>476</v>
      </c>
      <c r="C848" t="s">
        <v>56</v>
      </c>
      <c r="D848" t="s">
        <v>32</v>
      </c>
      <c r="E848">
        <v>8</v>
      </c>
      <c r="F848" t="s">
        <v>529</v>
      </c>
      <c r="G848" t="s">
        <v>206</v>
      </c>
      <c r="O848">
        <v>2</v>
      </c>
      <c r="P848">
        <v>5</v>
      </c>
      <c r="Q848">
        <v>0</v>
      </c>
      <c r="R848">
        <v>0</v>
      </c>
      <c r="S848">
        <v>0</v>
      </c>
      <c r="T848">
        <v>1</v>
      </c>
      <c r="U848">
        <v>1</v>
      </c>
      <c r="V848">
        <v>59</v>
      </c>
      <c r="W848">
        <v>1</v>
      </c>
      <c r="X848">
        <v>0</v>
      </c>
      <c r="Y848">
        <v>0</v>
      </c>
      <c r="AF848">
        <v>13.4</v>
      </c>
    </row>
    <row r="849" spans="1:32" hidden="1" x14ac:dyDescent="0.2">
      <c r="A849" t="s">
        <v>396</v>
      </c>
      <c r="B849" t="s">
        <v>368</v>
      </c>
      <c r="C849" t="s">
        <v>35</v>
      </c>
      <c r="D849" t="s">
        <v>60</v>
      </c>
      <c r="E849">
        <v>8</v>
      </c>
      <c r="F849" t="s">
        <v>397</v>
      </c>
      <c r="G849" t="s">
        <v>203</v>
      </c>
      <c r="H849">
        <v>23</v>
      </c>
      <c r="I849">
        <v>14</v>
      </c>
      <c r="J849">
        <v>191</v>
      </c>
      <c r="K849">
        <v>1</v>
      </c>
      <c r="L849">
        <v>1</v>
      </c>
      <c r="M849">
        <v>0</v>
      </c>
      <c r="N849">
        <v>0</v>
      </c>
      <c r="O849">
        <v>3</v>
      </c>
      <c r="P849">
        <v>-3</v>
      </c>
      <c r="Q849">
        <v>0</v>
      </c>
      <c r="R849">
        <v>0</v>
      </c>
      <c r="S849">
        <v>0</v>
      </c>
      <c r="AF849">
        <v>13.34</v>
      </c>
    </row>
    <row r="850" spans="1:32" hidden="1" x14ac:dyDescent="0.2">
      <c r="A850" t="s">
        <v>1156</v>
      </c>
      <c r="B850" t="s">
        <v>721</v>
      </c>
      <c r="C850" t="s">
        <v>55</v>
      </c>
      <c r="D850" t="s">
        <v>49</v>
      </c>
      <c r="E850">
        <v>8</v>
      </c>
      <c r="F850" t="s">
        <v>1157</v>
      </c>
      <c r="G850" t="s">
        <v>202</v>
      </c>
      <c r="T850">
        <v>7</v>
      </c>
      <c r="U850">
        <v>5</v>
      </c>
      <c r="V850">
        <v>82</v>
      </c>
      <c r="W850">
        <v>0</v>
      </c>
      <c r="X850">
        <v>0</v>
      </c>
      <c r="Y850">
        <v>0</v>
      </c>
      <c r="AF850">
        <v>13.2</v>
      </c>
    </row>
    <row r="851" spans="1:32" hidden="1" x14ac:dyDescent="0.2">
      <c r="A851" t="s">
        <v>1102</v>
      </c>
      <c r="B851" t="s">
        <v>721</v>
      </c>
      <c r="C851" t="s">
        <v>42</v>
      </c>
      <c r="D851" t="s">
        <v>43</v>
      </c>
      <c r="E851">
        <v>8</v>
      </c>
      <c r="F851" t="s">
        <v>1103</v>
      </c>
      <c r="G851" t="s">
        <v>196</v>
      </c>
      <c r="T851">
        <v>12</v>
      </c>
      <c r="U851">
        <v>7</v>
      </c>
      <c r="V851">
        <v>62</v>
      </c>
      <c r="W851">
        <v>0</v>
      </c>
      <c r="X851">
        <v>0</v>
      </c>
      <c r="Y851">
        <v>0</v>
      </c>
      <c r="AF851">
        <v>13.2</v>
      </c>
    </row>
    <row r="852" spans="1:32" hidden="1" x14ac:dyDescent="0.2">
      <c r="A852" t="s">
        <v>772</v>
      </c>
      <c r="B852" t="s">
        <v>721</v>
      </c>
      <c r="C852" t="s">
        <v>42</v>
      </c>
      <c r="D852" t="s">
        <v>43</v>
      </c>
      <c r="E852">
        <v>8</v>
      </c>
      <c r="F852" t="s">
        <v>773</v>
      </c>
      <c r="G852" t="s">
        <v>196</v>
      </c>
      <c r="T852">
        <v>8</v>
      </c>
      <c r="U852">
        <v>6</v>
      </c>
      <c r="V852">
        <v>71</v>
      </c>
      <c r="W852">
        <v>0</v>
      </c>
      <c r="X852">
        <v>0</v>
      </c>
      <c r="Y852">
        <v>0</v>
      </c>
      <c r="AF852">
        <v>13.1</v>
      </c>
    </row>
    <row r="853" spans="1:32" hidden="1" x14ac:dyDescent="0.2">
      <c r="A853" t="s">
        <v>388</v>
      </c>
      <c r="B853" t="s">
        <v>368</v>
      </c>
      <c r="C853" t="s">
        <v>42</v>
      </c>
      <c r="D853" t="s">
        <v>43</v>
      </c>
      <c r="E853">
        <v>8</v>
      </c>
      <c r="F853" t="s">
        <v>389</v>
      </c>
      <c r="G853" t="s">
        <v>196</v>
      </c>
      <c r="H853">
        <v>44</v>
      </c>
      <c r="I853">
        <v>28</v>
      </c>
      <c r="J853">
        <v>300</v>
      </c>
      <c r="K853">
        <v>0</v>
      </c>
      <c r="L853">
        <v>0</v>
      </c>
      <c r="M853">
        <v>2</v>
      </c>
      <c r="N853">
        <v>1</v>
      </c>
      <c r="O853">
        <v>2</v>
      </c>
      <c r="P853">
        <v>-1</v>
      </c>
      <c r="Q853">
        <v>0</v>
      </c>
      <c r="R853">
        <v>0</v>
      </c>
      <c r="S853">
        <v>0</v>
      </c>
      <c r="AF853">
        <v>12.9</v>
      </c>
    </row>
    <row r="854" spans="1:32" hidden="1" x14ac:dyDescent="0.2">
      <c r="A854" t="s">
        <v>1128</v>
      </c>
      <c r="B854" t="s">
        <v>795</v>
      </c>
      <c r="C854" t="s">
        <v>36</v>
      </c>
      <c r="D854" t="s">
        <v>50</v>
      </c>
      <c r="E854">
        <v>8</v>
      </c>
      <c r="F854" t="s">
        <v>1129</v>
      </c>
      <c r="G854" t="s">
        <v>204</v>
      </c>
      <c r="T854">
        <v>2</v>
      </c>
      <c r="U854">
        <v>2</v>
      </c>
      <c r="V854">
        <v>48</v>
      </c>
      <c r="W854">
        <v>1</v>
      </c>
      <c r="X854">
        <v>0</v>
      </c>
      <c r="Y854">
        <v>0</v>
      </c>
      <c r="AF854">
        <v>12.8</v>
      </c>
    </row>
    <row r="855" spans="1:32" hidden="1" x14ac:dyDescent="0.2">
      <c r="A855" t="s">
        <v>374</v>
      </c>
      <c r="B855" t="s">
        <v>368</v>
      </c>
      <c r="C855" t="s">
        <v>39</v>
      </c>
      <c r="D855" t="s">
        <v>52</v>
      </c>
      <c r="E855">
        <v>8</v>
      </c>
      <c r="F855" t="s">
        <v>375</v>
      </c>
      <c r="G855" t="s">
        <v>200</v>
      </c>
      <c r="H855">
        <v>30</v>
      </c>
      <c r="I855">
        <v>17</v>
      </c>
      <c r="J855">
        <v>187</v>
      </c>
      <c r="K855">
        <v>1</v>
      </c>
      <c r="L855">
        <v>0</v>
      </c>
      <c r="M855">
        <v>1</v>
      </c>
      <c r="N855">
        <v>0</v>
      </c>
      <c r="O855">
        <v>2</v>
      </c>
      <c r="P855">
        <v>21</v>
      </c>
      <c r="Q855">
        <v>0</v>
      </c>
      <c r="R855">
        <v>0</v>
      </c>
      <c r="S855">
        <v>0</v>
      </c>
      <c r="AF855">
        <v>12.58</v>
      </c>
    </row>
    <row r="856" spans="1:32" hidden="1" x14ac:dyDescent="0.2">
      <c r="A856" t="s">
        <v>829</v>
      </c>
      <c r="B856" t="s">
        <v>721</v>
      </c>
      <c r="C856" t="s">
        <v>62</v>
      </c>
      <c r="D856" t="s">
        <v>61</v>
      </c>
      <c r="E856">
        <v>8</v>
      </c>
      <c r="F856" t="s">
        <v>830</v>
      </c>
      <c r="G856" t="s">
        <v>197</v>
      </c>
      <c r="T856">
        <v>5</v>
      </c>
      <c r="U856">
        <v>3</v>
      </c>
      <c r="V856">
        <v>35</v>
      </c>
      <c r="W856">
        <v>1</v>
      </c>
      <c r="X856">
        <v>0</v>
      </c>
      <c r="Y856">
        <v>0</v>
      </c>
      <c r="AF856">
        <v>12.5</v>
      </c>
    </row>
    <row r="857" spans="1:32" hidden="1" x14ac:dyDescent="0.2">
      <c r="A857" t="s">
        <v>625</v>
      </c>
      <c r="B857" t="s">
        <v>476</v>
      </c>
      <c r="C857" t="s">
        <v>33</v>
      </c>
      <c r="D857" t="s">
        <v>54</v>
      </c>
      <c r="E857">
        <v>8</v>
      </c>
      <c r="F857" t="s">
        <v>626</v>
      </c>
      <c r="G857" t="s">
        <v>205</v>
      </c>
      <c r="O857">
        <v>14</v>
      </c>
      <c r="P857">
        <v>39</v>
      </c>
      <c r="Q857">
        <v>0</v>
      </c>
      <c r="R857">
        <v>0</v>
      </c>
      <c r="S857">
        <v>0</v>
      </c>
      <c r="T857">
        <v>5</v>
      </c>
      <c r="U857">
        <v>5</v>
      </c>
      <c r="V857">
        <v>33</v>
      </c>
      <c r="W857">
        <v>0</v>
      </c>
      <c r="X857">
        <v>0</v>
      </c>
      <c r="Y857">
        <v>0</v>
      </c>
      <c r="AF857">
        <v>12.2</v>
      </c>
    </row>
    <row r="858" spans="1:32" hidden="1" x14ac:dyDescent="0.2">
      <c r="A858" t="s">
        <v>494</v>
      </c>
      <c r="B858" t="s">
        <v>476</v>
      </c>
      <c r="C858" t="s">
        <v>59</v>
      </c>
      <c r="D858" t="s">
        <v>44</v>
      </c>
      <c r="E858">
        <v>8</v>
      </c>
      <c r="F858" t="s">
        <v>495</v>
      </c>
      <c r="G858" t="s">
        <v>209</v>
      </c>
      <c r="O858">
        <v>22</v>
      </c>
      <c r="P858">
        <v>70</v>
      </c>
      <c r="Q858">
        <v>0</v>
      </c>
      <c r="R858">
        <v>0</v>
      </c>
      <c r="S858">
        <v>0</v>
      </c>
      <c r="T858">
        <v>3</v>
      </c>
      <c r="U858">
        <v>3</v>
      </c>
      <c r="V858">
        <v>22</v>
      </c>
      <c r="W858">
        <v>0</v>
      </c>
      <c r="X858">
        <v>0</v>
      </c>
      <c r="Y858">
        <v>0</v>
      </c>
      <c r="AF858">
        <v>12.2</v>
      </c>
    </row>
    <row r="859" spans="1:32" hidden="1" x14ac:dyDescent="0.2">
      <c r="A859" t="s">
        <v>1200</v>
      </c>
      <c r="B859" t="s">
        <v>795</v>
      </c>
      <c r="C859" t="s">
        <v>54</v>
      </c>
      <c r="D859" t="s">
        <v>33</v>
      </c>
      <c r="E859">
        <v>8</v>
      </c>
      <c r="F859" t="s">
        <v>1201</v>
      </c>
      <c r="G859" t="s">
        <v>205</v>
      </c>
      <c r="T859">
        <v>6</v>
      </c>
      <c r="U859">
        <v>6</v>
      </c>
      <c r="V859">
        <v>62</v>
      </c>
      <c r="W859">
        <v>0</v>
      </c>
      <c r="X859">
        <v>0</v>
      </c>
      <c r="Y859">
        <v>0</v>
      </c>
      <c r="AF859">
        <v>12.2</v>
      </c>
    </row>
    <row r="860" spans="1:32" hidden="1" x14ac:dyDescent="0.2">
      <c r="A860" t="s">
        <v>782</v>
      </c>
      <c r="B860" t="s">
        <v>721</v>
      </c>
      <c r="C860" t="s">
        <v>62</v>
      </c>
      <c r="D860" t="s">
        <v>61</v>
      </c>
      <c r="E860">
        <v>8</v>
      </c>
      <c r="F860" t="s">
        <v>783</v>
      </c>
      <c r="G860" t="s">
        <v>197</v>
      </c>
      <c r="O860">
        <v>1</v>
      </c>
      <c r="P860">
        <v>10</v>
      </c>
      <c r="Q860">
        <v>1</v>
      </c>
      <c r="R860">
        <v>0</v>
      </c>
      <c r="S860">
        <v>0</v>
      </c>
      <c r="T860">
        <v>3</v>
      </c>
      <c r="U860">
        <v>3</v>
      </c>
      <c r="V860">
        <v>22</v>
      </c>
      <c r="W860">
        <v>0</v>
      </c>
      <c r="X860">
        <v>0</v>
      </c>
      <c r="Y860">
        <v>0</v>
      </c>
      <c r="AF860">
        <v>12.2</v>
      </c>
    </row>
    <row r="861" spans="1:32" hidden="1" x14ac:dyDescent="0.2">
      <c r="A861" t="s">
        <v>881</v>
      </c>
      <c r="B861" t="s">
        <v>721</v>
      </c>
      <c r="C861" t="s">
        <v>55</v>
      </c>
      <c r="D861" t="s">
        <v>49</v>
      </c>
      <c r="E861">
        <v>8</v>
      </c>
      <c r="F861" t="s">
        <v>882</v>
      </c>
      <c r="G861" t="s">
        <v>202</v>
      </c>
      <c r="T861">
        <v>6</v>
      </c>
      <c r="U861">
        <v>6</v>
      </c>
      <c r="V861">
        <v>62</v>
      </c>
      <c r="W861">
        <v>0</v>
      </c>
      <c r="X861">
        <v>0</v>
      </c>
      <c r="Y861">
        <v>0</v>
      </c>
      <c r="AF861">
        <v>12.2</v>
      </c>
    </row>
    <row r="862" spans="1:32" hidden="1" x14ac:dyDescent="0.2">
      <c r="A862" t="s">
        <v>1012</v>
      </c>
      <c r="B862" t="s">
        <v>795</v>
      </c>
      <c r="C862" t="s">
        <v>57</v>
      </c>
      <c r="D862" t="s">
        <v>34</v>
      </c>
      <c r="E862">
        <v>8</v>
      </c>
      <c r="F862" t="s">
        <v>1013</v>
      </c>
      <c r="G862" t="s">
        <v>207</v>
      </c>
      <c r="T862">
        <v>2</v>
      </c>
      <c r="U862">
        <v>2</v>
      </c>
      <c r="V862">
        <v>41</v>
      </c>
      <c r="W862">
        <v>1</v>
      </c>
      <c r="X862">
        <v>0</v>
      </c>
      <c r="Y862">
        <v>0</v>
      </c>
      <c r="AF862">
        <v>12.1</v>
      </c>
    </row>
    <row r="863" spans="1:32" hidden="1" x14ac:dyDescent="0.2">
      <c r="A863" t="s">
        <v>845</v>
      </c>
      <c r="B863" t="s">
        <v>721</v>
      </c>
      <c r="C863" t="s">
        <v>61</v>
      </c>
      <c r="D863" t="s">
        <v>62</v>
      </c>
      <c r="E863">
        <v>8</v>
      </c>
      <c r="F863" t="s">
        <v>846</v>
      </c>
      <c r="G863" t="s">
        <v>197</v>
      </c>
      <c r="T863">
        <v>3</v>
      </c>
      <c r="U863">
        <v>3</v>
      </c>
      <c r="V863">
        <v>29</v>
      </c>
      <c r="W863">
        <v>1</v>
      </c>
      <c r="X863">
        <v>0</v>
      </c>
      <c r="Y863">
        <v>0</v>
      </c>
      <c r="AF863">
        <v>11.9</v>
      </c>
    </row>
    <row r="864" spans="1:32" hidden="1" x14ac:dyDescent="0.2">
      <c r="A864" t="s">
        <v>770</v>
      </c>
      <c r="B864" t="s">
        <v>721</v>
      </c>
      <c r="C864" t="s">
        <v>61</v>
      </c>
      <c r="D864" t="s">
        <v>62</v>
      </c>
      <c r="E864">
        <v>8</v>
      </c>
      <c r="F864" t="s">
        <v>771</v>
      </c>
      <c r="G864" t="s">
        <v>197</v>
      </c>
      <c r="T864">
        <v>7</v>
      </c>
      <c r="U864">
        <v>6</v>
      </c>
      <c r="V864">
        <v>59</v>
      </c>
      <c r="W864">
        <v>0</v>
      </c>
      <c r="X864">
        <v>0</v>
      </c>
      <c r="Y864">
        <v>0</v>
      </c>
      <c r="AF864">
        <v>11.9</v>
      </c>
    </row>
    <row r="865" spans="1:32" hidden="1" x14ac:dyDescent="0.2">
      <c r="A865" t="s">
        <v>627</v>
      </c>
      <c r="B865" t="s">
        <v>476</v>
      </c>
      <c r="C865" t="s">
        <v>47</v>
      </c>
      <c r="D865" t="s">
        <v>31</v>
      </c>
      <c r="E865">
        <v>8</v>
      </c>
      <c r="F865" t="s">
        <v>628</v>
      </c>
      <c r="G865" t="s">
        <v>208</v>
      </c>
      <c r="O865">
        <v>11</v>
      </c>
      <c r="P865">
        <v>38</v>
      </c>
      <c r="Q865">
        <v>1</v>
      </c>
      <c r="R865">
        <v>0</v>
      </c>
      <c r="S865">
        <v>0</v>
      </c>
      <c r="T865">
        <v>2</v>
      </c>
      <c r="U865">
        <v>1</v>
      </c>
      <c r="V865">
        <v>9</v>
      </c>
      <c r="W865">
        <v>0</v>
      </c>
      <c r="X865">
        <v>0</v>
      </c>
      <c r="Y865">
        <v>0</v>
      </c>
      <c r="AF865">
        <v>11.7</v>
      </c>
    </row>
    <row r="866" spans="1:32" hidden="1" x14ac:dyDescent="0.2">
      <c r="A866" t="s">
        <v>384</v>
      </c>
      <c r="B866" t="s">
        <v>368</v>
      </c>
      <c r="C866" t="s">
        <v>51</v>
      </c>
      <c r="D866" t="s">
        <v>48</v>
      </c>
      <c r="E866">
        <v>8</v>
      </c>
      <c r="F866" t="s">
        <v>385</v>
      </c>
      <c r="G866" t="s">
        <v>199</v>
      </c>
      <c r="H866">
        <v>38</v>
      </c>
      <c r="I866">
        <v>23</v>
      </c>
      <c r="J866">
        <v>231</v>
      </c>
      <c r="K866">
        <v>1</v>
      </c>
      <c r="L866">
        <v>0</v>
      </c>
      <c r="M866">
        <v>2</v>
      </c>
      <c r="N866">
        <v>0</v>
      </c>
      <c r="O866">
        <v>6</v>
      </c>
      <c r="P866">
        <v>4</v>
      </c>
      <c r="Q866">
        <v>0</v>
      </c>
      <c r="R866">
        <v>0</v>
      </c>
      <c r="S866">
        <v>0</v>
      </c>
      <c r="AF866">
        <v>11.64</v>
      </c>
    </row>
    <row r="867" spans="1:32" hidden="1" x14ac:dyDescent="0.2">
      <c r="A867" t="s">
        <v>551</v>
      </c>
      <c r="B867" t="s">
        <v>476</v>
      </c>
      <c r="C867" t="s">
        <v>41</v>
      </c>
      <c r="D867" t="s">
        <v>37</v>
      </c>
      <c r="E867">
        <v>8</v>
      </c>
      <c r="F867" t="s">
        <v>552</v>
      </c>
      <c r="G867" t="s">
        <v>201</v>
      </c>
      <c r="O867">
        <v>4</v>
      </c>
      <c r="P867">
        <v>21</v>
      </c>
      <c r="Q867">
        <v>0</v>
      </c>
      <c r="R867">
        <v>0</v>
      </c>
      <c r="S867">
        <v>0</v>
      </c>
      <c r="T867">
        <v>4</v>
      </c>
      <c r="U867">
        <v>2</v>
      </c>
      <c r="V867">
        <v>15</v>
      </c>
      <c r="W867">
        <v>1</v>
      </c>
      <c r="X867">
        <v>0</v>
      </c>
      <c r="Y867">
        <v>0</v>
      </c>
      <c r="AF867">
        <v>11.6</v>
      </c>
    </row>
    <row r="868" spans="1:32" hidden="1" x14ac:dyDescent="0.2">
      <c r="A868" t="s">
        <v>452</v>
      </c>
      <c r="B868" t="s">
        <v>368</v>
      </c>
      <c r="C868" t="s">
        <v>48</v>
      </c>
      <c r="D868" t="s">
        <v>51</v>
      </c>
      <c r="E868">
        <v>8</v>
      </c>
      <c r="F868" t="s">
        <v>453</v>
      </c>
      <c r="G868" t="s">
        <v>199</v>
      </c>
      <c r="H868">
        <v>45</v>
      </c>
      <c r="I868">
        <v>28</v>
      </c>
      <c r="J868">
        <v>262</v>
      </c>
      <c r="K868">
        <v>1</v>
      </c>
      <c r="L868">
        <v>0</v>
      </c>
      <c r="M868">
        <v>3</v>
      </c>
      <c r="N868">
        <v>0</v>
      </c>
      <c r="AF868">
        <v>11.48</v>
      </c>
    </row>
    <row r="869" spans="1:32" hidden="1" x14ac:dyDescent="0.2">
      <c r="A869" t="s">
        <v>535</v>
      </c>
      <c r="B869" t="s">
        <v>476</v>
      </c>
      <c r="C869" t="s">
        <v>54</v>
      </c>
      <c r="D869" t="s">
        <v>33</v>
      </c>
      <c r="E869">
        <v>8</v>
      </c>
      <c r="F869" t="s">
        <v>536</v>
      </c>
      <c r="G869" t="s">
        <v>205</v>
      </c>
      <c r="O869">
        <v>16</v>
      </c>
      <c r="P869">
        <v>64</v>
      </c>
      <c r="Q869">
        <v>0</v>
      </c>
      <c r="R869">
        <v>0</v>
      </c>
      <c r="S869">
        <v>0</v>
      </c>
      <c r="T869">
        <v>3</v>
      </c>
      <c r="U869">
        <v>3</v>
      </c>
      <c r="V869">
        <v>18</v>
      </c>
      <c r="W869">
        <v>0</v>
      </c>
      <c r="X869">
        <v>0</v>
      </c>
      <c r="Y869">
        <v>0</v>
      </c>
      <c r="AF869">
        <v>11.2</v>
      </c>
    </row>
    <row r="870" spans="1:32" hidden="1" x14ac:dyDescent="0.2">
      <c r="A870" t="s">
        <v>367</v>
      </c>
      <c r="B870" t="s">
        <v>368</v>
      </c>
      <c r="C870" t="s">
        <v>61</v>
      </c>
      <c r="D870" t="s">
        <v>62</v>
      </c>
      <c r="E870">
        <v>8</v>
      </c>
      <c r="F870" t="s">
        <v>369</v>
      </c>
      <c r="G870" t="s">
        <v>197</v>
      </c>
      <c r="H870">
        <v>36</v>
      </c>
      <c r="I870">
        <v>22</v>
      </c>
      <c r="J870">
        <v>217</v>
      </c>
      <c r="K870">
        <v>1</v>
      </c>
      <c r="L870">
        <v>0</v>
      </c>
      <c r="M870">
        <v>2</v>
      </c>
      <c r="N870">
        <v>0</v>
      </c>
      <c r="O870">
        <v>1</v>
      </c>
      <c r="P870">
        <v>5</v>
      </c>
      <c r="Q870">
        <v>0</v>
      </c>
      <c r="R870">
        <v>0</v>
      </c>
      <c r="S870">
        <v>0</v>
      </c>
      <c r="AF870">
        <v>11.18</v>
      </c>
    </row>
    <row r="871" spans="1:32" hidden="1" x14ac:dyDescent="0.2">
      <c r="A871" t="s">
        <v>500</v>
      </c>
      <c r="B871" t="s">
        <v>476</v>
      </c>
      <c r="C871" t="s">
        <v>49</v>
      </c>
      <c r="D871" t="s">
        <v>55</v>
      </c>
      <c r="E871">
        <v>8</v>
      </c>
      <c r="F871" t="s">
        <v>501</v>
      </c>
      <c r="G871" t="s">
        <v>202</v>
      </c>
      <c r="O871">
        <v>18</v>
      </c>
      <c r="P871">
        <v>54</v>
      </c>
      <c r="Q871">
        <v>0</v>
      </c>
      <c r="R871">
        <v>0</v>
      </c>
      <c r="S871">
        <v>0</v>
      </c>
      <c r="T871">
        <v>6</v>
      </c>
      <c r="U871">
        <v>5</v>
      </c>
      <c r="V871">
        <v>7</v>
      </c>
      <c r="W871">
        <v>0</v>
      </c>
      <c r="X871">
        <v>0</v>
      </c>
      <c r="Y871">
        <v>0</v>
      </c>
      <c r="AF871">
        <v>11.1</v>
      </c>
    </row>
    <row r="872" spans="1:32" hidden="1" x14ac:dyDescent="0.2">
      <c r="A872" t="s">
        <v>482</v>
      </c>
      <c r="B872" t="s">
        <v>476</v>
      </c>
      <c r="C872" t="s">
        <v>52</v>
      </c>
      <c r="D872" t="s">
        <v>39</v>
      </c>
      <c r="E872">
        <v>8</v>
      </c>
      <c r="F872" t="s">
        <v>483</v>
      </c>
      <c r="G872" t="s">
        <v>200</v>
      </c>
      <c r="O872">
        <v>10</v>
      </c>
      <c r="P872">
        <v>41</v>
      </c>
      <c r="Q872">
        <v>0</v>
      </c>
      <c r="R872">
        <v>0</v>
      </c>
      <c r="S872">
        <v>0</v>
      </c>
      <c r="T872">
        <v>4</v>
      </c>
      <c r="U872">
        <v>4</v>
      </c>
      <c r="V872">
        <v>28</v>
      </c>
      <c r="W872">
        <v>0</v>
      </c>
      <c r="X872">
        <v>0</v>
      </c>
      <c r="Y872">
        <v>0</v>
      </c>
      <c r="AF872">
        <v>10.9</v>
      </c>
    </row>
    <row r="873" spans="1:32" hidden="1" x14ac:dyDescent="0.2">
      <c r="A873" t="s">
        <v>504</v>
      </c>
      <c r="B873" t="s">
        <v>476</v>
      </c>
      <c r="C873" t="s">
        <v>61</v>
      </c>
      <c r="D873" t="s">
        <v>62</v>
      </c>
      <c r="E873">
        <v>8</v>
      </c>
      <c r="F873" t="s">
        <v>505</v>
      </c>
      <c r="G873" t="s">
        <v>197</v>
      </c>
      <c r="O873">
        <v>5</v>
      </c>
      <c r="P873">
        <v>17</v>
      </c>
      <c r="Q873">
        <v>0</v>
      </c>
      <c r="R873">
        <v>0</v>
      </c>
      <c r="S873">
        <v>0</v>
      </c>
      <c r="T873">
        <v>7</v>
      </c>
      <c r="U873">
        <v>6</v>
      </c>
      <c r="V873">
        <v>30</v>
      </c>
      <c r="W873">
        <v>0</v>
      </c>
      <c r="X873">
        <v>0</v>
      </c>
      <c r="Y873">
        <v>0</v>
      </c>
      <c r="AF873">
        <v>10.7</v>
      </c>
    </row>
    <row r="874" spans="1:32" hidden="1" x14ac:dyDescent="0.2">
      <c r="A874" t="s">
        <v>508</v>
      </c>
      <c r="B874" t="s">
        <v>476</v>
      </c>
      <c r="C874" t="s">
        <v>37</v>
      </c>
      <c r="D874" t="s">
        <v>41</v>
      </c>
      <c r="E874">
        <v>8</v>
      </c>
      <c r="F874" t="s">
        <v>509</v>
      </c>
      <c r="G874" t="s">
        <v>201</v>
      </c>
      <c r="O874">
        <v>10</v>
      </c>
      <c r="P874">
        <v>54</v>
      </c>
      <c r="Q874">
        <v>0</v>
      </c>
      <c r="R874">
        <v>0</v>
      </c>
      <c r="S874">
        <v>0</v>
      </c>
      <c r="T874">
        <v>3</v>
      </c>
      <c r="U874">
        <v>2</v>
      </c>
      <c r="V874">
        <v>31</v>
      </c>
      <c r="W874">
        <v>0</v>
      </c>
      <c r="X874">
        <v>0</v>
      </c>
      <c r="Y874">
        <v>0</v>
      </c>
      <c r="AF874">
        <v>10.5</v>
      </c>
    </row>
    <row r="875" spans="1:32" hidden="1" x14ac:dyDescent="0.2">
      <c r="A875" t="s">
        <v>1118</v>
      </c>
      <c r="B875" t="s">
        <v>721</v>
      </c>
      <c r="C875" t="s">
        <v>37</v>
      </c>
      <c r="D875" t="s">
        <v>41</v>
      </c>
      <c r="E875">
        <v>8</v>
      </c>
      <c r="F875" t="s">
        <v>1119</v>
      </c>
      <c r="G875" t="s">
        <v>201</v>
      </c>
      <c r="T875">
        <v>9</v>
      </c>
      <c r="U875">
        <v>5</v>
      </c>
      <c r="V875">
        <v>55</v>
      </c>
      <c r="W875">
        <v>0</v>
      </c>
      <c r="X875">
        <v>0</v>
      </c>
      <c r="Y875">
        <v>0</v>
      </c>
      <c r="AF875">
        <v>10.5</v>
      </c>
    </row>
    <row r="876" spans="1:32" hidden="1" x14ac:dyDescent="0.2">
      <c r="A876" t="s">
        <v>1255</v>
      </c>
      <c r="B876" t="s">
        <v>721</v>
      </c>
      <c r="C876" t="s">
        <v>32</v>
      </c>
      <c r="D876" t="s">
        <v>56</v>
      </c>
      <c r="E876">
        <v>8</v>
      </c>
      <c r="F876" t="s">
        <v>1256</v>
      </c>
      <c r="G876" t="s">
        <v>206</v>
      </c>
      <c r="T876">
        <v>5</v>
      </c>
      <c r="U876">
        <v>4</v>
      </c>
      <c r="V876">
        <v>63</v>
      </c>
      <c r="W876">
        <v>0</v>
      </c>
      <c r="X876">
        <v>0</v>
      </c>
      <c r="Y876">
        <v>0</v>
      </c>
      <c r="AF876">
        <v>10.3</v>
      </c>
    </row>
    <row r="877" spans="1:32" hidden="1" x14ac:dyDescent="0.2">
      <c r="A877" t="s">
        <v>533</v>
      </c>
      <c r="B877" t="s">
        <v>476</v>
      </c>
      <c r="C877" t="s">
        <v>57</v>
      </c>
      <c r="D877" t="s">
        <v>34</v>
      </c>
      <c r="E877">
        <v>8</v>
      </c>
      <c r="F877" t="s">
        <v>534</v>
      </c>
      <c r="G877" t="s">
        <v>207</v>
      </c>
      <c r="O877">
        <v>21</v>
      </c>
      <c r="P877">
        <v>71</v>
      </c>
      <c r="Q877">
        <v>0</v>
      </c>
      <c r="R877">
        <v>0</v>
      </c>
      <c r="S877">
        <v>0</v>
      </c>
      <c r="T877">
        <v>3</v>
      </c>
      <c r="U877">
        <v>2</v>
      </c>
      <c r="V877">
        <v>11</v>
      </c>
      <c r="W877">
        <v>0</v>
      </c>
      <c r="X877">
        <v>0</v>
      </c>
      <c r="Y877">
        <v>0</v>
      </c>
      <c r="AF877">
        <v>10.199999999999999</v>
      </c>
    </row>
    <row r="878" spans="1:32" hidden="1" x14ac:dyDescent="0.2">
      <c r="A878" t="s">
        <v>1430</v>
      </c>
      <c r="B878" t="s">
        <v>721</v>
      </c>
      <c r="C878" t="s">
        <v>32</v>
      </c>
      <c r="D878" t="s">
        <v>56</v>
      </c>
      <c r="E878">
        <v>8</v>
      </c>
      <c r="F878" t="s">
        <v>1431</v>
      </c>
      <c r="G878" t="s">
        <v>206</v>
      </c>
      <c r="T878">
        <v>7</v>
      </c>
      <c r="U878">
        <v>6</v>
      </c>
      <c r="V878">
        <v>41</v>
      </c>
      <c r="W878">
        <v>0</v>
      </c>
      <c r="X878">
        <v>0</v>
      </c>
      <c r="Y878">
        <v>0</v>
      </c>
      <c r="AF878">
        <v>10.1</v>
      </c>
    </row>
    <row r="879" spans="1:32" hidden="1" x14ac:dyDescent="0.2">
      <c r="A879" t="s">
        <v>871</v>
      </c>
      <c r="B879" t="s">
        <v>721</v>
      </c>
      <c r="C879" t="s">
        <v>46</v>
      </c>
      <c r="D879" t="s">
        <v>45</v>
      </c>
      <c r="E879">
        <v>8</v>
      </c>
      <c r="F879" t="s">
        <v>872</v>
      </c>
      <c r="G879" t="s">
        <v>198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4</v>
      </c>
      <c r="U879">
        <v>3</v>
      </c>
      <c r="V879">
        <v>70</v>
      </c>
      <c r="W879">
        <v>0</v>
      </c>
      <c r="X879">
        <v>0</v>
      </c>
      <c r="Y879">
        <v>0</v>
      </c>
      <c r="AF879">
        <v>10</v>
      </c>
    </row>
    <row r="880" spans="1:32" hidden="1" x14ac:dyDescent="0.2">
      <c r="A880" t="s">
        <v>873</v>
      </c>
      <c r="B880" t="s">
        <v>721</v>
      </c>
      <c r="C880" t="s">
        <v>56</v>
      </c>
      <c r="D880" t="s">
        <v>32</v>
      </c>
      <c r="E880">
        <v>8</v>
      </c>
      <c r="F880" t="s">
        <v>874</v>
      </c>
      <c r="G880" t="s">
        <v>206</v>
      </c>
      <c r="O880">
        <v>1</v>
      </c>
      <c r="P880">
        <v>2</v>
      </c>
      <c r="Q880">
        <v>0</v>
      </c>
      <c r="R880">
        <v>0</v>
      </c>
      <c r="S880">
        <v>0</v>
      </c>
      <c r="T880">
        <v>9</v>
      </c>
      <c r="U880">
        <v>5</v>
      </c>
      <c r="V880">
        <v>46</v>
      </c>
      <c r="W880">
        <v>0</v>
      </c>
      <c r="X880">
        <v>0</v>
      </c>
      <c r="Y880">
        <v>0</v>
      </c>
      <c r="AF880">
        <v>9.8000000000000007</v>
      </c>
    </row>
    <row r="881" spans="1:32" hidden="1" x14ac:dyDescent="0.2">
      <c r="A881" t="s">
        <v>1010</v>
      </c>
      <c r="B881" t="s">
        <v>721</v>
      </c>
      <c r="C881" t="s">
        <v>59</v>
      </c>
      <c r="D881" t="s">
        <v>44</v>
      </c>
      <c r="E881">
        <v>8</v>
      </c>
      <c r="F881" t="s">
        <v>1011</v>
      </c>
      <c r="G881" t="s">
        <v>209</v>
      </c>
      <c r="T881">
        <v>5</v>
      </c>
      <c r="U881">
        <v>5</v>
      </c>
      <c r="V881">
        <v>48</v>
      </c>
      <c r="W881">
        <v>0</v>
      </c>
      <c r="X881">
        <v>0</v>
      </c>
      <c r="Y881">
        <v>0</v>
      </c>
      <c r="AF881">
        <v>9.8000000000000007</v>
      </c>
    </row>
    <row r="882" spans="1:32" hidden="1" x14ac:dyDescent="0.2">
      <c r="A882" t="s">
        <v>813</v>
      </c>
      <c r="B882" t="s">
        <v>721</v>
      </c>
      <c r="C882" t="s">
        <v>47</v>
      </c>
      <c r="D882" t="s">
        <v>31</v>
      </c>
      <c r="E882">
        <v>8</v>
      </c>
      <c r="F882" t="s">
        <v>814</v>
      </c>
      <c r="G882" t="s">
        <v>208</v>
      </c>
      <c r="O882">
        <v>1</v>
      </c>
      <c r="P882">
        <v>10</v>
      </c>
      <c r="Q882">
        <v>0</v>
      </c>
      <c r="R882">
        <v>0</v>
      </c>
      <c r="S882">
        <v>0</v>
      </c>
      <c r="T882">
        <v>9</v>
      </c>
      <c r="U882">
        <v>6</v>
      </c>
      <c r="V882">
        <v>27</v>
      </c>
      <c r="W882">
        <v>0</v>
      </c>
      <c r="X882">
        <v>0</v>
      </c>
      <c r="Y882">
        <v>0</v>
      </c>
      <c r="AF882">
        <v>9.6999999999999993</v>
      </c>
    </row>
    <row r="883" spans="1:32" hidden="1" x14ac:dyDescent="0.2">
      <c r="A883" t="s">
        <v>877</v>
      </c>
      <c r="B883" t="s">
        <v>795</v>
      </c>
      <c r="C883" t="s">
        <v>35</v>
      </c>
      <c r="D883" t="s">
        <v>60</v>
      </c>
      <c r="E883">
        <v>8</v>
      </c>
      <c r="F883" t="s">
        <v>878</v>
      </c>
      <c r="G883" t="s">
        <v>203</v>
      </c>
      <c r="T883">
        <v>3</v>
      </c>
      <c r="U883">
        <v>2</v>
      </c>
      <c r="V883">
        <v>57</v>
      </c>
      <c r="W883">
        <v>0</v>
      </c>
      <c r="X883">
        <v>1</v>
      </c>
      <c r="Y883">
        <v>0</v>
      </c>
      <c r="AF883">
        <v>9.6999999999999993</v>
      </c>
    </row>
    <row r="884" spans="1:32" hidden="1" x14ac:dyDescent="0.2">
      <c r="A884" t="s">
        <v>981</v>
      </c>
      <c r="B884" t="s">
        <v>795</v>
      </c>
      <c r="C884" t="s">
        <v>49</v>
      </c>
      <c r="D884" t="s">
        <v>55</v>
      </c>
      <c r="E884">
        <v>8</v>
      </c>
      <c r="F884" t="s">
        <v>982</v>
      </c>
      <c r="G884" t="s">
        <v>202</v>
      </c>
      <c r="T884">
        <v>5</v>
      </c>
      <c r="U884">
        <v>4</v>
      </c>
      <c r="V884">
        <v>56</v>
      </c>
      <c r="W884">
        <v>0</v>
      </c>
      <c r="X884">
        <v>0</v>
      </c>
      <c r="Y884">
        <v>0</v>
      </c>
      <c r="AF884">
        <v>9.6</v>
      </c>
    </row>
    <row r="885" spans="1:32" hidden="1" x14ac:dyDescent="0.2">
      <c r="A885" t="s">
        <v>380</v>
      </c>
      <c r="B885" t="s">
        <v>368</v>
      </c>
      <c r="C885" t="s">
        <v>60</v>
      </c>
      <c r="D885" t="s">
        <v>35</v>
      </c>
      <c r="E885">
        <v>8</v>
      </c>
      <c r="F885" t="s">
        <v>381</v>
      </c>
      <c r="G885" t="s">
        <v>203</v>
      </c>
      <c r="H885">
        <v>41</v>
      </c>
      <c r="I885">
        <v>20</v>
      </c>
      <c r="J885">
        <v>162</v>
      </c>
      <c r="K885">
        <v>0</v>
      </c>
      <c r="L885">
        <v>0</v>
      </c>
      <c r="M885">
        <v>0</v>
      </c>
      <c r="N885">
        <v>0</v>
      </c>
      <c r="O885">
        <v>6</v>
      </c>
      <c r="P885">
        <v>28</v>
      </c>
      <c r="Q885">
        <v>0</v>
      </c>
      <c r="R885">
        <v>0</v>
      </c>
      <c r="S885">
        <v>0</v>
      </c>
      <c r="AF885">
        <v>9.2799999999999994</v>
      </c>
    </row>
    <row r="886" spans="1:32" hidden="1" x14ac:dyDescent="0.2">
      <c r="A886" t="s">
        <v>651</v>
      </c>
      <c r="B886" t="s">
        <v>476</v>
      </c>
      <c r="C886" t="s">
        <v>42</v>
      </c>
      <c r="D886" t="s">
        <v>43</v>
      </c>
      <c r="E886">
        <v>8</v>
      </c>
      <c r="F886" t="s">
        <v>652</v>
      </c>
      <c r="G886" t="s">
        <v>196</v>
      </c>
      <c r="O886">
        <v>2</v>
      </c>
      <c r="P886">
        <v>1</v>
      </c>
      <c r="Q886">
        <v>0</v>
      </c>
      <c r="R886">
        <v>0</v>
      </c>
      <c r="S886">
        <v>0</v>
      </c>
      <c r="T886">
        <v>5</v>
      </c>
      <c r="U886">
        <v>4</v>
      </c>
      <c r="V886">
        <v>50</v>
      </c>
      <c r="W886">
        <v>0</v>
      </c>
      <c r="X886">
        <v>0</v>
      </c>
      <c r="Y886">
        <v>0</v>
      </c>
      <c r="AF886">
        <v>9.1</v>
      </c>
    </row>
    <row r="887" spans="1:32" hidden="1" x14ac:dyDescent="0.2">
      <c r="A887" t="s">
        <v>565</v>
      </c>
      <c r="B887" t="s">
        <v>476</v>
      </c>
      <c r="C887" t="s">
        <v>45</v>
      </c>
      <c r="D887" t="s">
        <v>46</v>
      </c>
      <c r="E887">
        <v>8</v>
      </c>
      <c r="F887" t="s">
        <v>566</v>
      </c>
      <c r="G887" t="s">
        <v>198</v>
      </c>
      <c r="O887">
        <v>1</v>
      </c>
      <c r="P887">
        <v>3</v>
      </c>
      <c r="Q887">
        <v>0</v>
      </c>
      <c r="R887">
        <v>0</v>
      </c>
      <c r="S887">
        <v>0</v>
      </c>
      <c r="T887">
        <v>2</v>
      </c>
      <c r="U887">
        <v>2</v>
      </c>
      <c r="V887">
        <v>68</v>
      </c>
      <c r="W887">
        <v>0</v>
      </c>
      <c r="X887">
        <v>0</v>
      </c>
      <c r="Y887">
        <v>0</v>
      </c>
      <c r="AF887">
        <v>9.1</v>
      </c>
    </row>
    <row r="888" spans="1:32" hidden="1" x14ac:dyDescent="0.2">
      <c r="A888" t="s">
        <v>1269</v>
      </c>
      <c r="B888" t="s">
        <v>795</v>
      </c>
      <c r="C888" t="s">
        <v>31</v>
      </c>
      <c r="D888" t="s">
        <v>47</v>
      </c>
      <c r="E888">
        <v>8</v>
      </c>
      <c r="F888" t="s">
        <v>1270</v>
      </c>
      <c r="G888" t="s">
        <v>208</v>
      </c>
      <c r="T888">
        <v>3</v>
      </c>
      <c r="U888">
        <v>3</v>
      </c>
      <c r="V888">
        <v>61</v>
      </c>
      <c r="W888">
        <v>0</v>
      </c>
      <c r="X888">
        <v>0</v>
      </c>
      <c r="Y888">
        <v>0</v>
      </c>
      <c r="AF888">
        <v>9.1</v>
      </c>
    </row>
    <row r="889" spans="1:32" hidden="1" x14ac:dyDescent="0.2">
      <c r="A889" t="s">
        <v>776</v>
      </c>
      <c r="B889" t="s">
        <v>721</v>
      </c>
      <c r="C889" t="s">
        <v>48</v>
      </c>
      <c r="D889" t="s">
        <v>51</v>
      </c>
      <c r="E889">
        <v>8</v>
      </c>
      <c r="F889" t="s">
        <v>777</v>
      </c>
      <c r="G889" t="s">
        <v>199</v>
      </c>
      <c r="T889">
        <v>9</v>
      </c>
      <c r="U889">
        <v>4</v>
      </c>
      <c r="V889">
        <v>49</v>
      </c>
      <c r="W889">
        <v>0</v>
      </c>
      <c r="X889">
        <v>0</v>
      </c>
      <c r="Y889">
        <v>0</v>
      </c>
      <c r="AF889">
        <v>8.9</v>
      </c>
    </row>
    <row r="890" spans="1:32" hidden="1" x14ac:dyDescent="0.2">
      <c r="A890" t="s">
        <v>514</v>
      </c>
      <c r="B890" t="s">
        <v>476</v>
      </c>
      <c r="C890" t="s">
        <v>36</v>
      </c>
      <c r="D890" t="s">
        <v>50</v>
      </c>
      <c r="E890">
        <v>8</v>
      </c>
      <c r="F890" t="s">
        <v>515</v>
      </c>
      <c r="G890" t="s">
        <v>204</v>
      </c>
      <c r="O890">
        <v>23</v>
      </c>
      <c r="P890">
        <v>71</v>
      </c>
      <c r="Q890">
        <v>0</v>
      </c>
      <c r="R890">
        <v>0</v>
      </c>
      <c r="S890">
        <v>0</v>
      </c>
      <c r="T890">
        <v>1</v>
      </c>
      <c r="U890">
        <v>1</v>
      </c>
      <c r="V890">
        <v>7</v>
      </c>
      <c r="W890">
        <v>0</v>
      </c>
      <c r="X890">
        <v>0</v>
      </c>
      <c r="Y890">
        <v>0</v>
      </c>
      <c r="AF890">
        <v>8.8000000000000007</v>
      </c>
    </row>
    <row r="891" spans="1:32" hidden="1" x14ac:dyDescent="0.2">
      <c r="A891" t="s">
        <v>1030</v>
      </c>
      <c r="B891" t="s">
        <v>721</v>
      </c>
      <c r="C891" t="s">
        <v>42</v>
      </c>
      <c r="D891" t="s">
        <v>43</v>
      </c>
      <c r="E891">
        <v>8</v>
      </c>
      <c r="F891" t="s">
        <v>1031</v>
      </c>
      <c r="G891" t="s">
        <v>196</v>
      </c>
      <c r="T891">
        <v>7</v>
      </c>
      <c r="U891">
        <v>3</v>
      </c>
      <c r="V891">
        <v>58</v>
      </c>
      <c r="W891">
        <v>0</v>
      </c>
      <c r="X891">
        <v>0</v>
      </c>
      <c r="Y891">
        <v>0</v>
      </c>
      <c r="AF891">
        <v>8.8000000000000007</v>
      </c>
    </row>
    <row r="892" spans="1:32" hidden="1" x14ac:dyDescent="0.2">
      <c r="A892" t="s">
        <v>1160</v>
      </c>
      <c r="B892" t="s">
        <v>795</v>
      </c>
      <c r="C892" t="s">
        <v>55</v>
      </c>
      <c r="D892" t="s">
        <v>49</v>
      </c>
      <c r="E892">
        <v>8</v>
      </c>
      <c r="F892" t="s">
        <v>1161</v>
      </c>
      <c r="G892" t="s">
        <v>202</v>
      </c>
      <c r="T892">
        <v>4</v>
      </c>
      <c r="U892">
        <v>2</v>
      </c>
      <c r="V892">
        <v>8</v>
      </c>
      <c r="W892">
        <v>1</v>
      </c>
      <c r="X892">
        <v>0</v>
      </c>
      <c r="Y892">
        <v>0</v>
      </c>
      <c r="AF892">
        <v>8.8000000000000007</v>
      </c>
    </row>
    <row r="893" spans="1:32" hidden="1" x14ac:dyDescent="0.2">
      <c r="A893" t="s">
        <v>799</v>
      </c>
      <c r="B893" t="s">
        <v>721</v>
      </c>
      <c r="C893" t="s">
        <v>55</v>
      </c>
      <c r="D893" t="s">
        <v>49</v>
      </c>
      <c r="E893">
        <v>8</v>
      </c>
      <c r="F893" t="s">
        <v>800</v>
      </c>
      <c r="G893" t="s">
        <v>202</v>
      </c>
      <c r="T893">
        <v>4</v>
      </c>
      <c r="U893">
        <v>3</v>
      </c>
      <c r="V893">
        <v>57</v>
      </c>
      <c r="W893">
        <v>0</v>
      </c>
      <c r="X893">
        <v>0</v>
      </c>
      <c r="Y893">
        <v>0</v>
      </c>
      <c r="AF893">
        <v>8.6999999999999993</v>
      </c>
    </row>
    <row r="894" spans="1:32" hidden="1" x14ac:dyDescent="0.2">
      <c r="A894" t="s">
        <v>1285</v>
      </c>
      <c r="B894" t="s">
        <v>721</v>
      </c>
      <c r="C894" t="s">
        <v>43</v>
      </c>
      <c r="D894" t="s">
        <v>42</v>
      </c>
      <c r="E894">
        <v>8</v>
      </c>
      <c r="F894" t="s">
        <v>1286</v>
      </c>
      <c r="G894" t="s">
        <v>196</v>
      </c>
      <c r="T894">
        <v>7</v>
      </c>
      <c r="U894">
        <v>4</v>
      </c>
      <c r="V894">
        <v>47</v>
      </c>
      <c r="W894">
        <v>0</v>
      </c>
      <c r="X894">
        <v>0</v>
      </c>
      <c r="Y894">
        <v>0</v>
      </c>
      <c r="AF894">
        <v>8.6999999999999993</v>
      </c>
    </row>
    <row r="895" spans="1:32" hidden="1" x14ac:dyDescent="0.2">
      <c r="A895" t="s">
        <v>635</v>
      </c>
      <c r="B895" t="s">
        <v>476</v>
      </c>
      <c r="C895" t="s">
        <v>43</v>
      </c>
      <c r="D895" t="s">
        <v>42</v>
      </c>
      <c r="E895">
        <v>8</v>
      </c>
      <c r="F895" t="s">
        <v>636</v>
      </c>
      <c r="G895" t="s">
        <v>196</v>
      </c>
      <c r="O895">
        <v>17</v>
      </c>
      <c r="P895">
        <v>72</v>
      </c>
      <c r="Q895">
        <v>0</v>
      </c>
      <c r="R895">
        <v>0</v>
      </c>
      <c r="S895">
        <v>0</v>
      </c>
      <c r="T895">
        <v>1</v>
      </c>
      <c r="U895">
        <v>1</v>
      </c>
      <c r="V895">
        <v>2</v>
      </c>
      <c r="W895">
        <v>0</v>
      </c>
      <c r="X895">
        <v>0</v>
      </c>
      <c r="Y895">
        <v>0</v>
      </c>
      <c r="AF895">
        <v>8.4</v>
      </c>
    </row>
    <row r="896" spans="1:32" hidden="1" x14ac:dyDescent="0.2">
      <c r="A896" t="s">
        <v>537</v>
      </c>
      <c r="B896" t="s">
        <v>476</v>
      </c>
      <c r="C896" t="s">
        <v>55</v>
      </c>
      <c r="D896" t="s">
        <v>49</v>
      </c>
      <c r="E896">
        <v>8</v>
      </c>
      <c r="F896" t="s">
        <v>538</v>
      </c>
      <c r="G896" t="s">
        <v>202</v>
      </c>
      <c r="O896">
        <v>17</v>
      </c>
      <c r="P896">
        <v>69</v>
      </c>
      <c r="Q896">
        <v>0</v>
      </c>
      <c r="R896">
        <v>0</v>
      </c>
      <c r="S896">
        <v>0</v>
      </c>
      <c r="T896">
        <v>1</v>
      </c>
      <c r="U896">
        <v>1</v>
      </c>
      <c r="V896">
        <v>5</v>
      </c>
      <c r="W896">
        <v>0</v>
      </c>
      <c r="X896">
        <v>0</v>
      </c>
      <c r="Y896">
        <v>0</v>
      </c>
      <c r="AF896">
        <v>8.4</v>
      </c>
    </row>
    <row r="897" spans="1:32" hidden="1" x14ac:dyDescent="0.2">
      <c r="A897" t="s">
        <v>961</v>
      </c>
      <c r="B897" t="s">
        <v>795</v>
      </c>
      <c r="C897" t="s">
        <v>60</v>
      </c>
      <c r="D897" t="s">
        <v>35</v>
      </c>
      <c r="E897">
        <v>8</v>
      </c>
      <c r="F897" t="s">
        <v>962</v>
      </c>
      <c r="G897" t="s">
        <v>203</v>
      </c>
      <c r="T897">
        <v>8</v>
      </c>
      <c r="U897">
        <v>6</v>
      </c>
      <c r="V897">
        <v>24</v>
      </c>
      <c r="W897">
        <v>0</v>
      </c>
      <c r="X897">
        <v>0</v>
      </c>
      <c r="Y897">
        <v>0</v>
      </c>
      <c r="AF897">
        <v>8.4</v>
      </c>
    </row>
    <row r="898" spans="1:32" hidden="1" x14ac:dyDescent="0.2">
      <c r="A898" t="s">
        <v>430</v>
      </c>
      <c r="B898" t="s">
        <v>368</v>
      </c>
      <c r="C898" t="s">
        <v>34</v>
      </c>
      <c r="D898" t="s">
        <v>57</v>
      </c>
      <c r="E898">
        <v>8</v>
      </c>
      <c r="F898" t="s">
        <v>431</v>
      </c>
      <c r="G898" t="s">
        <v>207</v>
      </c>
      <c r="H898">
        <v>25</v>
      </c>
      <c r="I898">
        <v>13</v>
      </c>
      <c r="J898">
        <v>97</v>
      </c>
      <c r="K898">
        <v>0</v>
      </c>
      <c r="L898">
        <v>0</v>
      </c>
      <c r="M898">
        <v>0</v>
      </c>
      <c r="N898">
        <v>0</v>
      </c>
      <c r="O898">
        <v>4</v>
      </c>
      <c r="P898">
        <v>43</v>
      </c>
      <c r="Q898">
        <v>0</v>
      </c>
      <c r="R898">
        <v>0</v>
      </c>
      <c r="S898">
        <v>0</v>
      </c>
      <c r="AF898">
        <v>8.18</v>
      </c>
    </row>
    <row r="899" spans="1:32" x14ac:dyDescent="0.2">
      <c r="A899" t="s">
        <v>780</v>
      </c>
      <c r="B899" t="s">
        <v>721</v>
      </c>
      <c r="C899" t="s">
        <v>44</v>
      </c>
      <c r="D899" t="s">
        <v>59</v>
      </c>
      <c r="E899">
        <v>8</v>
      </c>
      <c r="F899" t="s">
        <v>781</v>
      </c>
      <c r="G899" t="s">
        <v>209</v>
      </c>
      <c r="T899">
        <v>10</v>
      </c>
      <c r="U899">
        <v>2</v>
      </c>
      <c r="V899">
        <v>60</v>
      </c>
      <c r="W899">
        <v>0</v>
      </c>
      <c r="X899">
        <v>0</v>
      </c>
      <c r="Y899">
        <v>0</v>
      </c>
      <c r="AF899">
        <v>8</v>
      </c>
    </row>
    <row r="900" spans="1:32" hidden="1" x14ac:dyDescent="0.2">
      <c r="A900" t="s">
        <v>993</v>
      </c>
      <c r="B900" t="s">
        <v>795</v>
      </c>
      <c r="C900" t="s">
        <v>51</v>
      </c>
      <c r="D900" t="s">
        <v>48</v>
      </c>
      <c r="E900">
        <v>8</v>
      </c>
      <c r="F900" t="s">
        <v>994</v>
      </c>
      <c r="G900" t="s">
        <v>199</v>
      </c>
      <c r="T900">
        <v>8</v>
      </c>
      <c r="U900">
        <v>4</v>
      </c>
      <c r="V900">
        <v>39</v>
      </c>
      <c r="W900">
        <v>0</v>
      </c>
      <c r="X900">
        <v>0</v>
      </c>
      <c r="Y900">
        <v>0</v>
      </c>
      <c r="AF900">
        <v>7.9</v>
      </c>
    </row>
    <row r="901" spans="1:32" hidden="1" x14ac:dyDescent="0.2">
      <c r="A901" t="s">
        <v>518</v>
      </c>
      <c r="B901" t="s">
        <v>476</v>
      </c>
      <c r="C901" t="s">
        <v>51</v>
      </c>
      <c r="D901" t="s">
        <v>48</v>
      </c>
      <c r="E901">
        <v>8</v>
      </c>
      <c r="F901" t="s">
        <v>519</v>
      </c>
      <c r="G901" t="s">
        <v>199</v>
      </c>
      <c r="O901">
        <v>15</v>
      </c>
      <c r="P901">
        <v>60</v>
      </c>
      <c r="Q901">
        <v>0</v>
      </c>
      <c r="R901">
        <v>0</v>
      </c>
      <c r="S901">
        <v>0</v>
      </c>
      <c r="T901">
        <v>1</v>
      </c>
      <c r="U901">
        <v>1</v>
      </c>
      <c r="V901">
        <v>8</v>
      </c>
      <c r="W901">
        <v>0</v>
      </c>
      <c r="X901">
        <v>0</v>
      </c>
      <c r="Y901">
        <v>0</v>
      </c>
      <c r="AF901">
        <v>7.8</v>
      </c>
    </row>
    <row r="902" spans="1:32" hidden="1" x14ac:dyDescent="0.2">
      <c r="A902" t="s">
        <v>583</v>
      </c>
      <c r="B902" t="s">
        <v>476</v>
      </c>
      <c r="C902" t="s">
        <v>48</v>
      </c>
      <c r="D902" t="s">
        <v>51</v>
      </c>
      <c r="E902">
        <v>8</v>
      </c>
      <c r="F902" t="s">
        <v>584</v>
      </c>
      <c r="G902" t="s">
        <v>199</v>
      </c>
      <c r="O902">
        <v>10</v>
      </c>
      <c r="P902">
        <v>45</v>
      </c>
      <c r="Q902">
        <v>0</v>
      </c>
      <c r="R902">
        <v>0</v>
      </c>
      <c r="S902">
        <v>0</v>
      </c>
      <c r="T902">
        <v>2</v>
      </c>
      <c r="U902">
        <v>2</v>
      </c>
      <c r="V902">
        <v>13</v>
      </c>
      <c r="W902">
        <v>0</v>
      </c>
      <c r="X902">
        <v>0</v>
      </c>
      <c r="Y902">
        <v>0</v>
      </c>
      <c r="AF902">
        <v>7.8</v>
      </c>
    </row>
    <row r="903" spans="1:32" hidden="1" x14ac:dyDescent="0.2">
      <c r="A903" t="s">
        <v>797</v>
      </c>
      <c r="B903" t="s">
        <v>721</v>
      </c>
      <c r="C903" t="s">
        <v>54</v>
      </c>
      <c r="D903" t="s">
        <v>33</v>
      </c>
      <c r="E903">
        <v>8</v>
      </c>
      <c r="F903" t="s">
        <v>798</v>
      </c>
      <c r="G903" t="s">
        <v>205</v>
      </c>
      <c r="O903">
        <v>3</v>
      </c>
      <c r="P903">
        <v>15</v>
      </c>
      <c r="Q903">
        <v>0</v>
      </c>
      <c r="R903">
        <v>0</v>
      </c>
      <c r="S903">
        <v>0</v>
      </c>
      <c r="T903">
        <v>6</v>
      </c>
      <c r="U903">
        <v>4</v>
      </c>
      <c r="V903">
        <v>23</v>
      </c>
      <c r="W903">
        <v>0</v>
      </c>
      <c r="X903">
        <v>0</v>
      </c>
      <c r="Y903">
        <v>0</v>
      </c>
      <c r="AF903">
        <v>7.8</v>
      </c>
    </row>
    <row r="904" spans="1:32" hidden="1" x14ac:dyDescent="0.2">
      <c r="A904" t="s">
        <v>1134</v>
      </c>
      <c r="B904" t="s">
        <v>721</v>
      </c>
      <c r="C904" t="s">
        <v>36</v>
      </c>
      <c r="D904" t="s">
        <v>50</v>
      </c>
      <c r="E904">
        <v>8</v>
      </c>
      <c r="F904" t="s">
        <v>1135</v>
      </c>
      <c r="G904" t="s">
        <v>204</v>
      </c>
      <c r="T904">
        <v>9</v>
      </c>
      <c r="U904">
        <v>3</v>
      </c>
      <c r="V904">
        <v>48</v>
      </c>
      <c r="W904">
        <v>0</v>
      </c>
      <c r="X904">
        <v>0</v>
      </c>
      <c r="Y904">
        <v>0</v>
      </c>
      <c r="AF904">
        <v>7.8</v>
      </c>
    </row>
    <row r="905" spans="1:32" hidden="1" x14ac:dyDescent="0.2">
      <c r="A905" t="s">
        <v>506</v>
      </c>
      <c r="B905" t="s">
        <v>476</v>
      </c>
      <c r="C905" t="s">
        <v>36</v>
      </c>
      <c r="D905" t="s">
        <v>50</v>
      </c>
      <c r="E905">
        <v>8</v>
      </c>
      <c r="F905" t="s">
        <v>507</v>
      </c>
      <c r="G905" t="s">
        <v>204</v>
      </c>
      <c r="O905">
        <v>6</v>
      </c>
      <c r="P905">
        <v>22</v>
      </c>
      <c r="Q905">
        <v>0</v>
      </c>
      <c r="R905">
        <v>0</v>
      </c>
      <c r="S905">
        <v>0</v>
      </c>
      <c r="T905">
        <v>4</v>
      </c>
      <c r="U905">
        <v>3</v>
      </c>
      <c r="V905">
        <v>24</v>
      </c>
      <c r="W905">
        <v>0</v>
      </c>
      <c r="X905">
        <v>0</v>
      </c>
      <c r="Y905">
        <v>0</v>
      </c>
      <c r="AF905">
        <v>7.6</v>
      </c>
    </row>
    <row r="906" spans="1:32" hidden="1" x14ac:dyDescent="0.2">
      <c r="A906" t="s">
        <v>1216</v>
      </c>
      <c r="B906" t="s">
        <v>795</v>
      </c>
      <c r="C906" t="s">
        <v>31</v>
      </c>
      <c r="D906" t="s">
        <v>47</v>
      </c>
      <c r="E906">
        <v>8</v>
      </c>
      <c r="F906" t="s">
        <v>1217</v>
      </c>
      <c r="G906" t="s">
        <v>208</v>
      </c>
      <c r="T906">
        <v>3</v>
      </c>
      <c r="U906">
        <v>3</v>
      </c>
      <c r="V906">
        <v>44</v>
      </c>
      <c r="W906">
        <v>0</v>
      </c>
      <c r="X906">
        <v>0</v>
      </c>
      <c r="Y906">
        <v>0</v>
      </c>
      <c r="AF906">
        <v>7.4</v>
      </c>
    </row>
    <row r="907" spans="1:32" hidden="1" x14ac:dyDescent="0.2">
      <c r="A907" t="s">
        <v>736</v>
      </c>
      <c r="B907" t="s">
        <v>476</v>
      </c>
      <c r="C907" t="s">
        <v>62</v>
      </c>
      <c r="D907" t="s">
        <v>61</v>
      </c>
      <c r="E907">
        <v>8</v>
      </c>
      <c r="F907" t="s">
        <v>737</v>
      </c>
      <c r="G907" t="s">
        <v>197</v>
      </c>
      <c r="O907">
        <v>2</v>
      </c>
      <c r="P907">
        <v>12</v>
      </c>
      <c r="Q907">
        <v>1</v>
      </c>
      <c r="R907">
        <v>0</v>
      </c>
      <c r="S907">
        <v>0</v>
      </c>
      <c r="AF907">
        <v>7.2</v>
      </c>
    </row>
    <row r="908" spans="1:32" hidden="1" x14ac:dyDescent="0.2">
      <c r="A908" t="s">
        <v>831</v>
      </c>
      <c r="B908" t="s">
        <v>721</v>
      </c>
      <c r="C908" t="s">
        <v>45</v>
      </c>
      <c r="D908" t="s">
        <v>46</v>
      </c>
      <c r="E908">
        <v>8</v>
      </c>
      <c r="F908" t="s">
        <v>832</v>
      </c>
      <c r="G908" t="s">
        <v>198</v>
      </c>
      <c r="T908">
        <v>7</v>
      </c>
      <c r="U908">
        <v>4</v>
      </c>
      <c r="V908">
        <v>32</v>
      </c>
      <c r="W908">
        <v>0</v>
      </c>
      <c r="X908">
        <v>0</v>
      </c>
      <c r="Y908">
        <v>0</v>
      </c>
      <c r="AF908">
        <v>7.2</v>
      </c>
    </row>
    <row r="909" spans="1:32" hidden="1" x14ac:dyDescent="0.2">
      <c r="A909" t="s">
        <v>561</v>
      </c>
      <c r="B909" t="s">
        <v>476</v>
      </c>
      <c r="C909" t="s">
        <v>32</v>
      </c>
      <c r="D909" t="s">
        <v>56</v>
      </c>
      <c r="E909">
        <v>8</v>
      </c>
      <c r="F909" t="s">
        <v>562</v>
      </c>
      <c r="G909" t="s">
        <v>206</v>
      </c>
      <c r="O909">
        <v>15</v>
      </c>
      <c r="P909">
        <v>17</v>
      </c>
      <c r="Q909">
        <v>0</v>
      </c>
      <c r="R909">
        <v>0</v>
      </c>
      <c r="S909">
        <v>0</v>
      </c>
      <c r="T909">
        <v>5</v>
      </c>
      <c r="U909">
        <v>3</v>
      </c>
      <c r="V909">
        <v>24</v>
      </c>
      <c r="W909">
        <v>0</v>
      </c>
      <c r="X909">
        <v>0</v>
      </c>
      <c r="Y909">
        <v>0</v>
      </c>
      <c r="AF909">
        <v>7.1</v>
      </c>
    </row>
    <row r="910" spans="1:32" hidden="1" x14ac:dyDescent="0.2">
      <c r="A910" t="s">
        <v>1050</v>
      </c>
      <c r="B910" t="s">
        <v>795</v>
      </c>
      <c r="C910" t="s">
        <v>32</v>
      </c>
      <c r="D910" t="s">
        <v>56</v>
      </c>
      <c r="E910">
        <v>8</v>
      </c>
      <c r="F910" t="s">
        <v>1051</v>
      </c>
      <c r="G910" t="s">
        <v>206</v>
      </c>
      <c r="T910">
        <v>1</v>
      </c>
      <c r="U910">
        <v>1</v>
      </c>
      <c r="V910">
        <v>1</v>
      </c>
      <c r="W910">
        <v>1</v>
      </c>
      <c r="X910">
        <v>0</v>
      </c>
      <c r="Y910">
        <v>0</v>
      </c>
      <c r="AF910">
        <v>7.1</v>
      </c>
    </row>
    <row r="911" spans="1:32" hidden="1" x14ac:dyDescent="0.2">
      <c r="A911" t="s">
        <v>478</v>
      </c>
      <c r="B911" t="s">
        <v>476</v>
      </c>
      <c r="C911" t="s">
        <v>46</v>
      </c>
      <c r="D911" t="s">
        <v>45</v>
      </c>
      <c r="E911">
        <v>8</v>
      </c>
      <c r="F911" t="s">
        <v>479</v>
      </c>
      <c r="G911" t="s">
        <v>198</v>
      </c>
      <c r="O911">
        <v>1</v>
      </c>
      <c r="P911">
        <v>4</v>
      </c>
      <c r="Q911">
        <v>0</v>
      </c>
      <c r="R911">
        <v>0</v>
      </c>
      <c r="S911">
        <v>0</v>
      </c>
      <c r="T911">
        <v>2</v>
      </c>
      <c r="U911">
        <v>2</v>
      </c>
      <c r="V911">
        <v>44</v>
      </c>
      <c r="W911">
        <v>0</v>
      </c>
      <c r="X911">
        <v>0</v>
      </c>
      <c r="Y911">
        <v>0</v>
      </c>
      <c r="AF911">
        <v>6.8</v>
      </c>
    </row>
    <row r="912" spans="1:32" hidden="1" x14ac:dyDescent="0.2">
      <c r="A912" t="s">
        <v>805</v>
      </c>
      <c r="B912" t="s">
        <v>721</v>
      </c>
      <c r="C912" t="s">
        <v>54</v>
      </c>
      <c r="D912" t="s">
        <v>33</v>
      </c>
      <c r="E912">
        <v>8</v>
      </c>
      <c r="F912" t="s">
        <v>806</v>
      </c>
      <c r="G912" t="s">
        <v>205</v>
      </c>
      <c r="O912">
        <v>1</v>
      </c>
      <c r="P912">
        <v>7</v>
      </c>
      <c r="Q912">
        <v>0</v>
      </c>
      <c r="R912">
        <v>0</v>
      </c>
      <c r="S912">
        <v>0</v>
      </c>
      <c r="T912">
        <v>7</v>
      </c>
      <c r="U912">
        <v>4</v>
      </c>
      <c r="V912">
        <v>21</v>
      </c>
      <c r="W912">
        <v>0</v>
      </c>
      <c r="X912">
        <v>0</v>
      </c>
      <c r="Y912">
        <v>0</v>
      </c>
      <c r="AF912">
        <v>6.8</v>
      </c>
    </row>
    <row r="913" spans="1:32" hidden="1" x14ac:dyDescent="0.2">
      <c r="A913" t="s">
        <v>774</v>
      </c>
      <c r="B913" t="s">
        <v>721</v>
      </c>
      <c r="C913" t="s">
        <v>57</v>
      </c>
      <c r="D913" t="s">
        <v>34</v>
      </c>
      <c r="E913">
        <v>8</v>
      </c>
      <c r="F913" t="s">
        <v>775</v>
      </c>
      <c r="G913" t="s">
        <v>207</v>
      </c>
      <c r="T913">
        <v>4</v>
      </c>
      <c r="U913">
        <v>3</v>
      </c>
      <c r="V913">
        <v>36</v>
      </c>
      <c r="W913">
        <v>0</v>
      </c>
      <c r="X913">
        <v>0</v>
      </c>
      <c r="Y913">
        <v>0</v>
      </c>
      <c r="AF913">
        <v>6.6</v>
      </c>
    </row>
    <row r="914" spans="1:32" hidden="1" x14ac:dyDescent="0.2">
      <c r="A914" t="s">
        <v>631</v>
      </c>
      <c r="B914" t="s">
        <v>476</v>
      </c>
      <c r="C914" t="s">
        <v>49</v>
      </c>
      <c r="D914" t="s">
        <v>55</v>
      </c>
      <c r="E914">
        <v>8</v>
      </c>
      <c r="F914" t="s">
        <v>632</v>
      </c>
      <c r="G914" t="s">
        <v>202</v>
      </c>
      <c r="O914">
        <v>3</v>
      </c>
      <c r="P914">
        <v>9</v>
      </c>
      <c r="Q914">
        <v>0</v>
      </c>
      <c r="R914">
        <v>0</v>
      </c>
      <c r="S914">
        <v>0</v>
      </c>
      <c r="T914">
        <v>3</v>
      </c>
      <c r="U914">
        <v>2</v>
      </c>
      <c r="V914">
        <v>36</v>
      </c>
      <c r="W914">
        <v>0</v>
      </c>
      <c r="X914">
        <v>0</v>
      </c>
      <c r="Y914">
        <v>0</v>
      </c>
      <c r="AF914">
        <v>6.5</v>
      </c>
    </row>
    <row r="915" spans="1:32" hidden="1" x14ac:dyDescent="0.2">
      <c r="A915" t="s">
        <v>1226</v>
      </c>
      <c r="B915" t="s">
        <v>721</v>
      </c>
      <c r="C915" t="s">
        <v>57</v>
      </c>
      <c r="D915" t="s">
        <v>34</v>
      </c>
      <c r="E915">
        <v>8</v>
      </c>
      <c r="F915" t="s">
        <v>1227</v>
      </c>
      <c r="G915" t="s">
        <v>207</v>
      </c>
      <c r="T915">
        <v>6</v>
      </c>
      <c r="U915">
        <v>3</v>
      </c>
      <c r="V915">
        <v>35</v>
      </c>
      <c r="W915">
        <v>0</v>
      </c>
      <c r="X915">
        <v>0</v>
      </c>
      <c r="Y915">
        <v>0</v>
      </c>
      <c r="AF915">
        <v>6.5</v>
      </c>
    </row>
    <row r="916" spans="1:32" hidden="1" x14ac:dyDescent="0.2">
      <c r="A916" t="s">
        <v>1428</v>
      </c>
      <c r="B916" t="s">
        <v>721</v>
      </c>
      <c r="C916" t="s">
        <v>60</v>
      </c>
      <c r="D916" t="s">
        <v>35</v>
      </c>
      <c r="E916">
        <v>8</v>
      </c>
      <c r="F916" t="s">
        <v>1429</v>
      </c>
      <c r="G916" t="s">
        <v>203</v>
      </c>
      <c r="T916">
        <v>10</v>
      </c>
      <c r="U916">
        <v>3</v>
      </c>
      <c r="V916">
        <v>34</v>
      </c>
      <c r="W916">
        <v>0</v>
      </c>
      <c r="X916">
        <v>0</v>
      </c>
      <c r="Y916">
        <v>0</v>
      </c>
      <c r="AF916">
        <v>6.4</v>
      </c>
    </row>
    <row r="917" spans="1:32" hidden="1" x14ac:dyDescent="0.2">
      <c r="A917" t="s">
        <v>615</v>
      </c>
      <c r="B917" t="s">
        <v>476</v>
      </c>
      <c r="C917" t="s">
        <v>35</v>
      </c>
      <c r="D917" t="s">
        <v>60</v>
      </c>
      <c r="E917">
        <v>8</v>
      </c>
      <c r="F917" t="s">
        <v>616</v>
      </c>
      <c r="G917" t="s">
        <v>203</v>
      </c>
      <c r="O917">
        <v>15</v>
      </c>
      <c r="P917">
        <v>46</v>
      </c>
      <c r="Q917">
        <v>0</v>
      </c>
      <c r="R917">
        <v>0</v>
      </c>
      <c r="S917">
        <v>0</v>
      </c>
      <c r="T917">
        <v>1</v>
      </c>
      <c r="U917">
        <v>1</v>
      </c>
      <c r="V917">
        <v>6</v>
      </c>
      <c r="W917">
        <v>0</v>
      </c>
      <c r="X917">
        <v>0</v>
      </c>
      <c r="Y917">
        <v>0</v>
      </c>
      <c r="AF917">
        <v>6.2</v>
      </c>
    </row>
    <row r="918" spans="1:32" hidden="1" x14ac:dyDescent="0.2">
      <c r="A918" t="s">
        <v>1042</v>
      </c>
      <c r="B918" t="s">
        <v>795</v>
      </c>
      <c r="C918" t="s">
        <v>36</v>
      </c>
      <c r="D918" t="s">
        <v>50</v>
      </c>
      <c r="E918">
        <v>8</v>
      </c>
      <c r="F918" t="s">
        <v>1043</v>
      </c>
      <c r="G918" t="s">
        <v>204</v>
      </c>
      <c r="T918">
        <v>3</v>
      </c>
      <c r="U918">
        <v>3</v>
      </c>
      <c r="V918">
        <v>32</v>
      </c>
      <c r="W918">
        <v>0</v>
      </c>
      <c r="X918">
        <v>0</v>
      </c>
      <c r="Y918">
        <v>0</v>
      </c>
      <c r="AF918">
        <v>6.2</v>
      </c>
    </row>
    <row r="919" spans="1:32" hidden="1" x14ac:dyDescent="0.2">
      <c r="A919" t="s">
        <v>1090</v>
      </c>
      <c r="B919" t="s">
        <v>795</v>
      </c>
      <c r="C919" t="s">
        <v>52</v>
      </c>
      <c r="D919" t="s">
        <v>39</v>
      </c>
      <c r="E919">
        <v>8</v>
      </c>
      <c r="F919" t="s">
        <v>1091</v>
      </c>
      <c r="G919" t="s">
        <v>200</v>
      </c>
      <c r="T919">
        <v>5</v>
      </c>
      <c r="U919">
        <v>3</v>
      </c>
      <c r="V919">
        <v>32</v>
      </c>
      <c r="W919">
        <v>0</v>
      </c>
      <c r="X919">
        <v>0</v>
      </c>
      <c r="Y919">
        <v>0</v>
      </c>
      <c r="AF919">
        <v>6.2</v>
      </c>
    </row>
    <row r="920" spans="1:32" hidden="1" x14ac:dyDescent="0.2">
      <c r="A920" t="s">
        <v>416</v>
      </c>
      <c r="B920" t="s">
        <v>368</v>
      </c>
      <c r="C920" t="s">
        <v>47</v>
      </c>
      <c r="D920" t="s">
        <v>31</v>
      </c>
      <c r="E920">
        <v>8</v>
      </c>
      <c r="F920" t="s">
        <v>417</v>
      </c>
      <c r="G920" t="s">
        <v>208</v>
      </c>
      <c r="H920">
        <v>22</v>
      </c>
      <c r="I920">
        <v>14</v>
      </c>
      <c r="J920">
        <v>77</v>
      </c>
      <c r="K920">
        <v>0</v>
      </c>
      <c r="L920">
        <v>0</v>
      </c>
      <c r="M920">
        <v>0</v>
      </c>
      <c r="N920">
        <v>0</v>
      </c>
      <c r="O920">
        <v>2</v>
      </c>
      <c r="P920">
        <v>31</v>
      </c>
      <c r="Q920">
        <v>0</v>
      </c>
      <c r="R920">
        <v>0</v>
      </c>
      <c r="S920">
        <v>0</v>
      </c>
      <c r="AF920">
        <v>6.18</v>
      </c>
    </row>
    <row r="921" spans="1:32" hidden="1" x14ac:dyDescent="0.2">
      <c r="A921" t="s">
        <v>613</v>
      </c>
      <c r="B921" t="s">
        <v>476</v>
      </c>
      <c r="C921" t="s">
        <v>55</v>
      </c>
      <c r="D921" t="s">
        <v>49</v>
      </c>
      <c r="E921">
        <v>8</v>
      </c>
      <c r="F921" t="s">
        <v>614</v>
      </c>
      <c r="G921" t="s">
        <v>202</v>
      </c>
      <c r="O921">
        <v>4</v>
      </c>
      <c r="P921">
        <v>1</v>
      </c>
      <c r="Q921">
        <v>0</v>
      </c>
      <c r="R921">
        <v>0</v>
      </c>
      <c r="S921">
        <v>0</v>
      </c>
      <c r="T921">
        <v>4</v>
      </c>
      <c r="U921">
        <v>3</v>
      </c>
      <c r="V921">
        <v>30</v>
      </c>
      <c r="W921">
        <v>0</v>
      </c>
      <c r="X921">
        <v>0</v>
      </c>
      <c r="Y921">
        <v>0</v>
      </c>
      <c r="AF921">
        <v>6.1</v>
      </c>
    </row>
    <row r="922" spans="1:32" hidden="1" x14ac:dyDescent="0.2">
      <c r="A922" t="s">
        <v>432</v>
      </c>
      <c r="B922" t="s">
        <v>368</v>
      </c>
      <c r="C922" t="s">
        <v>54</v>
      </c>
      <c r="D922" t="s">
        <v>33</v>
      </c>
      <c r="E922">
        <v>8</v>
      </c>
      <c r="F922" t="s">
        <v>433</v>
      </c>
      <c r="G922" t="s">
        <v>205</v>
      </c>
      <c r="H922">
        <v>31</v>
      </c>
      <c r="I922">
        <v>22</v>
      </c>
      <c r="J922">
        <v>171</v>
      </c>
      <c r="K922">
        <v>0</v>
      </c>
      <c r="L922">
        <v>0</v>
      </c>
      <c r="M922">
        <v>1</v>
      </c>
      <c r="N922">
        <v>0</v>
      </c>
      <c r="Z922">
        <v>1</v>
      </c>
      <c r="AA922">
        <v>0</v>
      </c>
      <c r="AF922">
        <v>5.84</v>
      </c>
    </row>
    <row r="923" spans="1:32" hidden="1" x14ac:dyDescent="0.2">
      <c r="A923" t="s">
        <v>555</v>
      </c>
      <c r="B923" t="s">
        <v>476</v>
      </c>
      <c r="C923" t="s">
        <v>61</v>
      </c>
      <c r="D923" t="s">
        <v>62</v>
      </c>
      <c r="E923">
        <v>8</v>
      </c>
      <c r="F923" t="s">
        <v>556</v>
      </c>
      <c r="G923" t="s">
        <v>197</v>
      </c>
      <c r="O923">
        <v>7</v>
      </c>
      <c r="P923">
        <v>56</v>
      </c>
      <c r="Q923">
        <v>0</v>
      </c>
      <c r="R923">
        <v>0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AF923">
        <v>5.6</v>
      </c>
    </row>
    <row r="924" spans="1:32" hidden="1" x14ac:dyDescent="0.2">
      <c r="A924" t="s">
        <v>855</v>
      </c>
      <c r="B924" t="s">
        <v>721</v>
      </c>
      <c r="C924" t="s">
        <v>45</v>
      </c>
      <c r="D924" t="s">
        <v>46</v>
      </c>
      <c r="E924">
        <v>8</v>
      </c>
      <c r="F924" t="s">
        <v>856</v>
      </c>
      <c r="G924" t="s">
        <v>198</v>
      </c>
      <c r="T924">
        <v>5</v>
      </c>
      <c r="U924">
        <v>3</v>
      </c>
      <c r="V924">
        <v>26</v>
      </c>
      <c r="W924">
        <v>0</v>
      </c>
      <c r="X924">
        <v>0</v>
      </c>
      <c r="Y924">
        <v>0</v>
      </c>
      <c r="AF924">
        <v>5.6</v>
      </c>
    </row>
    <row r="925" spans="1:32" hidden="1" x14ac:dyDescent="0.2">
      <c r="A925" t="s">
        <v>601</v>
      </c>
      <c r="B925" t="s">
        <v>476</v>
      </c>
      <c r="C925" t="s">
        <v>49</v>
      </c>
      <c r="D925" t="s">
        <v>55</v>
      </c>
      <c r="E925">
        <v>8</v>
      </c>
      <c r="F925" t="s">
        <v>602</v>
      </c>
      <c r="G925" t="s">
        <v>202</v>
      </c>
      <c r="O925">
        <v>4</v>
      </c>
      <c r="P925">
        <v>18</v>
      </c>
      <c r="Q925">
        <v>0</v>
      </c>
      <c r="R925">
        <v>0</v>
      </c>
      <c r="S925">
        <v>0</v>
      </c>
      <c r="T925">
        <v>2</v>
      </c>
      <c r="U925">
        <v>2</v>
      </c>
      <c r="V925">
        <v>16</v>
      </c>
      <c r="W925">
        <v>0</v>
      </c>
      <c r="X925">
        <v>0</v>
      </c>
      <c r="Y925">
        <v>0</v>
      </c>
      <c r="AF925">
        <v>5.4</v>
      </c>
    </row>
    <row r="926" spans="1:32" hidden="1" x14ac:dyDescent="0.2">
      <c r="A926" t="s">
        <v>619</v>
      </c>
      <c r="B926" t="s">
        <v>476</v>
      </c>
      <c r="C926" t="s">
        <v>51</v>
      </c>
      <c r="D926" t="s">
        <v>48</v>
      </c>
      <c r="E926">
        <v>8</v>
      </c>
      <c r="F926" t="s">
        <v>620</v>
      </c>
      <c r="G926" t="s">
        <v>199</v>
      </c>
      <c r="O926">
        <v>1</v>
      </c>
      <c r="P926">
        <v>12</v>
      </c>
      <c r="Q926">
        <v>0</v>
      </c>
      <c r="R926">
        <v>0</v>
      </c>
      <c r="S926">
        <v>0</v>
      </c>
      <c r="T926">
        <v>3</v>
      </c>
      <c r="U926">
        <v>2</v>
      </c>
      <c r="V926">
        <v>22</v>
      </c>
      <c r="W926">
        <v>0</v>
      </c>
      <c r="X926">
        <v>0</v>
      </c>
      <c r="Y926">
        <v>0</v>
      </c>
      <c r="AF926">
        <v>5.4</v>
      </c>
    </row>
    <row r="927" spans="1:32" hidden="1" x14ac:dyDescent="0.2">
      <c r="A927" t="s">
        <v>1180</v>
      </c>
      <c r="B927" t="s">
        <v>795</v>
      </c>
      <c r="C927" t="s">
        <v>42</v>
      </c>
      <c r="D927" t="s">
        <v>43</v>
      </c>
      <c r="E927">
        <v>8</v>
      </c>
      <c r="F927" t="s">
        <v>1181</v>
      </c>
      <c r="G927" t="s">
        <v>196</v>
      </c>
      <c r="T927">
        <v>5</v>
      </c>
      <c r="U927">
        <v>2</v>
      </c>
      <c r="V927">
        <v>34</v>
      </c>
      <c r="W927">
        <v>0</v>
      </c>
      <c r="X927">
        <v>0</v>
      </c>
      <c r="Y927">
        <v>0</v>
      </c>
      <c r="AF927">
        <v>5.4</v>
      </c>
    </row>
    <row r="928" spans="1:32" hidden="1" x14ac:dyDescent="0.2">
      <c r="A928" t="s">
        <v>1210</v>
      </c>
      <c r="B928" t="s">
        <v>795</v>
      </c>
      <c r="C928" t="s">
        <v>61</v>
      </c>
      <c r="D928" t="s">
        <v>62</v>
      </c>
      <c r="E928">
        <v>8</v>
      </c>
      <c r="F928" t="s">
        <v>1211</v>
      </c>
      <c r="G928" t="s">
        <v>197</v>
      </c>
      <c r="T928">
        <v>5</v>
      </c>
      <c r="U928">
        <v>3</v>
      </c>
      <c r="V928">
        <v>24</v>
      </c>
      <c r="W928">
        <v>0</v>
      </c>
      <c r="X928">
        <v>0</v>
      </c>
      <c r="Y928">
        <v>0</v>
      </c>
      <c r="AF928">
        <v>5.4</v>
      </c>
    </row>
    <row r="929" spans="1:32" hidden="1" x14ac:dyDescent="0.2">
      <c r="A929" t="s">
        <v>1066</v>
      </c>
      <c r="B929" t="s">
        <v>721</v>
      </c>
      <c r="C929" t="s">
        <v>60</v>
      </c>
      <c r="D929" t="s">
        <v>35</v>
      </c>
      <c r="E929">
        <v>8</v>
      </c>
      <c r="F929" t="s">
        <v>1067</v>
      </c>
      <c r="G929" t="s">
        <v>203</v>
      </c>
      <c r="T929">
        <v>4</v>
      </c>
      <c r="U929">
        <v>2</v>
      </c>
      <c r="V929">
        <v>33</v>
      </c>
      <c r="W929">
        <v>0</v>
      </c>
      <c r="X929">
        <v>0</v>
      </c>
      <c r="Y929">
        <v>0</v>
      </c>
      <c r="AF929">
        <v>5.3</v>
      </c>
    </row>
    <row r="930" spans="1:32" hidden="1" x14ac:dyDescent="0.2">
      <c r="A930" t="s">
        <v>778</v>
      </c>
      <c r="B930" t="s">
        <v>721</v>
      </c>
      <c r="C930" t="s">
        <v>55</v>
      </c>
      <c r="D930" t="s">
        <v>49</v>
      </c>
      <c r="E930">
        <v>8</v>
      </c>
      <c r="F930" t="s">
        <v>779</v>
      </c>
      <c r="G930" t="s">
        <v>202</v>
      </c>
      <c r="T930">
        <v>6</v>
      </c>
      <c r="U930">
        <v>3</v>
      </c>
      <c r="V930">
        <v>21</v>
      </c>
      <c r="W930">
        <v>0</v>
      </c>
      <c r="X930">
        <v>0</v>
      </c>
      <c r="Y930">
        <v>0</v>
      </c>
      <c r="AF930">
        <v>5.0999999999999996</v>
      </c>
    </row>
    <row r="931" spans="1:32" hidden="1" x14ac:dyDescent="0.2">
      <c r="A931" t="s">
        <v>1044</v>
      </c>
      <c r="B931" t="s">
        <v>721</v>
      </c>
      <c r="C931" t="s">
        <v>46</v>
      </c>
      <c r="D931" t="s">
        <v>45</v>
      </c>
      <c r="E931">
        <v>8</v>
      </c>
      <c r="F931" t="s">
        <v>1045</v>
      </c>
      <c r="G931" t="s">
        <v>198</v>
      </c>
      <c r="T931">
        <v>4</v>
      </c>
      <c r="U931">
        <v>1</v>
      </c>
      <c r="V931">
        <v>39</v>
      </c>
      <c r="W931">
        <v>0</v>
      </c>
      <c r="X931">
        <v>0</v>
      </c>
      <c r="Y931">
        <v>0</v>
      </c>
      <c r="AF931">
        <v>4.9000000000000004</v>
      </c>
    </row>
    <row r="932" spans="1:32" hidden="1" x14ac:dyDescent="0.2">
      <c r="A932" t="s">
        <v>1038</v>
      </c>
      <c r="B932" t="s">
        <v>721</v>
      </c>
      <c r="C932" t="s">
        <v>49</v>
      </c>
      <c r="D932" t="s">
        <v>55</v>
      </c>
      <c r="E932">
        <v>8</v>
      </c>
      <c r="F932" t="s">
        <v>1039</v>
      </c>
      <c r="G932" t="s">
        <v>202</v>
      </c>
      <c r="T932">
        <v>4</v>
      </c>
      <c r="U932">
        <v>2</v>
      </c>
      <c r="V932">
        <v>28</v>
      </c>
      <c r="W932">
        <v>0</v>
      </c>
      <c r="X932">
        <v>0</v>
      </c>
      <c r="Y932">
        <v>0</v>
      </c>
      <c r="AF932">
        <v>4.8</v>
      </c>
    </row>
    <row r="933" spans="1:32" hidden="1" x14ac:dyDescent="0.2">
      <c r="A933" t="s">
        <v>689</v>
      </c>
      <c r="B933" t="s">
        <v>476</v>
      </c>
      <c r="C933" t="s">
        <v>52</v>
      </c>
      <c r="D933" t="s">
        <v>39</v>
      </c>
      <c r="E933">
        <v>8</v>
      </c>
      <c r="F933" t="s">
        <v>690</v>
      </c>
      <c r="G933" t="s">
        <v>200</v>
      </c>
      <c r="O933">
        <v>12</v>
      </c>
      <c r="P933">
        <v>46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AF933">
        <v>4.5999999999999996</v>
      </c>
    </row>
    <row r="934" spans="1:32" hidden="1" x14ac:dyDescent="0.2">
      <c r="A934" t="s">
        <v>975</v>
      </c>
      <c r="B934" t="s">
        <v>721</v>
      </c>
      <c r="C934" t="s">
        <v>39</v>
      </c>
      <c r="D934" t="s">
        <v>52</v>
      </c>
      <c r="E934">
        <v>8</v>
      </c>
      <c r="F934" t="s">
        <v>976</v>
      </c>
      <c r="G934" t="s">
        <v>200</v>
      </c>
      <c r="T934">
        <v>1</v>
      </c>
      <c r="U934">
        <v>1</v>
      </c>
      <c r="V934">
        <v>35</v>
      </c>
      <c r="W934">
        <v>0</v>
      </c>
      <c r="X934">
        <v>0</v>
      </c>
      <c r="Y934">
        <v>0</v>
      </c>
      <c r="AF934">
        <v>4.5</v>
      </c>
    </row>
    <row r="935" spans="1:32" hidden="1" x14ac:dyDescent="0.2">
      <c r="A935" t="s">
        <v>959</v>
      </c>
      <c r="B935" t="s">
        <v>721</v>
      </c>
      <c r="C935" t="s">
        <v>50</v>
      </c>
      <c r="D935" t="s">
        <v>36</v>
      </c>
      <c r="E935">
        <v>8</v>
      </c>
      <c r="F935" t="s">
        <v>960</v>
      </c>
      <c r="G935" t="s">
        <v>204</v>
      </c>
      <c r="T935">
        <v>3</v>
      </c>
      <c r="U935">
        <v>2</v>
      </c>
      <c r="V935">
        <v>24</v>
      </c>
      <c r="W935">
        <v>0</v>
      </c>
      <c r="X935">
        <v>0</v>
      </c>
      <c r="Y935">
        <v>0</v>
      </c>
      <c r="AF935">
        <v>4.4000000000000004</v>
      </c>
    </row>
    <row r="936" spans="1:32" hidden="1" x14ac:dyDescent="0.2">
      <c r="A936" t="s">
        <v>1080</v>
      </c>
      <c r="B936" t="s">
        <v>721</v>
      </c>
      <c r="C936" t="s">
        <v>36</v>
      </c>
      <c r="D936" t="s">
        <v>50</v>
      </c>
      <c r="E936">
        <v>8</v>
      </c>
      <c r="F936" t="s">
        <v>1081</v>
      </c>
      <c r="G936" t="s">
        <v>204</v>
      </c>
      <c r="T936">
        <v>6</v>
      </c>
      <c r="U936">
        <v>3</v>
      </c>
      <c r="V936">
        <v>14</v>
      </c>
      <c r="W936">
        <v>0</v>
      </c>
      <c r="X936">
        <v>0</v>
      </c>
      <c r="Y936">
        <v>0</v>
      </c>
      <c r="AF936">
        <v>4.4000000000000004</v>
      </c>
    </row>
    <row r="937" spans="1:32" hidden="1" x14ac:dyDescent="0.2">
      <c r="A937" t="s">
        <v>1418</v>
      </c>
      <c r="B937" t="s">
        <v>476</v>
      </c>
      <c r="C937" t="s">
        <v>60</v>
      </c>
      <c r="D937" t="s">
        <v>35</v>
      </c>
      <c r="E937">
        <v>8</v>
      </c>
      <c r="F937" t="s">
        <v>1419</v>
      </c>
      <c r="G937" t="s">
        <v>203</v>
      </c>
      <c r="O937">
        <v>5</v>
      </c>
      <c r="P937">
        <v>6</v>
      </c>
      <c r="Q937">
        <v>0</v>
      </c>
      <c r="R937">
        <v>0</v>
      </c>
      <c r="S937">
        <v>0</v>
      </c>
      <c r="T937">
        <v>3</v>
      </c>
      <c r="U937">
        <v>2</v>
      </c>
      <c r="V937">
        <v>17</v>
      </c>
      <c r="W937">
        <v>0</v>
      </c>
      <c r="X937">
        <v>0</v>
      </c>
      <c r="Y937">
        <v>0</v>
      </c>
      <c r="AF937">
        <v>4.3</v>
      </c>
    </row>
    <row r="938" spans="1:32" hidden="1" x14ac:dyDescent="0.2">
      <c r="A938" t="s">
        <v>1154</v>
      </c>
      <c r="B938" t="s">
        <v>795</v>
      </c>
      <c r="C938" t="s">
        <v>39</v>
      </c>
      <c r="D938" t="s">
        <v>52</v>
      </c>
      <c r="E938">
        <v>8</v>
      </c>
      <c r="F938" t="s">
        <v>1155</v>
      </c>
      <c r="G938" t="s">
        <v>200</v>
      </c>
      <c r="T938">
        <v>2</v>
      </c>
      <c r="U938">
        <v>2</v>
      </c>
      <c r="V938">
        <v>22</v>
      </c>
      <c r="W938">
        <v>0</v>
      </c>
      <c r="X938">
        <v>0</v>
      </c>
      <c r="Y938">
        <v>0</v>
      </c>
      <c r="AF938">
        <v>4.2</v>
      </c>
    </row>
    <row r="939" spans="1:32" hidden="1" x14ac:dyDescent="0.2">
      <c r="A939" t="s">
        <v>821</v>
      </c>
      <c r="B939" t="s">
        <v>721</v>
      </c>
      <c r="C939" t="s">
        <v>31</v>
      </c>
      <c r="D939" t="s">
        <v>47</v>
      </c>
      <c r="E939">
        <v>8</v>
      </c>
      <c r="F939" t="s">
        <v>822</v>
      </c>
      <c r="G939" t="s">
        <v>208</v>
      </c>
      <c r="T939">
        <v>5</v>
      </c>
      <c r="U939">
        <v>2</v>
      </c>
      <c r="V939">
        <v>22</v>
      </c>
      <c r="W939">
        <v>0</v>
      </c>
      <c r="X939">
        <v>0</v>
      </c>
      <c r="Y939">
        <v>0</v>
      </c>
      <c r="AF939">
        <v>4.2</v>
      </c>
    </row>
    <row r="940" spans="1:32" hidden="1" x14ac:dyDescent="0.2">
      <c r="A940" t="s">
        <v>887</v>
      </c>
      <c r="B940" t="s">
        <v>721</v>
      </c>
      <c r="C940" t="s">
        <v>62</v>
      </c>
      <c r="D940" t="s">
        <v>61</v>
      </c>
      <c r="E940">
        <v>8</v>
      </c>
      <c r="F940" t="s">
        <v>888</v>
      </c>
      <c r="G940" t="s">
        <v>197</v>
      </c>
      <c r="T940">
        <v>4</v>
      </c>
      <c r="U940">
        <v>3</v>
      </c>
      <c r="V940">
        <v>12</v>
      </c>
      <c r="W940">
        <v>0</v>
      </c>
      <c r="X940">
        <v>0</v>
      </c>
      <c r="Y940">
        <v>0</v>
      </c>
      <c r="AF940">
        <v>4.2</v>
      </c>
    </row>
    <row r="941" spans="1:32" hidden="1" x14ac:dyDescent="0.2">
      <c r="A941" t="s">
        <v>593</v>
      </c>
      <c r="B941" t="s">
        <v>476</v>
      </c>
      <c r="C941" t="s">
        <v>39</v>
      </c>
      <c r="D941" t="s">
        <v>52</v>
      </c>
      <c r="E941">
        <v>8</v>
      </c>
      <c r="F941" t="s">
        <v>594</v>
      </c>
      <c r="G941" t="s">
        <v>200</v>
      </c>
      <c r="O941">
        <v>1</v>
      </c>
      <c r="P941">
        <v>5</v>
      </c>
      <c r="Q941">
        <v>0</v>
      </c>
      <c r="R941">
        <v>0</v>
      </c>
      <c r="S941">
        <v>0</v>
      </c>
      <c r="T941">
        <v>3</v>
      </c>
      <c r="U941">
        <v>3</v>
      </c>
      <c r="V941">
        <v>6</v>
      </c>
      <c r="W941">
        <v>0</v>
      </c>
      <c r="X941">
        <v>0</v>
      </c>
      <c r="Y941">
        <v>0</v>
      </c>
      <c r="AF941">
        <v>4.0999999999999996</v>
      </c>
    </row>
    <row r="942" spans="1:32" hidden="1" x14ac:dyDescent="0.2">
      <c r="A942" t="s">
        <v>1166</v>
      </c>
      <c r="B942" t="s">
        <v>721</v>
      </c>
      <c r="C942" t="s">
        <v>31</v>
      </c>
      <c r="D942" t="s">
        <v>47</v>
      </c>
      <c r="E942">
        <v>8</v>
      </c>
      <c r="F942" t="s">
        <v>1167</v>
      </c>
      <c r="G942" t="s">
        <v>208</v>
      </c>
      <c r="T942">
        <v>2</v>
      </c>
      <c r="U942">
        <v>2</v>
      </c>
      <c r="V942">
        <v>21</v>
      </c>
      <c r="W942">
        <v>0</v>
      </c>
      <c r="X942">
        <v>0</v>
      </c>
      <c r="Y942">
        <v>0</v>
      </c>
      <c r="AF942">
        <v>4.0999999999999996</v>
      </c>
    </row>
    <row r="943" spans="1:32" hidden="1" x14ac:dyDescent="0.2">
      <c r="A943" t="s">
        <v>1426</v>
      </c>
      <c r="B943" t="s">
        <v>721</v>
      </c>
      <c r="C943" t="s">
        <v>50</v>
      </c>
      <c r="D943" t="s">
        <v>36</v>
      </c>
      <c r="E943">
        <v>8</v>
      </c>
      <c r="F943" t="s">
        <v>1427</v>
      </c>
      <c r="G943" t="s">
        <v>204</v>
      </c>
      <c r="T943">
        <v>4</v>
      </c>
      <c r="U943">
        <v>2</v>
      </c>
      <c r="V943">
        <v>21</v>
      </c>
      <c r="W943">
        <v>0</v>
      </c>
      <c r="X943">
        <v>0</v>
      </c>
      <c r="Y943">
        <v>0</v>
      </c>
      <c r="AF943">
        <v>4.0999999999999996</v>
      </c>
    </row>
    <row r="944" spans="1:32" hidden="1" x14ac:dyDescent="0.2">
      <c r="A944" t="s">
        <v>979</v>
      </c>
      <c r="B944" t="s">
        <v>721</v>
      </c>
      <c r="C944" t="s">
        <v>34</v>
      </c>
      <c r="D944" t="s">
        <v>57</v>
      </c>
      <c r="E944">
        <v>8</v>
      </c>
      <c r="F944" t="s">
        <v>980</v>
      </c>
      <c r="G944" t="s">
        <v>207</v>
      </c>
      <c r="T944">
        <v>2</v>
      </c>
      <c r="U944">
        <v>2</v>
      </c>
      <c r="V944">
        <v>20</v>
      </c>
      <c r="W944">
        <v>0</v>
      </c>
      <c r="X944">
        <v>0</v>
      </c>
      <c r="Y944">
        <v>0</v>
      </c>
      <c r="AF944">
        <v>4</v>
      </c>
    </row>
    <row r="945" spans="1:32" hidden="1" x14ac:dyDescent="0.2">
      <c r="A945" t="s">
        <v>907</v>
      </c>
      <c r="B945" t="s">
        <v>795</v>
      </c>
      <c r="C945" t="s">
        <v>46</v>
      </c>
      <c r="D945" t="s">
        <v>45</v>
      </c>
      <c r="E945">
        <v>8</v>
      </c>
      <c r="F945" t="s">
        <v>908</v>
      </c>
      <c r="G945" t="s">
        <v>198</v>
      </c>
      <c r="T945">
        <v>4</v>
      </c>
      <c r="U945">
        <v>2</v>
      </c>
      <c r="V945">
        <v>19</v>
      </c>
      <c r="W945">
        <v>0</v>
      </c>
      <c r="X945">
        <v>0</v>
      </c>
      <c r="Y945">
        <v>0</v>
      </c>
      <c r="AF945">
        <v>3.9</v>
      </c>
    </row>
    <row r="946" spans="1:32" hidden="1" x14ac:dyDescent="0.2">
      <c r="A946" t="s">
        <v>983</v>
      </c>
      <c r="B946" t="s">
        <v>721</v>
      </c>
      <c r="C946" t="s">
        <v>60</v>
      </c>
      <c r="D946" t="s">
        <v>35</v>
      </c>
      <c r="E946">
        <v>8</v>
      </c>
      <c r="F946" t="s">
        <v>984</v>
      </c>
      <c r="G946" t="s">
        <v>203</v>
      </c>
      <c r="T946">
        <v>5</v>
      </c>
      <c r="U946">
        <v>2</v>
      </c>
      <c r="V946">
        <v>19</v>
      </c>
      <c r="W946">
        <v>0</v>
      </c>
      <c r="X946">
        <v>0</v>
      </c>
      <c r="Y946">
        <v>0</v>
      </c>
      <c r="AF946">
        <v>3.9</v>
      </c>
    </row>
    <row r="947" spans="1:32" hidden="1" x14ac:dyDescent="0.2">
      <c r="A947" t="s">
        <v>667</v>
      </c>
      <c r="B947" t="s">
        <v>476</v>
      </c>
      <c r="C947" t="s">
        <v>60</v>
      </c>
      <c r="D947" t="s">
        <v>35</v>
      </c>
      <c r="E947">
        <v>8</v>
      </c>
      <c r="F947" t="s">
        <v>668</v>
      </c>
      <c r="G947" t="s">
        <v>203</v>
      </c>
      <c r="O947">
        <v>10</v>
      </c>
      <c r="P947">
        <v>4</v>
      </c>
      <c r="Q947">
        <v>0</v>
      </c>
      <c r="R947">
        <v>0</v>
      </c>
      <c r="S947">
        <v>0</v>
      </c>
      <c r="T947">
        <v>3</v>
      </c>
      <c r="U947">
        <v>2</v>
      </c>
      <c r="V947">
        <v>14</v>
      </c>
      <c r="W947">
        <v>0</v>
      </c>
      <c r="X947">
        <v>0</v>
      </c>
      <c r="Y947">
        <v>0</v>
      </c>
      <c r="AF947">
        <v>3.8</v>
      </c>
    </row>
    <row r="948" spans="1:32" hidden="1" x14ac:dyDescent="0.2">
      <c r="A948" t="s">
        <v>484</v>
      </c>
      <c r="B948" t="s">
        <v>476</v>
      </c>
      <c r="C948" t="s">
        <v>47</v>
      </c>
      <c r="D948" t="s">
        <v>31</v>
      </c>
      <c r="E948">
        <v>8</v>
      </c>
      <c r="F948" t="s">
        <v>485</v>
      </c>
      <c r="G948" t="s">
        <v>208</v>
      </c>
      <c r="O948">
        <v>5</v>
      </c>
      <c r="P948">
        <v>9</v>
      </c>
      <c r="Q948">
        <v>0</v>
      </c>
      <c r="R948">
        <v>0</v>
      </c>
      <c r="S948">
        <v>0</v>
      </c>
      <c r="T948">
        <v>2</v>
      </c>
      <c r="U948">
        <v>2</v>
      </c>
      <c r="V948">
        <v>9</v>
      </c>
      <c r="W948">
        <v>0</v>
      </c>
      <c r="X948">
        <v>0</v>
      </c>
      <c r="Y948">
        <v>0</v>
      </c>
      <c r="AF948">
        <v>3.8</v>
      </c>
    </row>
    <row r="949" spans="1:32" hidden="1" x14ac:dyDescent="0.2">
      <c r="A949" t="s">
        <v>989</v>
      </c>
      <c r="B949" t="s">
        <v>721</v>
      </c>
      <c r="C949" t="s">
        <v>59</v>
      </c>
      <c r="D949" t="s">
        <v>44</v>
      </c>
      <c r="E949">
        <v>8</v>
      </c>
      <c r="F949" t="s">
        <v>990</v>
      </c>
      <c r="G949" t="s">
        <v>209</v>
      </c>
      <c r="T949">
        <v>7</v>
      </c>
      <c r="U949">
        <v>2</v>
      </c>
      <c r="V949">
        <v>18</v>
      </c>
      <c r="W949">
        <v>0</v>
      </c>
      <c r="X949">
        <v>0</v>
      </c>
      <c r="Y949">
        <v>0</v>
      </c>
      <c r="AF949">
        <v>3.8</v>
      </c>
    </row>
    <row r="950" spans="1:32" x14ac:dyDescent="0.2">
      <c r="A950" t="s">
        <v>1020</v>
      </c>
      <c r="B950" t="s">
        <v>721</v>
      </c>
      <c r="C950" t="s">
        <v>44</v>
      </c>
      <c r="D950" t="s">
        <v>59</v>
      </c>
      <c r="E950">
        <v>8</v>
      </c>
      <c r="F950" t="s">
        <v>1021</v>
      </c>
      <c r="G950" t="s">
        <v>209</v>
      </c>
      <c r="T950">
        <v>3</v>
      </c>
      <c r="U950">
        <v>2</v>
      </c>
      <c r="V950">
        <v>18</v>
      </c>
      <c r="W950">
        <v>0</v>
      </c>
      <c r="X950">
        <v>0</v>
      </c>
      <c r="Y950">
        <v>0</v>
      </c>
      <c r="AF950">
        <v>3.8</v>
      </c>
    </row>
    <row r="951" spans="1:32" hidden="1" x14ac:dyDescent="0.2">
      <c r="A951" t="s">
        <v>547</v>
      </c>
      <c r="B951" t="s">
        <v>476</v>
      </c>
      <c r="C951" t="s">
        <v>41</v>
      </c>
      <c r="D951" t="s">
        <v>37</v>
      </c>
      <c r="E951">
        <v>8</v>
      </c>
      <c r="F951" t="s">
        <v>548</v>
      </c>
      <c r="G951" t="s">
        <v>201</v>
      </c>
      <c r="O951">
        <v>4</v>
      </c>
      <c r="P951">
        <v>4</v>
      </c>
      <c r="Q951">
        <v>0</v>
      </c>
      <c r="R951">
        <v>0</v>
      </c>
      <c r="S951">
        <v>0</v>
      </c>
      <c r="T951">
        <v>2</v>
      </c>
      <c r="U951">
        <v>2</v>
      </c>
      <c r="V951">
        <v>13</v>
      </c>
      <c r="W951">
        <v>0</v>
      </c>
      <c r="X951">
        <v>0</v>
      </c>
      <c r="Y951">
        <v>0</v>
      </c>
      <c r="AF951">
        <v>3.7</v>
      </c>
    </row>
    <row r="952" spans="1:32" hidden="1" x14ac:dyDescent="0.2">
      <c r="A952" t="s">
        <v>1164</v>
      </c>
      <c r="B952" t="s">
        <v>721</v>
      </c>
      <c r="C952" t="s">
        <v>54</v>
      </c>
      <c r="D952" t="s">
        <v>33</v>
      </c>
      <c r="E952">
        <v>8</v>
      </c>
      <c r="F952" t="s">
        <v>1165</v>
      </c>
      <c r="G952" t="s">
        <v>205</v>
      </c>
      <c r="T952">
        <v>3</v>
      </c>
      <c r="U952">
        <v>2</v>
      </c>
      <c r="V952">
        <v>17</v>
      </c>
      <c r="W952">
        <v>0</v>
      </c>
      <c r="X952">
        <v>0</v>
      </c>
      <c r="Y952">
        <v>0</v>
      </c>
      <c r="AF952">
        <v>3.7</v>
      </c>
    </row>
    <row r="953" spans="1:32" hidden="1" x14ac:dyDescent="0.2">
      <c r="A953" t="s">
        <v>575</v>
      </c>
      <c r="B953" t="s">
        <v>476</v>
      </c>
      <c r="C953" t="s">
        <v>45</v>
      </c>
      <c r="D953" t="s">
        <v>46</v>
      </c>
      <c r="E953">
        <v>8</v>
      </c>
      <c r="F953" t="s">
        <v>576</v>
      </c>
      <c r="G953" t="s">
        <v>198</v>
      </c>
      <c r="O953">
        <v>10</v>
      </c>
      <c r="P953">
        <v>14</v>
      </c>
      <c r="Q953">
        <v>0</v>
      </c>
      <c r="R953">
        <v>0</v>
      </c>
      <c r="S953">
        <v>0</v>
      </c>
      <c r="T953">
        <v>2</v>
      </c>
      <c r="U953">
        <v>1</v>
      </c>
      <c r="V953">
        <v>12</v>
      </c>
      <c r="W953">
        <v>0</v>
      </c>
      <c r="X953">
        <v>0</v>
      </c>
      <c r="Y953">
        <v>0</v>
      </c>
      <c r="AF953">
        <v>3.6</v>
      </c>
    </row>
    <row r="954" spans="1:32" hidden="1" x14ac:dyDescent="0.2">
      <c r="A954" t="s">
        <v>794</v>
      </c>
      <c r="B954" t="s">
        <v>795</v>
      </c>
      <c r="C954" t="s">
        <v>47</v>
      </c>
      <c r="D954" t="s">
        <v>31</v>
      </c>
      <c r="E954">
        <v>8</v>
      </c>
      <c r="F954" t="s">
        <v>796</v>
      </c>
      <c r="G954" t="s">
        <v>208</v>
      </c>
      <c r="T954">
        <v>4</v>
      </c>
      <c r="U954">
        <v>2</v>
      </c>
      <c r="V954">
        <v>16</v>
      </c>
      <c r="W954">
        <v>0</v>
      </c>
      <c r="X954">
        <v>0</v>
      </c>
      <c r="Y954">
        <v>0</v>
      </c>
      <c r="AF954">
        <v>3.6</v>
      </c>
    </row>
    <row r="955" spans="1:32" hidden="1" x14ac:dyDescent="0.2">
      <c r="A955" t="s">
        <v>875</v>
      </c>
      <c r="B955" t="s">
        <v>795</v>
      </c>
      <c r="C955" t="s">
        <v>34</v>
      </c>
      <c r="D955" t="s">
        <v>57</v>
      </c>
      <c r="E955">
        <v>8</v>
      </c>
      <c r="F955" t="s">
        <v>876</v>
      </c>
      <c r="G955" t="s">
        <v>207</v>
      </c>
      <c r="T955">
        <v>4</v>
      </c>
      <c r="U955">
        <v>2</v>
      </c>
      <c r="V955">
        <v>16</v>
      </c>
      <c r="W955">
        <v>0</v>
      </c>
      <c r="X955">
        <v>0</v>
      </c>
      <c r="Y955">
        <v>0</v>
      </c>
      <c r="AF955">
        <v>3.6</v>
      </c>
    </row>
    <row r="956" spans="1:32" hidden="1" x14ac:dyDescent="0.2">
      <c r="A956" t="s">
        <v>1034</v>
      </c>
      <c r="B956" t="s">
        <v>795</v>
      </c>
      <c r="C956" t="s">
        <v>39</v>
      </c>
      <c r="D956" t="s">
        <v>52</v>
      </c>
      <c r="E956">
        <v>8</v>
      </c>
      <c r="F956" t="s">
        <v>1035</v>
      </c>
      <c r="G956" t="s">
        <v>200</v>
      </c>
      <c r="T956">
        <v>3</v>
      </c>
      <c r="U956">
        <v>2</v>
      </c>
      <c r="V956">
        <v>15</v>
      </c>
      <c r="W956">
        <v>0</v>
      </c>
      <c r="X956">
        <v>0</v>
      </c>
      <c r="Y956">
        <v>0</v>
      </c>
      <c r="AF956">
        <v>3.5</v>
      </c>
    </row>
    <row r="957" spans="1:32" hidden="1" x14ac:dyDescent="0.2">
      <c r="A957" t="s">
        <v>833</v>
      </c>
      <c r="B957" t="s">
        <v>795</v>
      </c>
      <c r="C957" t="s">
        <v>33</v>
      </c>
      <c r="D957" t="s">
        <v>54</v>
      </c>
      <c r="E957">
        <v>8</v>
      </c>
      <c r="F957" t="s">
        <v>834</v>
      </c>
      <c r="G957" t="s">
        <v>205</v>
      </c>
      <c r="T957">
        <v>2</v>
      </c>
      <c r="U957">
        <v>2</v>
      </c>
      <c r="V957">
        <v>15</v>
      </c>
      <c r="W957">
        <v>0</v>
      </c>
      <c r="X957">
        <v>0</v>
      </c>
      <c r="Y957">
        <v>0</v>
      </c>
      <c r="AF957">
        <v>3.5</v>
      </c>
    </row>
    <row r="958" spans="1:32" hidden="1" x14ac:dyDescent="0.2">
      <c r="A958" t="s">
        <v>788</v>
      </c>
      <c r="B958" t="s">
        <v>721</v>
      </c>
      <c r="C958" t="s">
        <v>51</v>
      </c>
      <c r="D958" t="s">
        <v>48</v>
      </c>
      <c r="E958">
        <v>8</v>
      </c>
      <c r="F958" t="s">
        <v>789</v>
      </c>
      <c r="G958" t="s">
        <v>199</v>
      </c>
      <c r="O958">
        <v>1</v>
      </c>
      <c r="P958">
        <v>2</v>
      </c>
      <c r="Q958">
        <v>0</v>
      </c>
      <c r="R958">
        <v>0</v>
      </c>
      <c r="S958">
        <v>0</v>
      </c>
      <c r="T958">
        <v>5</v>
      </c>
      <c r="U958">
        <v>2</v>
      </c>
      <c r="V958">
        <v>12</v>
      </c>
      <c r="W958">
        <v>0</v>
      </c>
      <c r="X958">
        <v>0</v>
      </c>
      <c r="Y958">
        <v>0</v>
      </c>
      <c r="AF958">
        <v>3.4</v>
      </c>
    </row>
    <row r="959" spans="1:32" hidden="1" x14ac:dyDescent="0.2">
      <c r="A959" t="s">
        <v>1072</v>
      </c>
      <c r="B959" t="s">
        <v>721</v>
      </c>
      <c r="C959" t="s">
        <v>31</v>
      </c>
      <c r="D959" t="s">
        <v>47</v>
      </c>
      <c r="E959">
        <v>8</v>
      </c>
      <c r="F959" t="s">
        <v>1073</v>
      </c>
      <c r="G959" t="s">
        <v>208</v>
      </c>
      <c r="T959">
        <v>2</v>
      </c>
      <c r="U959">
        <v>1</v>
      </c>
      <c r="V959">
        <v>24</v>
      </c>
      <c r="W959">
        <v>0</v>
      </c>
      <c r="X959">
        <v>0</v>
      </c>
      <c r="Y959">
        <v>0</v>
      </c>
      <c r="AF959">
        <v>3.4</v>
      </c>
    </row>
    <row r="960" spans="1:32" hidden="1" x14ac:dyDescent="0.2">
      <c r="A960" t="s">
        <v>1054</v>
      </c>
      <c r="B960" t="s">
        <v>795</v>
      </c>
      <c r="C960" t="s">
        <v>56</v>
      </c>
      <c r="D960" t="s">
        <v>32</v>
      </c>
      <c r="E960">
        <v>8</v>
      </c>
      <c r="F960" t="s">
        <v>1055</v>
      </c>
      <c r="G960" t="s">
        <v>206</v>
      </c>
      <c r="T960">
        <v>3</v>
      </c>
      <c r="U960">
        <v>2</v>
      </c>
      <c r="V960">
        <v>13</v>
      </c>
      <c r="W960">
        <v>0</v>
      </c>
      <c r="X960">
        <v>0</v>
      </c>
      <c r="Y960">
        <v>0</v>
      </c>
      <c r="AF960">
        <v>3.3</v>
      </c>
    </row>
    <row r="961" spans="1:32" hidden="1" x14ac:dyDescent="0.2">
      <c r="A961" t="s">
        <v>549</v>
      </c>
      <c r="B961" t="s">
        <v>476</v>
      </c>
      <c r="C961" t="s">
        <v>33</v>
      </c>
      <c r="D961" t="s">
        <v>54</v>
      </c>
      <c r="E961">
        <v>8</v>
      </c>
      <c r="F961" t="s">
        <v>550</v>
      </c>
      <c r="G961" t="s">
        <v>205</v>
      </c>
      <c r="O961">
        <v>8</v>
      </c>
      <c r="P961">
        <v>18</v>
      </c>
      <c r="Q961">
        <v>0</v>
      </c>
      <c r="R961">
        <v>0</v>
      </c>
      <c r="S961">
        <v>0</v>
      </c>
      <c r="T961">
        <v>2</v>
      </c>
      <c r="U961">
        <v>1</v>
      </c>
      <c r="V961">
        <v>4</v>
      </c>
      <c r="W961">
        <v>0</v>
      </c>
      <c r="X961">
        <v>0</v>
      </c>
      <c r="Y961">
        <v>0</v>
      </c>
      <c r="AF961">
        <v>3.2</v>
      </c>
    </row>
    <row r="962" spans="1:32" hidden="1" x14ac:dyDescent="0.2">
      <c r="A962" t="s">
        <v>1182</v>
      </c>
      <c r="B962" t="s">
        <v>795</v>
      </c>
      <c r="C962" t="s">
        <v>37</v>
      </c>
      <c r="D962" t="s">
        <v>41</v>
      </c>
      <c r="E962">
        <v>8</v>
      </c>
      <c r="F962" t="s">
        <v>1183</v>
      </c>
      <c r="G962" t="s">
        <v>201</v>
      </c>
      <c r="T962">
        <v>1</v>
      </c>
      <c r="U962">
        <v>1</v>
      </c>
      <c r="V962">
        <v>22</v>
      </c>
      <c r="W962">
        <v>0</v>
      </c>
      <c r="X962">
        <v>0</v>
      </c>
      <c r="Y962">
        <v>0</v>
      </c>
      <c r="AF962">
        <v>3.2</v>
      </c>
    </row>
    <row r="963" spans="1:32" hidden="1" x14ac:dyDescent="0.2">
      <c r="A963" t="s">
        <v>1218</v>
      </c>
      <c r="B963" t="s">
        <v>721</v>
      </c>
      <c r="C963" t="s">
        <v>34</v>
      </c>
      <c r="D963" t="s">
        <v>57</v>
      </c>
      <c r="E963">
        <v>8</v>
      </c>
      <c r="F963" t="s">
        <v>1219</v>
      </c>
      <c r="G963" t="s">
        <v>207</v>
      </c>
      <c r="T963">
        <v>7</v>
      </c>
      <c r="U963">
        <v>2</v>
      </c>
      <c r="V963">
        <v>12</v>
      </c>
      <c r="W963">
        <v>0</v>
      </c>
      <c r="X963">
        <v>0</v>
      </c>
      <c r="Y963">
        <v>0</v>
      </c>
      <c r="AF963">
        <v>3.2</v>
      </c>
    </row>
    <row r="964" spans="1:32" hidden="1" x14ac:dyDescent="0.2">
      <c r="A964" t="s">
        <v>1056</v>
      </c>
      <c r="B964" t="s">
        <v>795</v>
      </c>
      <c r="C964" t="s">
        <v>51</v>
      </c>
      <c r="D964" t="s">
        <v>48</v>
      </c>
      <c r="E964">
        <v>8</v>
      </c>
      <c r="F964" t="s">
        <v>1057</v>
      </c>
      <c r="G964" t="s">
        <v>199</v>
      </c>
      <c r="T964">
        <v>1</v>
      </c>
      <c r="U964">
        <v>1</v>
      </c>
      <c r="V964">
        <v>22</v>
      </c>
      <c r="W964">
        <v>0</v>
      </c>
      <c r="X964">
        <v>0</v>
      </c>
      <c r="Y964">
        <v>0</v>
      </c>
      <c r="AF964">
        <v>3.2</v>
      </c>
    </row>
    <row r="965" spans="1:32" hidden="1" x14ac:dyDescent="0.2">
      <c r="A965" t="s">
        <v>623</v>
      </c>
      <c r="B965" t="s">
        <v>476</v>
      </c>
      <c r="C965" t="s">
        <v>59</v>
      </c>
      <c r="D965" t="s">
        <v>44</v>
      </c>
      <c r="E965">
        <v>8</v>
      </c>
      <c r="F965" t="s">
        <v>624</v>
      </c>
      <c r="G965" t="s">
        <v>209</v>
      </c>
      <c r="O965">
        <v>7</v>
      </c>
      <c r="P965">
        <v>31</v>
      </c>
      <c r="Q965">
        <v>0</v>
      </c>
      <c r="R965">
        <v>0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0</v>
      </c>
      <c r="Y965">
        <v>0</v>
      </c>
      <c r="AF965">
        <v>3.1</v>
      </c>
    </row>
    <row r="966" spans="1:32" hidden="1" x14ac:dyDescent="0.2">
      <c r="A966" t="s">
        <v>673</v>
      </c>
      <c r="B966" t="s">
        <v>476</v>
      </c>
      <c r="C966" t="s">
        <v>50</v>
      </c>
      <c r="D966" t="s">
        <v>36</v>
      </c>
      <c r="E966">
        <v>8</v>
      </c>
      <c r="F966" t="s">
        <v>674</v>
      </c>
      <c r="G966" t="s">
        <v>204</v>
      </c>
      <c r="O966">
        <v>3</v>
      </c>
      <c r="P966">
        <v>11</v>
      </c>
      <c r="Q966">
        <v>0</v>
      </c>
      <c r="R966">
        <v>0</v>
      </c>
      <c r="S966">
        <v>0</v>
      </c>
      <c r="T966">
        <v>1</v>
      </c>
      <c r="U966">
        <v>1</v>
      </c>
      <c r="V966">
        <v>10</v>
      </c>
      <c r="W966">
        <v>0</v>
      </c>
      <c r="X966">
        <v>0</v>
      </c>
      <c r="Y966">
        <v>0</v>
      </c>
      <c r="AF966">
        <v>3.1</v>
      </c>
    </row>
    <row r="967" spans="1:32" hidden="1" x14ac:dyDescent="0.2">
      <c r="A967" t="s">
        <v>963</v>
      </c>
      <c r="B967" t="s">
        <v>721</v>
      </c>
      <c r="C967" t="s">
        <v>52</v>
      </c>
      <c r="D967" t="s">
        <v>39</v>
      </c>
      <c r="E967">
        <v>8</v>
      </c>
      <c r="F967" t="s">
        <v>964</v>
      </c>
      <c r="G967" t="s">
        <v>200</v>
      </c>
      <c r="O967">
        <v>1</v>
      </c>
      <c r="P967">
        <v>-1</v>
      </c>
      <c r="Q967">
        <v>0</v>
      </c>
      <c r="R967">
        <v>0</v>
      </c>
      <c r="S967">
        <v>0</v>
      </c>
      <c r="T967">
        <v>3</v>
      </c>
      <c r="U967">
        <v>3</v>
      </c>
      <c r="V967">
        <v>2</v>
      </c>
      <c r="W967">
        <v>0</v>
      </c>
      <c r="X967">
        <v>0</v>
      </c>
      <c r="Y967">
        <v>0</v>
      </c>
      <c r="AF967">
        <v>3.1</v>
      </c>
    </row>
    <row r="968" spans="1:32" hidden="1" x14ac:dyDescent="0.2">
      <c r="A968" t="s">
        <v>1076</v>
      </c>
      <c r="B968" t="s">
        <v>721</v>
      </c>
      <c r="C968" t="s">
        <v>56</v>
      </c>
      <c r="D968" t="s">
        <v>32</v>
      </c>
      <c r="E968">
        <v>8</v>
      </c>
      <c r="F968" t="s">
        <v>1077</v>
      </c>
      <c r="G968" t="s">
        <v>206</v>
      </c>
      <c r="T968">
        <v>1</v>
      </c>
      <c r="U968">
        <v>1</v>
      </c>
      <c r="V968">
        <v>21</v>
      </c>
      <c r="W968">
        <v>0</v>
      </c>
      <c r="X968">
        <v>0</v>
      </c>
      <c r="Y968">
        <v>0</v>
      </c>
      <c r="AF968">
        <v>3.1</v>
      </c>
    </row>
    <row r="969" spans="1:32" hidden="1" x14ac:dyDescent="0.2">
      <c r="A969" t="s">
        <v>1070</v>
      </c>
      <c r="B969" t="s">
        <v>795</v>
      </c>
      <c r="C969" t="s">
        <v>49</v>
      </c>
      <c r="D969" t="s">
        <v>55</v>
      </c>
      <c r="E969">
        <v>8</v>
      </c>
      <c r="F969" t="s">
        <v>1071</v>
      </c>
      <c r="G969" t="s">
        <v>202</v>
      </c>
      <c r="T969">
        <v>2</v>
      </c>
      <c r="U969">
        <v>2</v>
      </c>
      <c r="V969">
        <v>11</v>
      </c>
      <c r="W969">
        <v>0</v>
      </c>
      <c r="X969">
        <v>0</v>
      </c>
      <c r="Y969">
        <v>0</v>
      </c>
      <c r="AF969">
        <v>3.1</v>
      </c>
    </row>
    <row r="970" spans="1:32" hidden="1" x14ac:dyDescent="0.2">
      <c r="A970" t="s">
        <v>372</v>
      </c>
      <c r="B970" t="s">
        <v>368</v>
      </c>
      <c r="C970" t="s">
        <v>32</v>
      </c>
      <c r="D970" t="s">
        <v>56</v>
      </c>
      <c r="E970">
        <v>8</v>
      </c>
      <c r="F970" t="s">
        <v>373</v>
      </c>
      <c r="G970" t="s">
        <v>206</v>
      </c>
      <c r="H970">
        <v>5</v>
      </c>
      <c r="I970">
        <v>4</v>
      </c>
      <c r="J970">
        <v>46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12</v>
      </c>
      <c r="Q970">
        <v>0</v>
      </c>
      <c r="R970">
        <v>0</v>
      </c>
      <c r="S970">
        <v>0</v>
      </c>
      <c r="AF970">
        <v>3.04</v>
      </c>
    </row>
    <row r="971" spans="1:32" hidden="1" x14ac:dyDescent="0.2">
      <c r="A971" t="s">
        <v>803</v>
      </c>
      <c r="B971" t="s">
        <v>721</v>
      </c>
      <c r="C971" t="s">
        <v>51</v>
      </c>
      <c r="D971" t="s">
        <v>48</v>
      </c>
      <c r="E971">
        <v>8</v>
      </c>
      <c r="F971" t="s">
        <v>804</v>
      </c>
      <c r="G971" t="s">
        <v>199</v>
      </c>
      <c r="T971">
        <v>3</v>
      </c>
      <c r="U971">
        <v>2</v>
      </c>
      <c r="V971">
        <v>10</v>
      </c>
      <c r="W971">
        <v>0</v>
      </c>
      <c r="X971">
        <v>0</v>
      </c>
      <c r="Y971">
        <v>0</v>
      </c>
      <c r="AF971">
        <v>3</v>
      </c>
    </row>
    <row r="972" spans="1:32" hidden="1" x14ac:dyDescent="0.2">
      <c r="A972" t="s">
        <v>1036</v>
      </c>
      <c r="B972" t="s">
        <v>721</v>
      </c>
      <c r="C972" t="s">
        <v>52</v>
      </c>
      <c r="D972" t="s">
        <v>39</v>
      </c>
      <c r="E972">
        <v>8</v>
      </c>
      <c r="F972" t="s">
        <v>1037</v>
      </c>
      <c r="G972" t="s">
        <v>200</v>
      </c>
      <c r="T972">
        <v>2</v>
      </c>
      <c r="U972">
        <v>1</v>
      </c>
      <c r="V972">
        <v>19</v>
      </c>
      <c r="W972">
        <v>0</v>
      </c>
      <c r="X972">
        <v>0</v>
      </c>
      <c r="Y972">
        <v>0</v>
      </c>
      <c r="AF972">
        <v>2.9</v>
      </c>
    </row>
    <row r="973" spans="1:32" hidden="1" x14ac:dyDescent="0.2">
      <c r="A973" t="s">
        <v>563</v>
      </c>
      <c r="B973" t="s">
        <v>476</v>
      </c>
      <c r="C973" t="s">
        <v>32</v>
      </c>
      <c r="D973" t="s">
        <v>56</v>
      </c>
      <c r="E973">
        <v>8</v>
      </c>
      <c r="F973" t="s">
        <v>564</v>
      </c>
      <c r="G973" t="s">
        <v>206</v>
      </c>
      <c r="O973">
        <v>3</v>
      </c>
      <c r="P973">
        <v>11</v>
      </c>
      <c r="Q973">
        <v>0</v>
      </c>
      <c r="R973">
        <v>0</v>
      </c>
      <c r="S973">
        <v>0</v>
      </c>
      <c r="T973">
        <v>1</v>
      </c>
      <c r="U973">
        <v>1</v>
      </c>
      <c r="V973">
        <v>7</v>
      </c>
      <c r="W973">
        <v>0</v>
      </c>
      <c r="X973">
        <v>0</v>
      </c>
      <c r="Y973">
        <v>0</v>
      </c>
      <c r="AF973">
        <v>2.8</v>
      </c>
    </row>
    <row r="974" spans="1:32" hidden="1" x14ac:dyDescent="0.2">
      <c r="A974" t="s">
        <v>1281</v>
      </c>
      <c r="B974" t="s">
        <v>721</v>
      </c>
      <c r="C974" t="s">
        <v>60</v>
      </c>
      <c r="D974" t="s">
        <v>35</v>
      </c>
      <c r="E974">
        <v>8</v>
      </c>
      <c r="F974" t="s">
        <v>1282</v>
      </c>
      <c r="G974" t="s">
        <v>203</v>
      </c>
      <c r="T974">
        <v>3</v>
      </c>
      <c r="U974">
        <v>2</v>
      </c>
      <c r="V974">
        <v>8</v>
      </c>
      <c r="W974">
        <v>0</v>
      </c>
      <c r="X974">
        <v>0</v>
      </c>
      <c r="Y974">
        <v>0</v>
      </c>
      <c r="AF974">
        <v>2.8</v>
      </c>
    </row>
    <row r="975" spans="1:32" hidden="1" x14ac:dyDescent="0.2">
      <c r="A975" t="s">
        <v>1214</v>
      </c>
      <c r="B975" t="s">
        <v>795</v>
      </c>
      <c r="C975" t="s">
        <v>37</v>
      </c>
      <c r="D975" t="s">
        <v>41</v>
      </c>
      <c r="E975">
        <v>8</v>
      </c>
      <c r="F975" t="s">
        <v>1215</v>
      </c>
      <c r="G975" t="s">
        <v>201</v>
      </c>
      <c r="T975">
        <v>2</v>
      </c>
      <c r="U975">
        <v>2</v>
      </c>
      <c r="V975">
        <v>7</v>
      </c>
      <c r="W975">
        <v>0</v>
      </c>
      <c r="X975">
        <v>0</v>
      </c>
      <c r="Y975">
        <v>0</v>
      </c>
      <c r="Z975">
        <v>1</v>
      </c>
      <c r="AA975">
        <v>0</v>
      </c>
      <c r="AF975">
        <v>2.7</v>
      </c>
    </row>
    <row r="976" spans="1:32" hidden="1" x14ac:dyDescent="0.2">
      <c r="A976" t="s">
        <v>1294</v>
      </c>
      <c r="B976" t="s">
        <v>795</v>
      </c>
      <c r="C976" t="s">
        <v>35</v>
      </c>
      <c r="D976" t="s">
        <v>60</v>
      </c>
      <c r="E976">
        <v>8</v>
      </c>
      <c r="F976" t="s">
        <v>1295</v>
      </c>
      <c r="G976" t="s">
        <v>203</v>
      </c>
      <c r="T976">
        <v>2</v>
      </c>
      <c r="U976">
        <v>2</v>
      </c>
      <c r="V976">
        <v>7</v>
      </c>
      <c r="W976">
        <v>0</v>
      </c>
      <c r="X976">
        <v>0</v>
      </c>
      <c r="Y976">
        <v>0</v>
      </c>
      <c r="AF976">
        <v>2.7</v>
      </c>
    </row>
    <row r="977" spans="1:32" hidden="1" x14ac:dyDescent="0.2">
      <c r="A977" t="s">
        <v>913</v>
      </c>
      <c r="B977" t="s">
        <v>721</v>
      </c>
      <c r="C977" t="s">
        <v>59</v>
      </c>
      <c r="D977" t="s">
        <v>44</v>
      </c>
      <c r="E977">
        <v>8</v>
      </c>
      <c r="F977" t="s">
        <v>914</v>
      </c>
      <c r="G977" t="s">
        <v>209</v>
      </c>
      <c r="T977">
        <v>7</v>
      </c>
      <c r="U977">
        <v>1</v>
      </c>
      <c r="V977">
        <v>15</v>
      </c>
      <c r="W977">
        <v>0</v>
      </c>
      <c r="X977">
        <v>0</v>
      </c>
      <c r="Y977">
        <v>0</v>
      </c>
      <c r="AF977">
        <v>2.5</v>
      </c>
    </row>
    <row r="978" spans="1:32" hidden="1" x14ac:dyDescent="0.2">
      <c r="A978" t="s">
        <v>1172</v>
      </c>
      <c r="B978" t="s">
        <v>795</v>
      </c>
      <c r="C978" t="s">
        <v>55</v>
      </c>
      <c r="D978" t="s">
        <v>49</v>
      </c>
      <c r="E978">
        <v>8</v>
      </c>
      <c r="F978" t="s">
        <v>1173</v>
      </c>
      <c r="G978" t="s">
        <v>202</v>
      </c>
      <c r="T978">
        <v>2</v>
      </c>
      <c r="U978">
        <v>1</v>
      </c>
      <c r="V978">
        <v>15</v>
      </c>
      <c r="W978">
        <v>0</v>
      </c>
      <c r="X978">
        <v>0</v>
      </c>
      <c r="Y978">
        <v>0</v>
      </c>
      <c r="AF978">
        <v>2.5</v>
      </c>
    </row>
    <row r="979" spans="1:32" hidden="1" x14ac:dyDescent="0.2">
      <c r="A979" t="s">
        <v>1106</v>
      </c>
      <c r="B979" t="s">
        <v>721</v>
      </c>
      <c r="C979" t="s">
        <v>52</v>
      </c>
      <c r="D979" t="s">
        <v>39</v>
      </c>
      <c r="E979">
        <v>8</v>
      </c>
      <c r="F979" t="s">
        <v>1107</v>
      </c>
      <c r="G979" t="s">
        <v>200</v>
      </c>
      <c r="T979">
        <v>3</v>
      </c>
      <c r="U979">
        <v>1</v>
      </c>
      <c r="V979">
        <v>14</v>
      </c>
      <c r="W979">
        <v>0</v>
      </c>
      <c r="X979">
        <v>0</v>
      </c>
      <c r="Y979">
        <v>0</v>
      </c>
      <c r="AF979">
        <v>2.4</v>
      </c>
    </row>
    <row r="980" spans="1:32" hidden="1" x14ac:dyDescent="0.2">
      <c r="A980" t="s">
        <v>923</v>
      </c>
      <c r="B980" t="s">
        <v>721</v>
      </c>
      <c r="C980" t="s">
        <v>41</v>
      </c>
      <c r="D980" t="s">
        <v>37</v>
      </c>
      <c r="E980">
        <v>8</v>
      </c>
      <c r="F980" t="s">
        <v>924</v>
      </c>
      <c r="G980" t="s">
        <v>201</v>
      </c>
      <c r="T980">
        <v>1</v>
      </c>
      <c r="U980">
        <v>1</v>
      </c>
      <c r="V980">
        <v>14</v>
      </c>
      <c r="W980">
        <v>0</v>
      </c>
      <c r="X980">
        <v>0</v>
      </c>
      <c r="Y980">
        <v>0</v>
      </c>
      <c r="AF980">
        <v>2.4</v>
      </c>
    </row>
    <row r="981" spans="1:32" hidden="1" x14ac:dyDescent="0.2">
      <c r="A981" t="s">
        <v>621</v>
      </c>
      <c r="B981" t="s">
        <v>476</v>
      </c>
      <c r="C981" t="s">
        <v>37</v>
      </c>
      <c r="D981" t="s">
        <v>41</v>
      </c>
      <c r="E981">
        <v>8</v>
      </c>
      <c r="F981" t="s">
        <v>622</v>
      </c>
      <c r="G981" t="s">
        <v>201</v>
      </c>
      <c r="O981">
        <v>4</v>
      </c>
      <c r="P981">
        <v>23</v>
      </c>
      <c r="Q981">
        <v>0</v>
      </c>
      <c r="R981">
        <v>0</v>
      </c>
      <c r="S981">
        <v>0</v>
      </c>
      <c r="AF981">
        <v>2.2999999999999998</v>
      </c>
    </row>
    <row r="982" spans="1:32" hidden="1" x14ac:dyDescent="0.2">
      <c r="A982" t="s">
        <v>1098</v>
      </c>
      <c r="B982" t="s">
        <v>795</v>
      </c>
      <c r="C982" t="s">
        <v>60</v>
      </c>
      <c r="D982" t="s">
        <v>35</v>
      </c>
      <c r="E982">
        <v>8</v>
      </c>
      <c r="F982" t="s">
        <v>1099</v>
      </c>
      <c r="G982" t="s">
        <v>203</v>
      </c>
      <c r="T982">
        <v>2</v>
      </c>
      <c r="U982">
        <v>1</v>
      </c>
      <c r="V982">
        <v>13</v>
      </c>
      <c r="W982">
        <v>0</v>
      </c>
      <c r="X982">
        <v>0</v>
      </c>
      <c r="Y982">
        <v>0</v>
      </c>
      <c r="AF982">
        <v>2.2999999999999998</v>
      </c>
    </row>
    <row r="983" spans="1:32" hidden="1" x14ac:dyDescent="0.2">
      <c r="A983" t="s">
        <v>1130</v>
      </c>
      <c r="B983" t="s">
        <v>721</v>
      </c>
      <c r="C983" t="s">
        <v>54</v>
      </c>
      <c r="D983" t="s">
        <v>33</v>
      </c>
      <c r="E983">
        <v>8</v>
      </c>
      <c r="F983" t="s">
        <v>1131</v>
      </c>
      <c r="G983" t="s">
        <v>205</v>
      </c>
      <c r="T983">
        <v>2</v>
      </c>
      <c r="U983">
        <v>1</v>
      </c>
      <c r="V983">
        <v>12</v>
      </c>
      <c r="W983">
        <v>0</v>
      </c>
      <c r="X983">
        <v>0</v>
      </c>
      <c r="Y983">
        <v>0</v>
      </c>
      <c r="AF983">
        <v>2.2000000000000002</v>
      </c>
    </row>
    <row r="984" spans="1:32" hidden="1" x14ac:dyDescent="0.2">
      <c r="A984" t="s">
        <v>1432</v>
      </c>
      <c r="B984" t="s">
        <v>721</v>
      </c>
      <c r="C984" t="s">
        <v>50</v>
      </c>
      <c r="D984" t="s">
        <v>36</v>
      </c>
      <c r="E984">
        <v>8</v>
      </c>
      <c r="F984" t="s">
        <v>1433</v>
      </c>
      <c r="G984" t="s">
        <v>204</v>
      </c>
      <c r="T984">
        <v>1</v>
      </c>
      <c r="U984">
        <v>1</v>
      </c>
      <c r="V984">
        <v>11</v>
      </c>
      <c r="W984">
        <v>0</v>
      </c>
      <c r="X984">
        <v>0</v>
      </c>
      <c r="Y984">
        <v>0</v>
      </c>
      <c r="AF984">
        <v>2.1</v>
      </c>
    </row>
    <row r="985" spans="1:32" hidden="1" x14ac:dyDescent="0.2">
      <c r="A985" t="s">
        <v>827</v>
      </c>
      <c r="B985" t="s">
        <v>721</v>
      </c>
      <c r="C985" t="s">
        <v>43</v>
      </c>
      <c r="D985" t="s">
        <v>42</v>
      </c>
      <c r="E985">
        <v>8</v>
      </c>
      <c r="F985" t="s">
        <v>828</v>
      </c>
      <c r="G985" t="s">
        <v>196</v>
      </c>
      <c r="T985">
        <v>1</v>
      </c>
      <c r="U985">
        <v>1</v>
      </c>
      <c r="V985">
        <v>11</v>
      </c>
      <c r="W985">
        <v>0</v>
      </c>
      <c r="X985">
        <v>0</v>
      </c>
      <c r="Y985">
        <v>0</v>
      </c>
      <c r="AF985">
        <v>2.1</v>
      </c>
    </row>
    <row r="986" spans="1:32" hidden="1" x14ac:dyDescent="0.2">
      <c r="A986" t="s">
        <v>685</v>
      </c>
      <c r="B986" t="s">
        <v>476</v>
      </c>
      <c r="C986" t="s">
        <v>34</v>
      </c>
      <c r="D986" t="s">
        <v>57</v>
      </c>
      <c r="E986">
        <v>8</v>
      </c>
      <c r="F986" t="s">
        <v>686</v>
      </c>
      <c r="G986" t="s">
        <v>207</v>
      </c>
      <c r="O986">
        <v>5</v>
      </c>
      <c r="P986">
        <v>20</v>
      </c>
      <c r="Q986">
        <v>0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AF986">
        <v>2</v>
      </c>
    </row>
    <row r="987" spans="1:32" hidden="1" x14ac:dyDescent="0.2">
      <c r="A987" t="s">
        <v>1064</v>
      </c>
      <c r="B987" t="s">
        <v>795</v>
      </c>
      <c r="C987" t="s">
        <v>49</v>
      </c>
      <c r="D987" t="s">
        <v>55</v>
      </c>
      <c r="E987">
        <v>8</v>
      </c>
      <c r="F987" t="s">
        <v>1065</v>
      </c>
      <c r="G987" t="s">
        <v>202</v>
      </c>
      <c r="T987">
        <v>1</v>
      </c>
      <c r="U987">
        <v>1</v>
      </c>
      <c r="V987">
        <v>10</v>
      </c>
      <c r="W987">
        <v>0</v>
      </c>
      <c r="X987">
        <v>0</v>
      </c>
      <c r="Y987">
        <v>0</v>
      </c>
      <c r="AF987">
        <v>2</v>
      </c>
    </row>
    <row r="988" spans="1:32" hidden="1" x14ac:dyDescent="0.2">
      <c r="A988" t="s">
        <v>1104</v>
      </c>
      <c r="B988" t="s">
        <v>721</v>
      </c>
      <c r="C988" t="s">
        <v>49</v>
      </c>
      <c r="D988" t="s">
        <v>55</v>
      </c>
      <c r="E988">
        <v>8</v>
      </c>
      <c r="F988" t="s">
        <v>1105</v>
      </c>
      <c r="G988" t="s">
        <v>202</v>
      </c>
      <c r="T988">
        <v>2</v>
      </c>
      <c r="U988">
        <v>1</v>
      </c>
      <c r="V988">
        <v>10</v>
      </c>
      <c r="W988">
        <v>0</v>
      </c>
      <c r="X988">
        <v>0</v>
      </c>
      <c r="Y988">
        <v>0</v>
      </c>
      <c r="AF988">
        <v>2</v>
      </c>
    </row>
    <row r="989" spans="1:32" hidden="1" x14ac:dyDescent="0.2">
      <c r="A989" t="s">
        <v>1241</v>
      </c>
      <c r="B989" t="s">
        <v>795</v>
      </c>
      <c r="C989" t="s">
        <v>43</v>
      </c>
      <c r="D989" t="s">
        <v>42</v>
      </c>
      <c r="E989">
        <v>8</v>
      </c>
      <c r="F989" t="s">
        <v>1242</v>
      </c>
      <c r="G989" t="s">
        <v>196</v>
      </c>
      <c r="T989">
        <v>2</v>
      </c>
      <c r="U989">
        <v>1</v>
      </c>
      <c r="V989">
        <v>9</v>
      </c>
      <c r="W989">
        <v>0</v>
      </c>
      <c r="X989">
        <v>0</v>
      </c>
      <c r="Y989">
        <v>0</v>
      </c>
      <c r="AF989">
        <v>1.9</v>
      </c>
    </row>
    <row r="990" spans="1:32" hidden="1" x14ac:dyDescent="0.2">
      <c r="A990" t="s">
        <v>1016</v>
      </c>
      <c r="B990" t="s">
        <v>795</v>
      </c>
      <c r="C990" t="s">
        <v>54</v>
      </c>
      <c r="D990" t="s">
        <v>33</v>
      </c>
      <c r="E990">
        <v>8</v>
      </c>
      <c r="F990" t="s">
        <v>1017</v>
      </c>
      <c r="G990" t="s">
        <v>205</v>
      </c>
      <c r="T990">
        <v>1</v>
      </c>
      <c r="U990">
        <v>1</v>
      </c>
      <c r="V990">
        <v>9</v>
      </c>
      <c r="W990">
        <v>0</v>
      </c>
      <c r="X990">
        <v>0</v>
      </c>
      <c r="Y990">
        <v>0</v>
      </c>
      <c r="AF990">
        <v>1.9</v>
      </c>
    </row>
    <row r="991" spans="1:32" hidden="1" x14ac:dyDescent="0.2">
      <c r="A991" t="s">
        <v>1188</v>
      </c>
      <c r="B991" t="s">
        <v>795</v>
      </c>
      <c r="C991" t="s">
        <v>54</v>
      </c>
      <c r="D991" t="s">
        <v>33</v>
      </c>
      <c r="E991">
        <v>8</v>
      </c>
      <c r="F991" t="s">
        <v>1189</v>
      </c>
      <c r="G991" t="s">
        <v>205</v>
      </c>
      <c r="T991">
        <v>1</v>
      </c>
      <c r="U991">
        <v>1</v>
      </c>
      <c r="V991">
        <v>9</v>
      </c>
      <c r="W991">
        <v>0</v>
      </c>
      <c r="X991">
        <v>0</v>
      </c>
      <c r="Y991">
        <v>0</v>
      </c>
      <c r="AF991">
        <v>1.9</v>
      </c>
    </row>
    <row r="992" spans="1:32" hidden="1" x14ac:dyDescent="0.2">
      <c r="A992" t="s">
        <v>539</v>
      </c>
      <c r="B992" t="s">
        <v>476</v>
      </c>
      <c r="C992" t="s">
        <v>39</v>
      </c>
      <c r="D992" t="s">
        <v>52</v>
      </c>
      <c r="E992">
        <v>8</v>
      </c>
      <c r="F992" t="s">
        <v>540</v>
      </c>
      <c r="G992" t="s">
        <v>200</v>
      </c>
      <c r="O992">
        <v>2</v>
      </c>
      <c r="P992">
        <v>18</v>
      </c>
      <c r="Q992">
        <v>0</v>
      </c>
      <c r="R992">
        <v>0</v>
      </c>
      <c r="S992">
        <v>0</v>
      </c>
      <c r="AF992">
        <v>1.8</v>
      </c>
    </row>
    <row r="993" spans="1:32" hidden="1" x14ac:dyDescent="0.2">
      <c r="A993" t="s">
        <v>819</v>
      </c>
      <c r="B993" t="s">
        <v>721</v>
      </c>
      <c r="C993" t="s">
        <v>39</v>
      </c>
      <c r="D993" t="s">
        <v>52</v>
      </c>
      <c r="E993">
        <v>8</v>
      </c>
      <c r="F993" t="s">
        <v>820</v>
      </c>
      <c r="G993" t="s">
        <v>200</v>
      </c>
      <c r="T993">
        <v>2</v>
      </c>
      <c r="U993">
        <v>1</v>
      </c>
      <c r="V993">
        <v>8</v>
      </c>
      <c r="W993">
        <v>0</v>
      </c>
      <c r="X993">
        <v>0</v>
      </c>
      <c r="Y993">
        <v>0</v>
      </c>
      <c r="AF993">
        <v>1.8</v>
      </c>
    </row>
    <row r="994" spans="1:32" hidden="1" x14ac:dyDescent="0.2">
      <c r="A994" t="s">
        <v>1318</v>
      </c>
      <c r="B994" t="s">
        <v>721</v>
      </c>
      <c r="C994" t="s">
        <v>47</v>
      </c>
      <c r="D994" t="s">
        <v>31</v>
      </c>
      <c r="E994">
        <v>8</v>
      </c>
      <c r="F994" t="s">
        <v>1319</v>
      </c>
      <c r="G994" t="s">
        <v>208</v>
      </c>
      <c r="T994">
        <v>2</v>
      </c>
      <c r="U994">
        <v>1</v>
      </c>
      <c r="V994">
        <v>8</v>
      </c>
      <c r="W994">
        <v>0</v>
      </c>
      <c r="X994">
        <v>0</v>
      </c>
      <c r="Y994">
        <v>0</v>
      </c>
      <c r="AF994">
        <v>1.8</v>
      </c>
    </row>
    <row r="995" spans="1:32" x14ac:dyDescent="0.2">
      <c r="A995" t="s">
        <v>965</v>
      </c>
      <c r="B995" t="s">
        <v>721</v>
      </c>
      <c r="C995" t="s">
        <v>44</v>
      </c>
      <c r="D995" t="s">
        <v>59</v>
      </c>
      <c r="E995">
        <v>8</v>
      </c>
      <c r="F995" t="s">
        <v>966</v>
      </c>
      <c r="G995" t="s">
        <v>209</v>
      </c>
      <c r="T995">
        <v>1</v>
      </c>
      <c r="U995">
        <v>1</v>
      </c>
      <c r="V995">
        <v>8</v>
      </c>
      <c r="W995">
        <v>0</v>
      </c>
      <c r="X995">
        <v>0</v>
      </c>
      <c r="Y995">
        <v>0</v>
      </c>
      <c r="AF995">
        <v>1.8</v>
      </c>
    </row>
    <row r="996" spans="1:32" hidden="1" x14ac:dyDescent="0.2">
      <c r="A996" t="s">
        <v>1096</v>
      </c>
      <c r="B996" t="s">
        <v>721</v>
      </c>
      <c r="C996" t="s">
        <v>37</v>
      </c>
      <c r="D996" t="s">
        <v>41</v>
      </c>
      <c r="E996">
        <v>8</v>
      </c>
      <c r="F996" t="s">
        <v>1097</v>
      </c>
      <c r="G996" t="s">
        <v>201</v>
      </c>
      <c r="T996">
        <v>1</v>
      </c>
      <c r="U996">
        <v>1</v>
      </c>
      <c r="V996">
        <v>8</v>
      </c>
      <c r="W996">
        <v>0</v>
      </c>
      <c r="X996">
        <v>0</v>
      </c>
      <c r="Y996">
        <v>0</v>
      </c>
      <c r="AF996">
        <v>1.8</v>
      </c>
    </row>
    <row r="997" spans="1:32" hidden="1" x14ac:dyDescent="0.2">
      <c r="A997" t="s">
        <v>1312</v>
      </c>
      <c r="B997" t="s">
        <v>795</v>
      </c>
      <c r="C997" t="s">
        <v>32</v>
      </c>
      <c r="D997" t="s">
        <v>56</v>
      </c>
      <c r="E997">
        <v>8</v>
      </c>
      <c r="F997" t="s">
        <v>1313</v>
      </c>
      <c r="G997" t="s">
        <v>206</v>
      </c>
      <c r="T997">
        <v>3</v>
      </c>
      <c r="U997">
        <v>1</v>
      </c>
      <c r="V997">
        <v>7</v>
      </c>
      <c r="W997">
        <v>0</v>
      </c>
      <c r="X997">
        <v>0</v>
      </c>
      <c r="Y997">
        <v>0</v>
      </c>
      <c r="AF997">
        <v>1.7</v>
      </c>
    </row>
    <row r="998" spans="1:32" hidden="1" x14ac:dyDescent="0.2">
      <c r="A998" t="s">
        <v>915</v>
      </c>
      <c r="B998" t="s">
        <v>795</v>
      </c>
      <c r="C998" t="s">
        <v>50</v>
      </c>
      <c r="D998" t="s">
        <v>36</v>
      </c>
      <c r="E998">
        <v>8</v>
      </c>
      <c r="F998" t="s">
        <v>916</v>
      </c>
      <c r="G998" t="s">
        <v>204</v>
      </c>
      <c r="T998">
        <v>1</v>
      </c>
      <c r="U998">
        <v>1</v>
      </c>
      <c r="V998">
        <v>7</v>
      </c>
      <c r="W998">
        <v>0</v>
      </c>
      <c r="X998">
        <v>0</v>
      </c>
      <c r="Y998">
        <v>0</v>
      </c>
      <c r="AF998">
        <v>1.7</v>
      </c>
    </row>
    <row r="999" spans="1:32" hidden="1" x14ac:dyDescent="0.2">
      <c r="A999" t="s">
        <v>921</v>
      </c>
      <c r="B999" t="s">
        <v>795</v>
      </c>
      <c r="C999" t="s">
        <v>42</v>
      </c>
      <c r="D999" t="s">
        <v>43</v>
      </c>
      <c r="E999">
        <v>8</v>
      </c>
      <c r="F999" t="s">
        <v>922</v>
      </c>
      <c r="G999" t="s">
        <v>196</v>
      </c>
      <c r="T999">
        <v>1</v>
      </c>
      <c r="U999">
        <v>1</v>
      </c>
      <c r="V999">
        <v>6</v>
      </c>
      <c r="W999">
        <v>0</v>
      </c>
      <c r="X999">
        <v>0</v>
      </c>
      <c r="Y999">
        <v>0</v>
      </c>
      <c r="AF999">
        <v>1.6</v>
      </c>
    </row>
    <row r="1000" spans="1:32" hidden="1" x14ac:dyDescent="0.2">
      <c r="A1000" t="s">
        <v>1018</v>
      </c>
      <c r="B1000" t="s">
        <v>795</v>
      </c>
      <c r="C1000" t="s">
        <v>56</v>
      </c>
      <c r="D1000" t="s">
        <v>32</v>
      </c>
      <c r="E1000">
        <v>8</v>
      </c>
      <c r="F1000" t="s">
        <v>1019</v>
      </c>
      <c r="G1000" t="s">
        <v>206</v>
      </c>
      <c r="T1000">
        <v>1</v>
      </c>
      <c r="U1000">
        <v>1</v>
      </c>
      <c r="V1000">
        <v>6</v>
      </c>
      <c r="W1000">
        <v>0</v>
      </c>
      <c r="X1000">
        <v>0</v>
      </c>
      <c r="Y1000">
        <v>0</v>
      </c>
      <c r="AF1000">
        <v>1.6</v>
      </c>
    </row>
    <row r="1001" spans="1:32" hidden="1" x14ac:dyDescent="0.2">
      <c r="A1001" t="s">
        <v>901</v>
      </c>
      <c r="B1001" t="s">
        <v>721</v>
      </c>
      <c r="C1001" t="s">
        <v>62</v>
      </c>
      <c r="D1001" t="s">
        <v>61</v>
      </c>
      <c r="E1001">
        <v>8</v>
      </c>
      <c r="F1001" t="s">
        <v>902</v>
      </c>
      <c r="G1001" t="s">
        <v>197</v>
      </c>
      <c r="T1001">
        <v>1</v>
      </c>
      <c r="U1001">
        <v>1</v>
      </c>
      <c r="V1001">
        <v>6</v>
      </c>
      <c r="W1001">
        <v>0</v>
      </c>
      <c r="X1001">
        <v>0</v>
      </c>
      <c r="Y1001">
        <v>0</v>
      </c>
      <c r="AF1001">
        <v>1.6</v>
      </c>
    </row>
    <row r="1002" spans="1:32" hidden="1" x14ac:dyDescent="0.2">
      <c r="A1002" t="s">
        <v>1208</v>
      </c>
      <c r="B1002" t="s">
        <v>795</v>
      </c>
      <c r="C1002" t="s">
        <v>47</v>
      </c>
      <c r="D1002" t="s">
        <v>31</v>
      </c>
      <c r="E1002">
        <v>8</v>
      </c>
      <c r="F1002" t="s">
        <v>1209</v>
      </c>
      <c r="G1002" t="s">
        <v>208</v>
      </c>
      <c r="T1002">
        <v>1</v>
      </c>
      <c r="U1002">
        <v>1</v>
      </c>
      <c r="V1002">
        <v>6</v>
      </c>
      <c r="W1002">
        <v>0</v>
      </c>
      <c r="X1002">
        <v>0</v>
      </c>
      <c r="Y1002">
        <v>0</v>
      </c>
      <c r="AF1002">
        <v>1.6</v>
      </c>
    </row>
    <row r="1003" spans="1:32" hidden="1" x14ac:dyDescent="0.2">
      <c r="A1003" t="s">
        <v>1424</v>
      </c>
      <c r="B1003" t="s">
        <v>721</v>
      </c>
      <c r="C1003" t="s">
        <v>35</v>
      </c>
      <c r="D1003" t="s">
        <v>60</v>
      </c>
      <c r="E1003">
        <v>8</v>
      </c>
      <c r="F1003" t="s">
        <v>1425</v>
      </c>
      <c r="G1003" t="s">
        <v>203</v>
      </c>
      <c r="T1003">
        <v>1</v>
      </c>
      <c r="U1003">
        <v>1</v>
      </c>
      <c r="V1003">
        <v>5</v>
      </c>
      <c r="W1003">
        <v>0</v>
      </c>
      <c r="X1003">
        <v>0</v>
      </c>
      <c r="Y1003">
        <v>0</v>
      </c>
      <c r="AF1003">
        <v>1.5</v>
      </c>
    </row>
    <row r="1004" spans="1:32" hidden="1" x14ac:dyDescent="0.2">
      <c r="A1004" t="s">
        <v>1028</v>
      </c>
      <c r="B1004" t="s">
        <v>795</v>
      </c>
      <c r="C1004" t="s">
        <v>41</v>
      </c>
      <c r="D1004" t="s">
        <v>37</v>
      </c>
      <c r="E1004">
        <v>8</v>
      </c>
      <c r="F1004" t="s">
        <v>1029</v>
      </c>
      <c r="G1004" t="s">
        <v>201</v>
      </c>
      <c r="T1004">
        <v>2</v>
      </c>
      <c r="U1004">
        <v>1</v>
      </c>
      <c r="V1004">
        <v>5</v>
      </c>
      <c r="W1004">
        <v>0</v>
      </c>
      <c r="X1004">
        <v>0</v>
      </c>
      <c r="Y1004">
        <v>0</v>
      </c>
      <c r="AF1004">
        <v>1.5</v>
      </c>
    </row>
    <row r="1005" spans="1:32" hidden="1" x14ac:dyDescent="0.2">
      <c r="A1005" t="s">
        <v>1249</v>
      </c>
      <c r="B1005" t="s">
        <v>721</v>
      </c>
      <c r="C1005" t="s">
        <v>35</v>
      </c>
      <c r="D1005" t="s">
        <v>60</v>
      </c>
      <c r="E1005">
        <v>8</v>
      </c>
      <c r="F1005" t="s">
        <v>1250</v>
      </c>
      <c r="G1005" t="s">
        <v>203</v>
      </c>
      <c r="T1005">
        <v>1</v>
      </c>
      <c r="U1005">
        <v>1</v>
      </c>
      <c r="V1005">
        <v>5</v>
      </c>
      <c r="W1005">
        <v>0</v>
      </c>
      <c r="X1005">
        <v>0</v>
      </c>
      <c r="Y1005">
        <v>0</v>
      </c>
      <c r="AF1005">
        <v>1.5</v>
      </c>
    </row>
    <row r="1006" spans="1:32" hidden="1" x14ac:dyDescent="0.2">
      <c r="A1006" t="s">
        <v>931</v>
      </c>
      <c r="B1006" t="s">
        <v>721</v>
      </c>
      <c r="C1006" t="s">
        <v>48</v>
      </c>
      <c r="D1006" t="s">
        <v>51</v>
      </c>
      <c r="E1006">
        <v>8</v>
      </c>
      <c r="F1006" t="s">
        <v>932</v>
      </c>
      <c r="G1006" t="s">
        <v>199</v>
      </c>
      <c r="T1006">
        <v>2</v>
      </c>
      <c r="U1006">
        <v>1</v>
      </c>
      <c r="V1006">
        <v>5</v>
      </c>
      <c r="W1006">
        <v>0</v>
      </c>
      <c r="X1006">
        <v>0</v>
      </c>
      <c r="Y1006">
        <v>0</v>
      </c>
      <c r="AF1006">
        <v>1.5</v>
      </c>
    </row>
    <row r="1007" spans="1:32" hidden="1" x14ac:dyDescent="0.2">
      <c r="A1007" t="s">
        <v>1271</v>
      </c>
      <c r="B1007" t="s">
        <v>721</v>
      </c>
      <c r="C1007" t="s">
        <v>36</v>
      </c>
      <c r="D1007" t="s">
        <v>50</v>
      </c>
      <c r="E1007">
        <v>8</v>
      </c>
      <c r="F1007" t="s">
        <v>1272</v>
      </c>
      <c r="G1007" t="s">
        <v>204</v>
      </c>
      <c r="T1007">
        <v>3</v>
      </c>
      <c r="U1007">
        <v>1</v>
      </c>
      <c r="V1007">
        <v>4</v>
      </c>
      <c r="W1007">
        <v>0</v>
      </c>
      <c r="X1007">
        <v>0</v>
      </c>
      <c r="Y1007">
        <v>0</v>
      </c>
      <c r="AF1007">
        <v>1.4</v>
      </c>
    </row>
    <row r="1008" spans="1:32" hidden="1" x14ac:dyDescent="0.2">
      <c r="A1008" t="s">
        <v>1204</v>
      </c>
      <c r="B1008" t="s">
        <v>795</v>
      </c>
      <c r="C1008" t="s">
        <v>48</v>
      </c>
      <c r="D1008" t="s">
        <v>51</v>
      </c>
      <c r="E1008">
        <v>8</v>
      </c>
      <c r="F1008" t="s">
        <v>1205</v>
      </c>
      <c r="G1008" t="s">
        <v>199</v>
      </c>
      <c r="T1008">
        <v>1</v>
      </c>
      <c r="U1008">
        <v>1</v>
      </c>
      <c r="V1008">
        <v>4</v>
      </c>
      <c r="W1008">
        <v>0</v>
      </c>
      <c r="X1008">
        <v>0</v>
      </c>
      <c r="Y1008">
        <v>0</v>
      </c>
      <c r="AF1008">
        <v>1.4</v>
      </c>
    </row>
    <row r="1009" spans="1:32" hidden="1" x14ac:dyDescent="0.2">
      <c r="A1009" t="s">
        <v>1162</v>
      </c>
      <c r="B1009" t="s">
        <v>795</v>
      </c>
      <c r="C1009" t="s">
        <v>59</v>
      </c>
      <c r="D1009" t="s">
        <v>44</v>
      </c>
      <c r="E1009">
        <v>8</v>
      </c>
      <c r="F1009" t="s">
        <v>1163</v>
      </c>
      <c r="G1009" t="s">
        <v>209</v>
      </c>
      <c r="T1009">
        <v>3</v>
      </c>
      <c r="U1009">
        <v>1</v>
      </c>
      <c r="V1009">
        <v>4</v>
      </c>
      <c r="W1009">
        <v>0</v>
      </c>
      <c r="X1009">
        <v>0</v>
      </c>
      <c r="Y1009">
        <v>0</v>
      </c>
      <c r="AF1009">
        <v>1.4</v>
      </c>
    </row>
    <row r="1010" spans="1:32" hidden="1" x14ac:dyDescent="0.2">
      <c r="A1010" t="s">
        <v>949</v>
      </c>
      <c r="B1010" t="s">
        <v>721</v>
      </c>
      <c r="C1010" t="s">
        <v>33</v>
      </c>
      <c r="D1010" t="s">
        <v>54</v>
      </c>
      <c r="E1010">
        <v>8</v>
      </c>
      <c r="F1010" t="s">
        <v>950</v>
      </c>
      <c r="G1010" t="s">
        <v>205</v>
      </c>
      <c r="T1010">
        <v>2</v>
      </c>
      <c r="U1010">
        <v>1</v>
      </c>
      <c r="V1010">
        <v>3</v>
      </c>
      <c r="W1010">
        <v>0</v>
      </c>
      <c r="X1010">
        <v>0</v>
      </c>
      <c r="Y1010">
        <v>0</v>
      </c>
      <c r="AF1010">
        <v>1.3</v>
      </c>
    </row>
    <row r="1011" spans="1:32" hidden="1" x14ac:dyDescent="0.2">
      <c r="A1011" t="s">
        <v>766</v>
      </c>
      <c r="B1011" t="s">
        <v>721</v>
      </c>
      <c r="C1011" t="s">
        <v>57</v>
      </c>
      <c r="D1011" t="s">
        <v>34</v>
      </c>
      <c r="E1011">
        <v>8</v>
      </c>
      <c r="F1011" t="s">
        <v>767</v>
      </c>
      <c r="G1011" t="s">
        <v>207</v>
      </c>
      <c r="T1011">
        <v>2</v>
      </c>
      <c r="U1011">
        <v>1</v>
      </c>
      <c r="V1011">
        <v>3</v>
      </c>
      <c r="W1011">
        <v>0</v>
      </c>
      <c r="X1011">
        <v>0</v>
      </c>
      <c r="Y1011">
        <v>0</v>
      </c>
      <c r="AF1011">
        <v>1.3</v>
      </c>
    </row>
    <row r="1012" spans="1:32" hidden="1" x14ac:dyDescent="0.2">
      <c r="A1012" t="s">
        <v>1247</v>
      </c>
      <c r="B1012" t="s">
        <v>721</v>
      </c>
      <c r="C1012" t="s">
        <v>47</v>
      </c>
      <c r="D1012" t="s">
        <v>31</v>
      </c>
      <c r="E1012">
        <v>8</v>
      </c>
      <c r="F1012" t="s">
        <v>1248</v>
      </c>
      <c r="G1012" t="s">
        <v>208</v>
      </c>
      <c r="T1012">
        <v>2</v>
      </c>
      <c r="U1012">
        <v>1</v>
      </c>
      <c r="V1012">
        <v>2</v>
      </c>
      <c r="W1012">
        <v>0</v>
      </c>
      <c r="X1012">
        <v>0</v>
      </c>
      <c r="Y1012">
        <v>0</v>
      </c>
      <c r="AF1012">
        <v>1.2</v>
      </c>
    </row>
    <row r="1013" spans="1:32" hidden="1" x14ac:dyDescent="0.2">
      <c r="A1013" t="s">
        <v>571</v>
      </c>
      <c r="B1013" t="s">
        <v>476</v>
      </c>
      <c r="C1013" t="s">
        <v>57</v>
      </c>
      <c r="D1013" t="s">
        <v>34</v>
      </c>
      <c r="E1013">
        <v>8</v>
      </c>
      <c r="F1013" t="s">
        <v>572</v>
      </c>
      <c r="G1013" t="s">
        <v>207</v>
      </c>
      <c r="O1013">
        <v>4</v>
      </c>
      <c r="P1013">
        <v>10</v>
      </c>
      <c r="Q1013">
        <v>0</v>
      </c>
      <c r="R1013">
        <v>0</v>
      </c>
      <c r="S1013">
        <v>0</v>
      </c>
      <c r="AF1013">
        <v>1</v>
      </c>
    </row>
    <row r="1014" spans="1:32" hidden="1" x14ac:dyDescent="0.2">
      <c r="A1014" t="s">
        <v>1251</v>
      </c>
      <c r="B1014" t="s">
        <v>795</v>
      </c>
      <c r="C1014" t="s">
        <v>34</v>
      </c>
      <c r="D1014" t="s">
        <v>57</v>
      </c>
      <c r="E1014">
        <v>8</v>
      </c>
      <c r="F1014" t="s">
        <v>1252</v>
      </c>
      <c r="G1014" t="s">
        <v>207</v>
      </c>
      <c r="T1014">
        <v>2</v>
      </c>
      <c r="U1014">
        <v>1</v>
      </c>
      <c r="V1014">
        <v>0</v>
      </c>
      <c r="W1014">
        <v>0</v>
      </c>
      <c r="X1014">
        <v>0</v>
      </c>
      <c r="Y1014">
        <v>0</v>
      </c>
      <c r="AF1014">
        <v>1</v>
      </c>
    </row>
    <row r="1015" spans="1:32" hidden="1" x14ac:dyDescent="0.2">
      <c r="A1015" t="s">
        <v>581</v>
      </c>
      <c r="B1015" t="s">
        <v>476</v>
      </c>
      <c r="C1015" t="s">
        <v>62</v>
      </c>
      <c r="D1015" t="s">
        <v>61</v>
      </c>
      <c r="E1015">
        <v>8</v>
      </c>
      <c r="F1015" t="s">
        <v>582</v>
      </c>
      <c r="G1015" t="s">
        <v>197</v>
      </c>
      <c r="O1015">
        <v>4</v>
      </c>
      <c r="P1015">
        <v>9</v>
      </c>
      <c r="Q1015">
        <v>0</v>
      </c>
      <c r="R1015">
        <v>0</v>
      </c>
      <c r="S1015">
        <v>0</v>
      </c>
      <c r="AF1015">
        <v>0.9</v>
      </c>
    </row>
    <row r="1016" spans="1:32" hidden="1" x14ac:dyDescent="0.2">
      <c r="A1016" t="s">
        <v>679</v>
      </c>
      <c r="B1016" t="s">
        <v>476</v>
      </c>
      <c r="C1016" t="s">
        <v>37</v>
      </c>
      <c r="D1016" t="s">
        <v>41</v>
      </c>
      <c r="E1016">
        <v>8</v>
      </c>
      <c r="F1016" t="s">
        <v>680</v>
      </c>
      <c r="G1016" t="s">
        <v>201</v>
      </c>
      <c r="O1016">
        <v>5</v>
      </c>
      <c r="P1016">
        <v>7</v>
      </c>
      <c r="Q1016">
        <v>0</v>
      </c>
      <c r="R1016">
        <v>0</v>
      </c>
      <c r="S1016">
        <v>0</v>
      </c>
      <c r="AF1016">
        <v>0.7</v>
      </c>
    </row>
    <row r="1017" spans="1:32" hidden="1" x14ac:dyDescent="0.2">
      <c r="A1017" t="s">
        <v>382</v>
      </c>
      <c r="B1017" t="s">
        <v>368</v>
      </c>
      <c r="C1017" t="s">
        <v>45</v>
      </c>
      <c r="D1017" t="s">
        <v>46</v>
      </c>
      <c r="E1017">
        <v>8</v>
      </c>
      <c r="F1017" t="s">
        <v>383</v>
      </c>
      <c r="G1017" t="s">
        <v>198</v>
      </c>
      <c r="H1017">
        <v>6</v>
      </c>
      <c r="I1017">
        <v>3</v>
      </c>
      <c r="J1017">
        <v>12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1</v>
      </c>
      <c r="Q1017">
        <v>0</v>
      </c>
      <c r="R1017">
        <v>0</v>
      </c>
      <c r="S1017">
        <v>0</v>
      </c>
      <c r="AF1017">
        <v>0.57999999999999996</v>
      </c>
    </row>
    <row r="1018" spans="1:32" hidden="1" x14ac:dyDescent="0.2">
      <c r="A1018" t="s">
        <v>465</v>
      </c>
      <c r="B1018" t="s">
        <v>368</v>
      </c>
      <c r="C1018" t="s">
        <v>61</v>
      </c>
      <c r="D1018" t="s">
        <v>62</v>
      </c>
      <c r="E1018">
        <v>8</v>
      </c>
      <c r="F1018" t="s">
        <v>466</v>
      </c>
      <c r="G1018" t="s">
        <v>197</v>
      </c>
      <c r="H1018">
        <v>2</v>
      </c>
      <c r="I1018">
        <v>1</v>
      </c>
      <c r="J1018">
        <v>10</v>
      </c>
      <c r="K1018">
        <v>0</v>
      </c>
      <c r="L1018">
        <v>0</v>
      </c>
      <c r="M1018">
        <v>0</v>
      </c>
      <c r="N1018">
        <v>0</v>
      </c>
      <c r="AF1018">
        <v>0.4</v>
      </c>
    </row>
    <row r="1019" spans="1:32" hidden="1" x14ac:dyDescent="0.2">
      <c r="A1019" t="s">
        <v>526</v>
      </c>
      <c r="B1019" t="s">
        <v>476</v>
      </c>
      <c r="C1019" t="s">
        <v>61</v>
      </c>
      <c r="D1019" t="s">
        <v>62</v>
      </c>
      <c r="E1019">
        <v>8</v>
      </c>
      <c r="F1019" t="s">
        <v>527</v>
      </c>
      <c r="G1019" t="s">
        <v>197</v>
      </c>
      <c r="O1019">
        <v>1</v>
      </c>
      <c r="P1019">
        <v>3</v>
      </c>
      <c r="Q1019">
        <v>0</v>
      </c>
      <c r="R1019">
        <v>0</v>
      </c>
      <c r="S1019">
        <v>0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AF1019">
        <v>0.3</v>
      </c>
    </row>
    <row r="1020" spans="1:32" hidden="1" x14ac:dyDescent="0.2">
      <c r="A1020" t="s">
        <v>589</v>
      </c>
      <c r="B1020" t="s">
        <v>476</v>
      </c>
      <c r="C1020" t="s">
        <v>44</v>
      </c>
      <c r="D1020" t="s">
        <v>59</v>
      </c>
      <c r="E1020">
        <v>8</v>
      </c>
      <c r="F1020" t="s">
        <v>590</v>
      </c>
      <c r="G1020" t="s">
        <v>209</v>
      </c>
      <c r="O1020">
        <v>1</v>
      </c>
      <c r="P1020">
        <v>3</v>
      </c>
      <c r="Q1020">
        <v>0</v>
      </c>
      <c r="R1020">
        <v>0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AF1020">
        <v>0.3</v>
      </c>
    </row>
    <row r="1021" spans="1:32" hidden="1" x14ac:dyDescent="0.2">
      <c r="A1021" t="s">
        <v>597</v>
      </c>
      <c r="B1021" t="s">
        <v>476</v>
      </c>
      <c r="C1021" t="s">
        <v>43</v>
      </c>
      <c r="D1021" t="s">
        <v>42</v>
      </c>
      <c r="E1021">
        <v>8</v>
      </c>
      <c r="F1021" t="s">
        <v>598</v>
      </c>
      <c r="G1021" t="s">
        <v>196</v>
      </c>
      <c r="O1021">
        <v>3</v>
      </c>
      <c r="P1021">
        <v>3</v>
      </c>
      <c r="Q1021">
        <v>0</v>
      </c>
      <c r="R1021">
        <v>0</v>
      </c>
      <c r="S1021">
        <v>0</v>
      </c>
      <c r="AF1021">
        <v>0.3</v>
      </c>
    </row>
    <row r="1022" spans="1:32" hidden="1" x14ac:dyDescent="0.2">
      <c r="A1022" t="s">
        <v>655</v>
      </c>
      <c r="B1022" t="s">
        <v>476</v>
      </c>
      <c r="C1022" t="s">
        <v>45</v>
      </c>
      <c r="D1022" t="s">
        <v>46</v>
      </c>
      <c r="E1022">
        <v>8</v>
      </c>
      <c r="F1022" t="s">
        <v>656</v>
      </c>
      <c r="G1022" t="s">
        <v>198</v>
      </c>
      <c r="O1022">
        <v>3</v>
      </c>
      <c r="P1022">
        <v>3</v>
      </c>
      <c r="Q1022">
        <v>0</v>
      </c>
      <c r="R1022">
        <v>0</v>
      </c>
      <c r="S1022">
        <v>0</v>
      </c>
      <c r="AF1022">
        <v>0.3</v>
      </c>
    </row>
    <row r="1023" spans="1:32" hidden="1" x14ac:dyDescent="0.2">
      <c r="A1023" t="s">
        <v>743</v>
      </c>
      <c r="B1023" t="s">
        <v>476</v>
      </c>
      <c r="C1023" t="s">
        <v>47</v>
      </c>
      <c r="D1023" t="s">
        <v>31</v>
      </c>
      <c r="E1023">
        <v>8</v>
      </c>
      <c r="F1023" t="s">
        <v>744</v>
      </c>
      <c r="G1023" t="s">
        <v>208</v>
      </c>
      <c r="O1023">
        <v>2</v>
      </c>
      <c r="P1023">
        <v>2</v>
      </c>
      <c r="Q1023">
        <v>0</v>
      </c>
      <c r="R1023">
        <v>0</v>
      </c>
      <c r="S1023">
        <v>0</v>
      </c>
      <c r="AF1023">
        <v>0.2</v>
      </c>
    </row>
    <row r="1024" spans="1:32" hidden="1" x14ac:dyDescent="0.2">
      <c r="A1024" t="s">
        <v>471</v>
      </c>
      <c r="B1024" t="s">
        <v>368</v>
      </c>
      <c r="C1024" t="s">
        <v>62</v>
      </c>
      <c r="D1024" t="s">
        <v>61</v>
      </c>
      <c r="E1024">
        <v>8</v>
      </c>
      <c r="F1024" t="s">
        <v>472</v>
      </c>
      <c r="G1024" t="s">
        <v>197</v>
      </c>
      <c r="H1024">
        <v>2</v>
      </c>
      <c r="I1024">
        <v>2</v>
      </c>
      <c r="J1024">
        <v>4</v>
      </c>
      <c r="K1024">
        <v>0</v>
      </c>
      <c r="L1024">
        <v>0</v>
      </c>
      <c r="M1024">
        <v>0</v>
      </c>
      <c r="N1024">
        <v>0</v>
      </c>
      <c r="AF1024">
        <v>0.16</v>
      </c>
    </row>
    <row r="1025" spans="1:32" hidden="1" x14ac:dyDescent="0.2">
      <c r="A1025" t="s">
        <v>512</v>
      </c>
      <c r="B1025" t="s">
        <v>476</v>
      </c>
      <c r="C1025" t="s">
        <v>46</v>
      </c>
      <c r="D1025" t="s">
        <v>45</v>
      </c>
      <c r="E1025">
        <v>8</v>
      </c>
      <c r="F1025" t="s">
        <v>513</v>
      </c>
      <c r="G1025" t="s">
        <v>198</v>
      </c>
      <c r="O1025">
        <v>3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  <c r="AF1025">
        <v>0</v>
      </c>
    </row>
    <row r="1026" spans="1:32" hidden="1" x14ac:dyDescent="0.2">
      <c r="A1026" t="s">
        <v>1420</v>
      </c>
      <c r="B1026" t="s">
        <v>1344</v>
      </c>
      <c r="C1026" t="s">
        <v>51</v>
      </c>
      <c r="D1026" t="s">
        <v>48</v>
      </c>
      <c r="E1026">
        <v>8</v>
      </c>
      <c r="F1026" t="s">
        <v>1421</v>
      </c>
      <c r="G1026" t="s">
        <v>199</v>
      </c>
      <c r="O1026">
        <v>1</v>
      </c>
      <c r="P1026">
        <v>0</v>
      </c>
      <c r="Q1026">
        <v>0</v>
      </c>
      <c r="R1026">
        <v>0</v>
      </c>
      <c r="S1026">
        <v>0</v>
      </c>
      <c r="AF1026">
        <v>0</v>
      </c>
    </row>
    <row r="1027" spans="1:32" hidden="1" x14ac:dyDescent="0.2">
      <c r="A1027" t="s">
        <v>1022</v>
      </c>
      <c r="B1027" t="s">
        <v>721</v>
      </c>
      <c r="C1027" t="s">
        <v>48</v>
      </c>
      <c r="D1027" t="s">
        <v>51</v>
      </c>
      <c r="E1027">
        <v>8</v>
      </c>
      <c r="F1027" t="s">
        <v>1023</v>
      </c>
      <c r="G1027" t="s">
        <v>199</v>
      </c>
      <c r="T1027">
        <v>2</v>
      </c>
      <c r="U1027">
        <v>0</v>
      </c>
      <c r="V1027">
        <v>0</v>
      </c>
      <c r="W1027">
        <v>0</v>
      </c>
      <c r="X1027">
        <v>0</v>
      </c>
      <c r="Y1027">
        <v>0</v>
      </c>
      <c r="AF1027">
        <v>0</v>
      </c>
    </row>
    <row r="1028" spans="1:32" hidden="1" x14ac:dyDescent="0.2">
      <c r="A1028" t="s">
        <v>885</v>
      </c>
      <c r="B1028" t="s">
        <v>721</v>
      </c>
      <c r="C1028" t="s">
        <v>61</v>
      </c>
      <c r="D1028" t="s">
        <v>62</v>
      </c>
      <c r="E1028">
        <v>8</v>
      </c>
      <c r="F1028" t="s">
        <v>886</v>
      </c>
      <c r="G1028" t="s">
        <v>197</v>
      </c>
      <c r="T1028">
        <v>2</v>
      </c>
      <c r="U1028">
        <v>0</v>
      </c>
      <c r="V1028">
        <v>0</v>
      </c>
      <c r="W1028">
        <v>0</v>
      </c>
      <c r="X1028">
        <v>0</v>
      </c>
      <c r="Y1028">
        <v>0</v>
      </c>
      <c r="AF1028">
        <v>0</v>
      </c>
    </row>
    <row r="1029" spans="1:32" hidden="1" x14ac:dyDescent="0.2">
      <c r="A1029" t="s">
        <v>1308</v>
      </c>
      <c r="B1029" t="s">
        <v>721</v>
      </c>
      <c r="C1029" t="s">
        <v>33</v>
      </c>
      <c r="D1029" t="s">
        <v>54</v>
      </c>
      <c r="E1029">
        <v>8</v>
      </c>
      <c r="F1029" t="s">
        <v>1309</v>
      </c>
      <c r="G1029" t="s">
        <v>205</v>
      </c>
      <c r="T1029">
        <v>2</v>
      </c>
      <c r="U1029">
        <v>0</v>
      </c>
      <c r="V1029">
        <v>0</v>
      </c>
      <c r="W1029">
        <v>0</v>
      </c>
      <c r="X1029">
        <v>0</v>
      </c>
      <c r="Y1029">
        <v>0</v>
      </c>
      <c r="AF1029">
        <v>0</v>
      </c>
    </row>
    <row r="1030" spans="1:32" hidden="1" x14ac:dyDescent="0.2">
      <c r="A1030" t="s">
        <v>1198</v>
      </c>
      <c r="B1030" t="s">
        <v>795</v>
      </c>
      <c r="C1030" t="s">
        <v>60</v>
      </c>
      <c r="D1030" t="s">
        <v>35</v>
      </c>
      <c r="E1030">
        <v>8</v>
      </c>
      <c r="F1030" t="s">
        <v>1199</v>
      </c>
      <c r="G1030" t="s">
        <v>203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  <c r="AF1030">
        <v>0</v>
      </c>
    </row>
    <row r="1031" spans="1:32" hidden="1" x14ac:dyDescent="0.2">
      <c r="A1031" t="s">
        <v>1126</v>
      </c>
      <c r="B1031" t="s">
        <v>721</v>
      </c>
      <c r="C1031" t="s">
        <v>35</v>
      </c>
      <c r="D1031" t="s">
        <v>60</v>
      </c>
      <c r="E1031">
        <v>8</v>
      </c>
      <c r="F1031" t="s">
        <v>1127</v>
      </c>
      <c r="G1031" t="s">
        <v>203</v>
      </c>
      <c r="T1031">
        <v>2</v>
      </c>
      <c r="U1031">
        <v>0</v>
      </c>
      <c r="V1031">
        <v>0</v>
      </c>
      <c r="W1031">
        <v>0</v>
      </c>
      <c r="X1031">
        <v>0</v>
      </c>
      <c r="Y1031">
        <v>0</v>
      </c>
      <c r="AF1031">
        <v>0</v>
      </c>
    </row>
    <row r="1032" spans="1:32" hidden="1" x14ac:dyDescent="0.2">
      <c r="A1032" t="s">
        <v>1422</v>
      </c>
      <c r="B1032" t="s">
        <v>721</v>
      </c>
      <c r="C1032" t="s">
        <v>54</v>
      </c>
      <c r="D1032" t="s">
        <v>33</v>
      </c>
      <c r="E1032">
        <v>8</v>
      </c>
      <c r="F1032" t="s">
        <v>1423</v>
      </c>
      <c r="G1032" t="s">
        <v>205</v>
      </c>
      <c r="T1032">
        <v>2</v>
      </c>
      <c r="U1032">
        <v>0</v>
      </c>
      <c r="V1032">
        <v>0</v>
      </c>
      <c r="W1032">
        <v>0</v>
      </c>
      <c r="X1032">
        <v>0</v>
      </c>
      <c r="Y1032">
        <v>0</v>
      </c>
      <c r="AF1032">
        <v>0</v>
      </c>
    </row>
    <row r="1033" spans="1:32" hidden="1" x14ac:dyDescent="0.2">
      <c r="A1033" t="s">
        <v>1263</v>
      </c>
      <c r="B1033" t="s">
        <v>721</v>
      </c>
      <c r="C1033" t="s">
        <v>45</v>
      </c>
      <c r="D1033" t="s">
        <v>46</v>
      </c>
      <c r="E1033">
        <v>8</v>
      </c>
      <c r="F1033" t="s">
        <v>1264</v>
      </c>
      <c r="G1033" t="s">
        <v>198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AF1033">
        <v>0</v>
      </c>
    </row>
    <row r="1034" spans="1:32" hidden="1" x14ac:dyDescent="0.2">
      <c r="A1034" t="s">
        <v>1196</v>
      </c>
      <c r="B1034" t="s">
        <v>795</v>
      </c>
      <c r="C1034" t="s">
        <v>36</v>
      </c>
      <c r="D1034" t="s">
        <v>50</v>
      </c>
      <c r="E1034">
        <v>8</v>
      </c>
      <c r="F1034" t="s">
        <v>1197</v>
      </c>
      <c r="G1034" t="s">
        <v>204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AF1034">
        <v>0</v>
      </c>
    </row>
    <row r="1035" spans="1:32" hidden="1" x14ac:dyDescent="0.2">
      <c r="A1035" t="s">
        <v>859</v>
      </c>
      <c r="B1035" t="s">
        <v>721</v>
      </c>
      <c r="C1035" t="s">
        <v>57</v>
      </c>
      <c r="D1035" t="s">
        <v>34</v>
      </c>
      <c r="E1035">
        <v>8</v>
      </c>
      <c r="F1035" t="s">
        <v>860</v>
      </c>
      <c r="G1035" t="s">
        <v>207</v>
      </c>
      <c r="T1035">
        <v>1</v>
      </c>
      <c r="U1035">
        <v>0</v>
      </c>
      <c r="V1035">
        <v>0</v>
      </c>
      <c r="W1035">
        <v>0</v>
      </c>
      <c r="X1035">
        <v>0</v>
      </c>
      <c r="Y1035">
        <v>0</v>
      </c>
      <c r="AF1035">
        <v>0</v>
      </c>
    </row>
    <row r="1036" spans="1:32" hidden="1" x14ac:dyDescent="0.2">
      <c r="A1036" t="s">
        <v>1259</v>
      </c>
      <c r="B1036" t="s">
        <v>721</v>
      </c>
      <c r="C1036" t="s">
        <v>39</v>
      </c>
      <c r="D1036" t="s">
        <v>52</v>
      </c>
      <c r="E1036">
        <v>8</v>
      </c>
      <c r="F1036" t="s">
        <v>1260</v>
      </c>
      <c r="G1036" t="s">
        <v>200</v>
      </c>
      <c r="T1036">
        <v>4</v>
      </c>
      <c r="U1036">
        <v>0</v>
      </c>
      <c r="V1036">
        <v>0</v>
      </c>
      <c r="W1036">
        <v>0</v>
      </c>
      <c r="X1036">
        <v>0</v>
      </c>
      <c r="Y1036">
        <v>0</v>
      </c>
      <c r="AF1036">
        <v>0</v>
      </c>
    </row>
    <row r="1037" spans="1:32" hidden="1" x14ac:dyDescent="0.2">
      <c r="A1037" t="s">
        <v>835</v>
      </c>
      <c r="B1037" t="s">
        <v>795</v>
      </c>
      <c r="C1037" t="s">
        <v>41</v>
      </c>
      <c r="D1037" t="s">
        <v>37</v>
      </c>
      <c r="E1037">
        <v>8</v>
      </c>
      <c r="F1037" t="s">
        <v>836</v>
      </c>
      <c r="G1037" t="s">
        <v>201</v>
      </c>
      <c r="T1037">
        <v>1</v>
      </c>
      <c r="U1037">
        <v>0</v>
      </c>
      <c r="V1037">
        <v>0</v>
      </c>
      <c r="W1037">
        <v>0</v>
      </c>
      <c r="X1037">
        <v>0</v>
      </c>
      <c r="Y1037">
        <v>0</v>
      </c>
      <c r="AF1037">
        <v>0</v>
      </c>
    </row>
    <row r="1038" spans="1:32" hidden="1" x14ac:dyDescent="0.2">
      <c r="A1038" t="s">
        <v>1040</v>
      </c>
      <c r="B1038" t="s">
        <v>795</v>
      </c>
      <c r="C1038" t="s">
        <v>62</v>
      </c>
      <c r="D1038" t="s">
        <v>61</v>
      </c>
      <c r="E1038">
        <v>8</v>
      </c>
      <c r="F1038" t="s">
        <v>1041</v>
      </c>
      <c r="G1038" t="s">
        <v>197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AF1038">
        <v>0</v>
      </c>
    </row>
    <row r="1039" spans="1:32" hidden="1" x14ac:dyDescent="0.2">
      <c r="A1039" t="s">
        <v>1206</v>
      </c>
      <c r="B1039" t="s">
        <v>795</v>
      </c>
      <c r="C1039" t="s">
        <v>61</v>
      </c>
      <c r="D1039" t="s">
        <v>62</v>
      </c>
      <c r="E1039">
        <v>8</v>
      </c>
      <c r="F1039" t="s">
        <v>1207</v>
      </c>
      <c r="G1039" t="s">
        <v>197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AF1039">
        <v>0</v>
      </c>
    </row>
    <row r="1040" spans="1:32" hidden="1" x14ac:dyDescent="0.2">
      <c r="A1040" t="s">
        <v>1146</v>
      </c>
      <c r="B1040" t="s">
        <v>721</v>
      </c>
      <c r="C1040" t="s">
        <v>57</v>
      </c>
      <c r="D1040" t="s">
        <v>34</v>
      </c>
      <c r="E1040">
        <v>8</v>
      </c>
      <c r="F1040" t="s">
        <v>1147</v>
      </c>
      <c r="G1040" t="s">
        <v>207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AF1040">
        <v>0</v>
      </c>
    </row>
    <row r="1041" spans="1:32" hidden="1" x14ac:dyDescent="0.2">
      <c r="A1041" t="s">
        <v>1314</v>
      </c>
      <c r="B1041" t="s">
        <v>721</v>
      </c>
      <c r="C1041" t="s">
        <v>45</v>
      </c>
      <c r="D1041" t="s">
        <v>46</v>
      </c>
      <c r="E1041">
        <v>8</v>
      </c>
      <c r="F1041" t="s">
        <v>1315</v>
      </c>
      <c r="G1041" t="s">
        <v>198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AF1041">
        <v>0</v>
      </c>
    </row>
    <row r="1042" spans="1:32" hidden="1" x14ac:dyDescent="0.2">
      <c r="A1042" t="s">
        <v>1068</v>
      </c>
      <c r="B1042" t="s">
        <v>795</v>
      </c>
      <c r="C1042" t="s">
        <v>45</v>
      </c>
      <c r="D1042" t="s">
        <v>46</v>
      </c>
      <c r="E1042">
        <v>8</v>
      </c>
      <c r="F1042" t="s">
        <v>1069</v>
      </c>
      <c r="G1042" t="s">
        <v>198</v>
      </c>
      <c r="T1042">
        <v>2</v>
      </c>
      <c r="U1042">
        <v>0</v>
      </c>
      <c r="V1042">
        <v>0</v>
      </c>
      <c r="W1042">
        <v>0</v>
      </c>
      <c r="X1042">
        <v>0</v>
      </c>
      <c r="Y1042">
        <v>0</v>
      </c>
      <c r="AF1042">
        <v>0</v>
      </c>
    </row>
    <row r="1043" spans="1:32" hidden="1" x14ac:dyDescent="0.2">
      <c r="A1043" t="s">
        <v>849</v>
      </c>
      <c r="B1043" t="s">
        <v>721</v>
      </c>
      <c r="C1043" t="s">
        <v>34</v>
      </c>
      <c r="D1043" t="s">
        <v>57</v>
      </c>
      <c r="E1043">
        <v>8</v>
      </c>
      <c r="F1043" t="s">
        <v>850</v>
      </c>
      <c r="G1043" t="s">
        <v>207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AF1043">
        <v>0</v>
      </c>
    </row>
    <row r="1044" spans="1:32" hidden="1" x14ac:dyDescent="0.2">
      <c r="A1044" t="s">
        <v>985</v>
      </c>
      <c r="B1044" t="s">
        <v>721</v>
      </c>
      <c r="C1044" t="s">
        <v>55</v>
      </c>
      <c r="D1044" t="s">
        <v>49</v>
      </c>
      <c r="E1044">
        <v>8</v>
      </c>
      <c r="F1044" t="s">
        <v>986</v>
      </c>
      <c r="G1044" t="s">
        <v>202</v>
      </c>
      <c r="T1044">
        <v>1</v>
      </c>
      <c r="U1044">
        <v>0</v>
      </c>
      <c r="V1044">
        <v>0</v>
      </c>
      <c r="W1044">
        <v>0</v>
      </c>
      <c r="X1044">
        <v>0</v>
      </c>
      <c r="Y1044">
        <v>0</v>
      </c>
      <c r="AF1044">
        <v>0</v>
      </c>
    </row>
    <row r="1045" spans="1:32" hidden="1" x14ac:dyDescent="0.2">
      <c r="A1045" t="s">
        <v>939</v>
      </c>
      <c r="B1045" t="s">
        <v>721</v>
      </c>
      <c r="C1045" t="s">
        <v>35</v>
      </c>
      <c r="D1045" t="s">
        <v>60</v>
      </c>
      <c r="E1045">
        <v>8</v>
      </c>
      <c r="F1045" t="s">
        <v>940</v>
      </c>
      <c r="G1045" t="s">
        <v>203</v>
      </c>
      <c r="T1045">
        <v>3</v>
      </c>
      <c r="U1045">
        <v>0</v>
      </c>
      <c r="V1045">
        <v>0</v>
      </c>
      <c r="W1045">
        <v>0</v>
      </c>
      <c r="X1045">
        <v>0</v>
      </c>
      <c r="Y1045">
        <v>0</v>
      </c>
      <c r="AF1045">
        <v>0</v>
      </c>
    </row>
    <row r="1046" spans="1:32" hidden="1" x14ac:dyDescent="0.2">
      <c r="A1046" t="s">
        <v>1124</v>
      </c>
      <c r="B1046" t="s">
        <v>795</v>
      </c>
      <c r="C1046" t="s">
        <v>33</v>
      </c>
      <c r="D1046" t="s">
        <v>54</v>
      </c>
      <c r="E1046">
        <v>8</v>
      </c>
      <c r="F1046" t="s">
        <v>1125</v>
      </c>
      <c r="G1046" t="s">
        <v>205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AF1046">
        <v>0</v>
      </c>
    </row>
    <row r="1047" spans="1:32" hidden="1" x14ac:dyDescent="0.2">
      <c r="A1047" t="s">
        <v>1435</v>
      </c>
      <c r="B1047" t="s">
        <v>1344</v>
      </c>
      <c r="C1047" t="s">
        <v>50</v>
      </c>
      <c r="D1047" t="s">
        <v>36</v>
      </c>
      <c r="E1047">
        <v>8</v>
      </c>
      <c r="Z1047">
        <v>1</v>
      </c>
      <c r="AA1047">
        <v>0</v>
      </c>
      <c r="AF1047">
        <v>0</v>
      </c>
    </row>
    <row r="1048" spans="1:32" hidden="1" x14ac:dyDescent="0.2">
      <c r="A1048" t="s">
        <v>1436</v>
      </c>
      <c r="B1048" t="s">
        <v>728</v>
      </c>
      <c r="C1048" t="s">
        <v>39</v>
      </c>
      <c r="D1048" t="s">
        <v>52</v>
      </c>
      <c r="E1048">
        <v>8</v>
      </c>
      <c r="Z1048">
        <v>0</v>
      </c>
      <c r="AA1048">
        <v>1</v>
      </c>
      <c r="AF1048">
        <v>0</v>
      </c>
    </row>
    <row r="1049" spans="1:32" hidden="1" x14ac:dyDescent="0.2">
      <c r="A1049" t="s">
        <v>1434</v>
      </c>
      <c r="B1049" t="s">
        <v>1344</v>
      </c>
      <c r="C1049" t="s">
        <v>59</v>
      </c>
      <c r="D1049" t="s">
        <v>44</v>
      </c>
      <c r="E1049">
        <v>8</v>
      </c>
      <c r="Z1049">
        <v>1</v>
      </c>
      <c r="AA1049">
        <v>0</v>
      </c>
      <c r="AF1049">
        <v>0</v>
      </c>
    </row>
    <row r="1050" spans="1:32" hidden="1" x14ac:dyDescent="0.2">
      <c r="A1050" t="s">
        <v>749</v>
      </c>
      <c r="B1050" t="s">
        <v>476</v>
      </c>
      <c r="C1050" t="s">
        <v>31</v>
      </c>
      <c r="D1050" t="s">
        <v>47</v>
      </c>
      <c r="E1050">
        <v>8</v>
      </c>
      <c r="F1050" t="s">
        <v>750</v>
      </c>
      <c r="G1050" t="s">
        <v>208</v>
      </c>
      <c r="O1050">
        <v>1</v>
      </c>
      <c r="P1050">
        <v>-1</v>
      </c>
      <c r="Q1050">
        <v>0</v>
      </c>
      <c r="R1050">
        <v>0</v>
      </c>
      <c r="S1050">
        <v>0</v>
      </c>
      <c r="AF1050">
        <v>-0.1</v>
      </c>
    </row>
    <row r="1051" spans="1:32" hidden="1" x14ac:dyDescent="0.2">
      <c r="A1051" t="s">
        <v>567</v>
      </c>
      <c r="B1051" t="s">
        <v>476</v>
      </c>
      <c r="C1051" t="s">
        <v>42</v>
      </c>
      <c r="D1051" t="s">
        <v>33</v>
      </c>
      <c r="E1051">
        <v>7</v>
      </c>
      <c r="F1051" t="s">
        <v>568</v>
      </c>
      <c r="G1051" t="s">
        <v>186</v>
      </c>
      <c r="O1051">
        <v>14</v>
      </c>
      <c r="P1051">
        <v>175</v>
      </c>
      <c r="Q1051">
        <v>1</v>
      </c>
      <c r="R1051">
        <v>0</v>
      </c>
      <c r="S1051">
        <v>1</v>
      </c>
      <c r="T1051">
        <v>3</v>
      </c>
      <c r="U1051">
        <v>3</v>
      </c>
      <c r="V1051">
        <v>61</v>
      </c>
      <c r="W1051">
        <v>1</v>
      </c>
      <c r="X1051">
        <v>0</v>
      </c>
      <c r="Y1051">
        <v>0</v>
      </c>
      <c r="AF1051">
        <v>41.6</v>
      </c>
    </row>
    <row r="1052" spans="1:32" hidden="1" x14ac:dyDescent="0.2">
      <c r="A1052" t="s">
        <v>933</v>
      </c>
      <c r="B1052" t="s">
        <v>721</v>
      </c>
      <c r="C1052" t="s">
        <v>33</v>
      </c>
      <c r="D1052" t="s">
        <v>42</v>
      </c>
      <c r="E1052">
        <v>7</v>
      </c>
      <c r="F1052" t="s">
        <v>934</v>
      </c>
      <c r="G1052" t="s">
        <v>186</v>
      </c>
      <c r="T1052">
        <v>16</v>
      </c>
      <c r="U1052">
        <v>9</v>
      </c>
      <c r="V1052">
        <v>127</v>
      </c>
      <c r="W1052">
        <v>2</v>
      </c>
      <c r="X1052">
        <v>0</v>
      </c>
      <c r="Y1052">
        <v>1</v>
      </c>
      <c r="AF1052">
        <v>36.700000000000003</v>
      </c>
    </row>
    <row r="1053" spans="1:32" hidden="1" x14ac:dyDescent="0.2">
      <c r="A1053" t="s">
        <v>659</v>
      </c>
      <c r="B1053" t="s">
        <v>476</v>
      </c>
      <c r="C1053" t="s">
        <v>35</v>
      </c>
      <c r="D1053" t="s">
        <v>45</v>
      </c>
      <c r="E1053">
        <v>7</v>
      </c>
      <c r="F1053" t="s">
        <v>660</v>
      </c>
      <c r="G1053" t="s">
        <v>185</v>
      </c>
      <c r="O1053">
        <v>19</v>
      </c>
      <c r="P1053">
        <v>128</v>
      </c>
      <c r="Q1053">
        <v>2</v>
      </c>
      <c r="R1053">
        <v>0</v>
      </c>
      <c r="S1053">
        <v>1</v>
      </c>
      <c r="T1053">
        <v>5</v>
      </c>
      <c r="U1053">
        <v>4</v>
      </c>
      <c r="V1053">
        <v>35</v>
      </c>
      <c r="W1053">
        <v>0</v>
      </c>
      <c r="X1053">
        <v>0</v>
      </c>
      <c r="Y1053">
        <v>0</v>
      </c>
      <c r="AF1053">
        <v>35.299999999999997</v>
      </c>
    </row>
    <row r="1054" spans="1:32" hidden="1" x14ac:dyDescent="0.2">
      <c r="A1054" t="s">
        <v>420</v>
      </c>
      <c r="B1054" t="s">
        <v>368</v>
      </c>
      <c r="C1054" t="s">
        <v>53</v>
      </c>
      <c r="D1054" t="s">
        <v>36</v>
      </c>
      <c r="E1054">
        <v>7</v>
      </c>
      <c r="F1054" t="s">
        <v>421</v>
      </c>
      <c r="G1054" t="s">
        <v>191</v>
      </c>
      <c r="H1054">
        <v>40</v>
      </c>
      <c r="I1054">
        <v>33</v>
      </c>
      <c r="J1054">
        <v>317</v>
      </c>
      <c r="K1054">
        <v>3</v>
      </c>
      <c r="L1054">
        <v>0</v>
      </c>
      <c r="M1054">
        <v>0</v>
      </c>
      <c r="N1054">
        <v>1</v>
      </c>
      <c r="O1054">
        <v>3</v>
      </c>
      <c r="P1054">
        <v>15</v>
      </c>
      <c r="Q1054">
        <v>1</v>
      </c>
      <c r="R1054">
        <v>0</v>
      </c>
      <c r="S1054">
        <v>0</v>
      </c>
      <c r="Z1054">
        <v>1</v>
      </c>
      <c r="AA1054">
        <v>0</v>
      </c>
      <c r="AF1054">
        <v>35.18</v>
      </c>
    </row>
    <row r="1055" spans="1:32" hidden="1" x14ac:dyDescent="0.2">
      <c r="A1055" t="s">
        <v>913</v>
      </c>
      <c r="B1055" t="s">
        <v>721</v>
      </c>
      <c r="C1055" t="s">
        <v>59</v>
      </c>
      <c r="D1055" t="s">
        <v>41</v>
      </c>
      <c r="E1055">
        <v>7</v>
      </c>
      <c r="F1055" t="s">
        <v>914</v>
      </c>
      <c r="G1055" t="s">
        <v>188</v>
      </c>
      <c r="T1055">
        <v>15</v>
      </c>
      <c r="U1055">
        <v>4</v>
      </c>
      <c r="V1055">
        <v>150</v>
      </c>
      <c r="W1055">
        <v>2</v>
      </c>
      <c r="X1055">
        <v>0</v>
      </c>
      <c r="Y1055">
        <v>1</v>
      </c>
      <c r="AF1055">
        <v>34</v>
      </c>
    </row>
    <row r="1056" spans="1:32" hidden="1" x14ac:dyDescent="0.2">
      <c r="A1056" t="s">
        <v>1134</v>
      </c>
      <c r="B1056" t="s">
        <v>721</v>
      </c>
      <c r="C1056" t="s">
        <v>36</v>
      </c>
      <c r="D1056" t="s">
        <v>53</v>
      </c>
      <c r="E1056">
        <v>7</v>
      </c>
      <c r="F1056" t="s">
        <v>1135</v>
      </c>
      <c r="G1056" t="s">
        <v>191</v>
      </c>
      <c r="T1056">
        <v>12</v>
      </c>
      <c r="U1056">
        <v>8</v>
      </c>
      <c r="V1056">
        <v>164</v>
      </c>
      <c r="W1056">
        <v>1</v>
      </c>
      <c r="X1056">
        <v>0</v>
      </c>
      <c r="Y1056">
        <v>1</v>
      </c>
      <c r="AF1056">
        <v>33.4</v>
      </c>
    </row>
    <row r="1057" spans="1:32" hidden="1" x14ac:dyDescent="0.2">
      <c r="A1057" t="s">
        <v>631</v>
      </c>
      <c r="B1057" t="s">
        <v>476</v>
      </c>
      <c r="C1057" t="s">
        <v>49</v>
      </c>
      <c r="D1057" t="s">
        <v>56</v>
      </c>
      <c r="E1057">
        <v>7</v>
      </c>
      <c r="F1057" t="s">
        <v>632</v>
      </c>
      <c r="G1057" t="s">
        <v>192</v>
      </c>
      <c r="O1057">
        <v>5</v>
      </c>
      <c r="P1057">
        <v>26</v>
      </c>
      <c r="Q1057">
        <v>0</v>
      </c>
      <c r="R1057">
        <v>0</v>
      </c>
      <c r="S1057">
        <v>0</v>
      </c>
      <c r="T1057">
        <v>12</v>
      </c>
      <c r="U1057">
        <v>11</v>
      </c>
      <c r="V1057">
        <v>75</v>
      </c>
      <c r="W1057">
        <v>2</v>
      </c>
      <c r="X1057">
        <v>0</v>
      </c>
      <c r="Y1057">
        <v>0</v>
      </c>
      <c r="AF1057">
        <v>33.1</v>
      </c>
    </row>
    <row r="1058" spans="1:32" hidden="1" x14ac:dyDescent="0.2">
      <c r="A1058" t="s">
        <v>422</v>
      </c>
      <c r="B1058" t="s">
        <v>368</v>
      </c>
      <c r="C1058" t="s">
        <v>43</v>
      </c>
      <c r="D1058" t="s">
        <v>32</v>
      </c>
      <c r="E1058">
        <v>7</v>
      </c>
      <c r="F1058" t="s">
        <v>423</v>
      </c>
      <c r="G1058" t="s">
        <v>189</v>
      </c>
      <c r="H1058">
        <v>54</v>
      </c>
      <c r="I1058">
        <v>34</v>
      </c>
      <c r="J1058">
        <v>355</v>
      </c>
      <c r="K1058">
        <v>2</v>
      </c>
      <c r="L1058">
        <v>0</v>
      </c>
      <c r="M1058">
        <v>0</v>
      </c>
      <c r="N1058">
        <v>1</v>
      </c>
      <c r="O1058">
        <v>4</v>
      </c>
      <c r="P1058">
        <v>15</v>
      </c>
      <c r="Q1058">
        <v>1</v>
      </c>
      <c r="R1058">
        <v>0</v>
      </c>
      <c r="S1058">
        <v>0</v>
      </c>
      <c r="AF1058">
        <v>32.700000000000003</v>
      </c>
    </row>
    <row r="1059" spans="1:32" hidden="1" x14ac:dyDescent="0.2">
      <c r="A1059" t="s">
        <v>937</v>
      </c>
      <c r="B1059" t="s">
        <v>795</v>
      </c>
      <c r="C1059" t="s">
        <v>43</v>
      </c>
      <c r="D1059" t="s">
        <v>32</v>
      </c>
      <c r="E1059">
        <v>7</v>
      </c>
      <c r="F1059" t="s">
        <v>938</v>
      </c>
      <c r="G1059" t="s">
        <v>189</v>
      </c>
      <c r="T1059">
        <v>16</v>
      </c>
      <c r="U1059">
        <v>11</v>
      </c>
      <c r="V1059">
        <v>108</v>
      </c>
      <c r="W1059">
        <v>1</v>
      </c>
      <c r="X1059">
        <v>0</v>
      </c>
      <c r="Y1059">
        <v>1</v>
      </c>
      <c r="AF1059">
        <v>30.8</v>
      </c>
    </row>
    <row r="1060" spans="1:32" hidden="1" x14ac:dyDescent="0.2">
      <c r="A1060" t="s">
        <v>424</v>
      </c>
      <c r="B1060" t="s">
        <v>368</v>
      </c>
      <c r="C1060" t="s">
        <v>49</v>
      </c>
      <c r="D1060" t="s">
        <v>56</v>
      </c>
      <c r="E1060">
        <v>7</v>
      </c>
      <c r="F1060" t="s">
        <v>425</v>
      </c>
      <c r="G1060" t="s">
        <v>192</v>
      </c>
      <c r="H1060">
        <v>58</v>
      </c>
      <c r="I1060">
        <v>38</v>
      </c>
      <c r="J1060">
        <v>336</v>
      </c>
      <c r="K1060">
        <v>3</v>
      </c>
      <c r="L1060">
        <v>2</v>
      </c>
      <c r="M1060">
        <v>2</v>
      </c>
      <c r="N1060">
        <v>1</v>
      </c>
      <c r="AF1060">
        <v>30.44</v>
      </c>
    </row>
    <row r="1061" spans="1:32" hidden="1" x14ac:dyDescent="0.2">
      <c r="A1061" t="s">
        <v>853</v>
      </c>
      <c r="B1061" t="s">
        <v>795</v>
      </c>
      <c r="C1061" t="s">
        <v>53</v>
      </c>
      <c r="D1061" t="s">
        <v>36</v>
      </c>
      <c r="E1061">
        <v>7</v>
      </c>
      <c r="F1061" t="s">
        <v>854</v>
      </c>
      <c r="G1061" t="s">
        <v>191</v>
      </c>
      <c r="T1061">
        <v>13</v>
      </c>
      <c r="U1061">
        <v>11</v>
      </c>
      <c r="V1061">
        <v>72</v>
      </c>
      <c r="W1061">
        <v>2</v>
      </c>
      <c r="X1061">
        <v>0</v>
      </c>
      <c r="Y1061">
        <v>0</v>
      </c>
      <c r="AF1061">
        <v>30.2</v>
      </c>
    </row>
    <row r="1062" spans="1:32" hidden="1" x14ac:dyDescent="0.2">
      <c r="A1062" t="s">
        <v>510</v>
      </c>
      <c r="B1062" t="s">
        <v>476</v>
      </c>
      <c r="C1062" t="s">
        <v>33</v>
      </c>
      <c r="D1062" t="s">
        <v>42</v>
      </c>
      <c r="E1062">
        <v>7</v>
      </c>
      <c r="F1062" t="s">
        <v>511</v>
      </c>
      <c r="G1062" t="s">
        <v>186</v>
      </c>
      <c r="O1062">
        <v>18</v>
      </c>
      <c r="P1062">
        <v>59</v>
      </c>
      <c r="Q1062">
        <v>1</v>
      </c>
      <c r="R1062">
        <v>0</v>
      </c>
      <c r="S1062">
        <v>0</v>
      </c>
      <c r="T1062">
        <v>7</v>
      </c>
      <c r="U1062">
        <v>5</v>
      </c>
      <c r="V1062">
        <v>66</v>
      </c>
      <c r="W1062">
        <v>1</v>
      </c>
      <c r="X1062">
        <v>0</v>
      </c>
      <c r="Y1062">
        <v>0</v>
      </c>
      <c r="AF1062">
        <v>29.5</v>
      </c>
    </row>
    <row r="1063" spans="1:32" hidden="1" x14ac:dyDescent="0.2">
      <c r="A1063" t="s">
        <v>414</v>
      </c>
      <c r="B1063" t="s">
        <v>368</v>
      </c>
      <c r="C1063" t="s">
        <v>59</v>
      </c>
      <c r="D1063" t="s">
        <v>41</v>
      </c>
      <c r="E1063">
        <v>7</v>
      </c>
      <c r="F1063" t="s">
        <v>415</v>
      </c>
      <c r="G1063" t="s">
        <v>188</v>
      </c>
      <c r="H1063">
        <v>44</v>
      </c>
      <c r="I1063">
        <v>23</v>
      </c>
      <c r="J1063">
        <v>333</v>
      </c>
      <c r="K1063">
        <v>3</v>
      </c>
      <c r="L1063">
        <v>0</v>
      </c>
      <c r="M1063">
        <v>2</v>
      </c>
      <c r="N1063">
        <v>1</v>
      </c>
      <c r="O1063">
        <v>3</v>
      </c>
      <c r="P1063">
        <v>27</v>
      </c>
      <c r="Q1063">
        <v>0</v>
      </c>
      <c r="R1063">
        <v>0</v>
      </c>
      <c r="S1063">
        <v>0</v>
      </c>
      <c r="AF1063">
        <v>29.02</v>
      </c>
    </row>
    <row r="1064" spans="1:32" hidden="1" x14ac:dyDescent="0.2">
      <c r="A1064" t="s">
        <v>388</v>
      </c>
      <c r="B1064" t="s">
        <v>368</v>
      </c>
      <c r="C1064" t="s">
        <v>42</v>
      </c>
      <c r="D1064" t="s">
        <v>33</v>
      </c>
      <c r="E1064">
        <v>7</v>
      </c>
      <c r="F1064" t="s">
        <v>389</v>
      </c>
      <c r="G1064" t="s">
        <v>186</v>
      </c>
      <c r="H1064">
        <v>19</v>
      </c>
      <c r="I1064">
        <v>18</v>
      </c>
      <c r="J1064">
        <v>282</v>
      </c>
      <c r="K1064">
        <v>4</v>
      </c>
      <c r="L1064">
        <v>0</v>
      </c>
      <c r="M1064">
        <v>0</v>
      </c>
      <c r="N1064">
        <v>0</v>
      </c>
      <c r="O1064">
        <v>1</v>
      </c>
      <c r="P1064">
        <v>3</v>
      </c>
      <c r="Q1064">
        <v>0</v>
      </c>
      <c r="R1064">
        <v>0</v>
      </c>
      <c r="S1064">
        <v>0</v>
      </c>
      <c r="AF1064">
        <v>27.58</v>
      </c>
    </row>
    <row r="1065" spans="1:32" hidden="1" x14ac:dyDescent="0.2">
      <c r="A1065" t="s">
        <v>873</v>
      </c>
      <c r="B1065" t="s">
        <v>721</v>
      </c>
      <c r="C1065" t="s">
        <v>56</v>
      </c>
      <c r="D1065" t="s">
        <v>49</v>
      </c>
      <c r="E1065">
        <v>7</v>
      </c>
      <c r="F1065" t="s">
        <v>874</v>
      </c>
      <c r="G1065" t="s">
        <v>192</v>
      </c>
      <c r="T1065">
        <v>6</v>
      </c>
      <c r="U1065">
        <v>5</v>
      </c>
      <c r="V1065">
        <v>133</v>
      </c>
      <c r="W1065">
        <v>1</v>
      </c>
      <c r="X1065">
        <v>0</v>
      </c>
      <c r="Y1065">
        <v>1</v>
      </c>
      <c r="AF1065">
        <v>27.3</v>
      </c>
    </row>
    <row r="1066" spans="1:32" hidden="1" x14ac:dyDescent="0.2">
      <c r="A1066" t="s">
        <v>629</v>
      </c>
      <c r="B1066" t="s">
        <v>476</v>
      </c>
      <c r="C1066" t="s">
        <v>34</v>
      </c>
      <c r="D1066" t="s">
        <v>37</v>
      </c>
      <c r="E1066">
        <v>7</v>
      </c>
      <c r="F1066" t="s">
        <v>630</v>
      </c>
      <c r="G1066" t="s">
        <v>193</v>
      </c>
      <c r="O1066">
        <v>29</v>
      </c>
      <c r="P1066">
        <v>152</v>
      </c>
      <c r="Q1066">
        <v>1</v>
      </c>
      <c r="R1066">
        <v>0</v>
      </c>
      <c r="S1066">
        <v>1</v>
      </c>
      <c r="T1066">
        <v>2</v>
      </c>
      <c r="U1066">
        <v>2</v>
      </c>
      <c r="V1066">
        <v>10</v>
      </c>
      <c r="W1066">
        <v>0</v>
      </c>
      <c r="X1066">
        <v>0</v>
      </c>
      <c r="Y1066">
        <v>0</v>
      </c>
      <c r="AF1066">
        <v>27.2</v>
      </c>
    </row>
    <row r="1067" spans="1:32" hidden="1" x14ac:dyDescent="0.2">
      <c r="A1067" t="s">
        <v>1140</v>
      </c>
      <c r="B1067" t="s">
        <v>721</v>
      </c>
      <c r="C1067" t="s">
        <v>39</v>
      </c>
      <c r="D1067" t="s">
        <v>61</v>
      </c>
      <c r="E1067">
        <v>7</v>
      </c>
      <c r="F1067" t="s">
        <v>1141</v>
      </c>
      <c r="G1067" t="s">
        <v>187</v>
      </c>
      <c r="O1067">
        <v>1</v>
      </c>
      <c r="P1067">
        <v>9</v>
      </c>
      <c r="Q1067">
        <v>0</v>
      </c>
      <c r="R1067">
        <v>0</v>
      </c>
      <c r="S1067">
        <v>0</v>
      </c>
      <c r="T1067">
        <v>9</v>
      </c>
      <c r="U1067">
        <v>6</v>
      </c>
      <c r="V1067">
        <v>108</v>
      </c>
      <c r="W1067">
        <v>1</v>
      </c>
      <c r="X1067">
        <v>0</v>
      </c>
      <c r="Y1067">
        <v>1</v>
      </c>
      <c r="AF1067">
        <v>26.7</v>
      </c>
    </row>
    <row r="1068" spans="1:32" hidden="1" x14ac:dyDescent="0.2">
      <c r="A1068" t="s">
        <v>490</v>
      </c>
      <c r="B1068" t="s">
        <v>476</v>
      </c>
      <c r="C1068" t="s">
        <v>41</v>
      </c>
      <c r="D1068" t="s">
        <v>59</v>
      </c>
      <c r="E1068">
        <v>7</v>
      </c>
      <c r="F1068" t="s">
        <v>491</v>
      </c>
      <c r="G1068" t="s">
        <v>188</v>
      </c>
      <c r="O1068">
        <v>14</v>
      </c>
      <c r="P1068">
        <v>143</v>
      </c>
      <c r="Q1068">
        <v>1</v>
      </c>
      <c r="R1068">
        <v>0</v>
      </c>
      <c r="S1068">
        <v>1</v>
      </c>
      <c r="T1068">
        <v>2</v>
      </c>
      <c r="U1068">
        <v>2</v>
      </c>
      <c r="V1068">
        <v>5</v>
      </c>
      <c r="W1068">
        <v>0</v>
      </c>
      <c r="X1068">
        <v>0</v>
      </c>
      <c r="Y1068">
        <v>0</v>
      </c>
      <c r="AF1068">
        <v>25.8</v>
      </c>
    </row>
    <row r="1069" spans="1:32" hidden="1" x14ac:dyDescent="0.2">
      <c r="A1069" t="s">
        <v>772</v>
      </c>
      <c r="B1069" t="s">
        <v>721</v>
      </c>
      <c r="C1069" t="s">
        <v>42</v>
      </c>
      <c r="D1069" t="s">
        <v>33</v>
      </c>
      <c r="E1069">
        <v>7</v>
      </c>
      <c r="F1069" t="s">
        <v>773</v>
      </c>
      <c r="G1069" t="s">
        <v>186</v>
      </c>
      <c r="O1069">
        <v>1</v>
      </c>
      <c r="P1069">
        <v>5</v>
      </c>
      <c r="Q1069">
        <v>0</v>
      </c>
      <c r="R1069">
        <v>0</v>
      </c>
      <c r="S1069">
        <v>0</v>
      </c>
      <c r="T1069">
        <v>5</v>
      </c>
      <c r="U1069">
        <v>5</v>
      </c>
      <c r="V1069">
        <v>83</v>
      </c>
      <c r="W1069">
        <v>2</v>
      </c>
      <c r="X1069">
        <v>0</v>
      </c>
      <c r="Y1069">
        <v>0</v>
      </c>
      <c r="AF1069">
        <v>25.8</v>
      </c>
    </row>
    <row r="1070" spans="1:32" hidden="1" x14ac:dyDescent="0.2">
      <c r="A1070" t="s">
        <v>897</v>
      </c>
      <c r="B1070" t="s">
        <v>721</v>
      </c>
      <c r="C1070" t="s">
        <v>50</v>
      </c>
      <c r="D1070" t="s">
        <v>54</v>
      </c>
      <c r="E1070">
        <v>7</v>
      </c>
      <c r="F1070" t="s">
        <v>898</v>
      </c>
      <c r="G1070" t="s">
        <v>183</v>
      </c>
      <c r="T1070">
        <v>17</v>
      </c>
      <c r="U1070">
        <v>9</v>
      </c>
      <c r="V1070">
        <v>92</v>
      </c>
      <c r="W1070">
        <v>1</v>
      </c>
      <c r="X1070">
        <v>0</v>
      </c>
      <c r="Y1070">
        <v>0</v>
      </c>
      <c r="AF1070">
        <v>24.2</v>
      </c>
    </row>
    <row r="1071" spans="1:32" hidden="1" x14ac:dyDescent="0.2">
      <c r="A1071" t="s">
        <v>486</v>
      </c>
      <c r="B1071" t="s">
        <v>476</v>
      </c>
      <c r="C1071" t="s">
        <v>62</v>
      </c>
      <c r="D1071" t="s">
        <v>48</v>
      </c>
      <c r="E1071">
        <v>7</v>
      </c>
      <c r="F1071" t="s">
        <v>487</v>
      </c>
      <c r="G1071" t="s">
        <v>190</v>
      </c>
      <c r="O1071">
        <v>22</v>
      </c>
      <c r="P1071">
        <v>110</v>
      </c>
      <c r="Q1071">
        <v>1</v>
      </c>
      <c r="R1071">
        <v>0</v>
      </c>
      <c r="S1071">
        <v>1</v>
      </c>
      <c r="T1071">
        <v>5</v>
      </c>
      <c r="U1071">
        <v>2</v>
      </c>
      <c r="V1071">
        <v>19</v>
      </c>
      <c r="W1071">
        <v>0</v>
      </c>
      <c r="X1071">
        <v>0</v>
      </c>
      <c r="Y1071">
        <v>0</v>
      </c>
      <c r="AF1071">
        <v>23.9</v>
      </c>
    </row>
    <row r="1072" spans="1:32" hidden="1" x14ac:dyDescent="0.2">
      <c r="A1072" t="s">
        <v>376</v>
      </c>
      <c r="B1072" t="s">
        <v>368</v>
      </c>
      <c r="C1072" t="s">
        <v>56</v>
      </c>
      <c r="D1072" t="s">
        <v>49</v>
      </c>
      <c r="E1072">
        <v>7</v>
      </c>
      <c r="F1072" t="s">
        <v>377</v>
      </c>
      <c r="G1072" t="s">
        <v>192</v>
      </c>
      <c r="H1072">
        <v>31</v>
      </c>
      <c r="I1072">
        <v>24</v>
      </c>
      <c r="J1072">
        <v>289</v>
      </c>
      <c r="K1072">
        <v>3</v>
      </c>
      <c r="L1072">
        <v>0</v>
      </c>
      <c r="M1072">
        <v>0</v>
      </c>
      <c r="N1072">
        <v>0</v>
      </c>
      <c r="O1072">
        <v>2</v>
      </c>
      <c r="P1072">
        <v>3</v>
      </c>
      <c r="Q1072">
        <v>0</v>
      </c>
      <c r="R1072">
        <v>0</v>
      </c>
      <c r="S1072">
        <v>0</v>
      </c>
      <c r="AF1072">
        <v>23.86</v>
      </c>
    </row>
    <row r="1073" spans="1:32" hidden="1" x14ac:dyDescent="0.2">
      <c r="A1073" t="s">
        <v>374</v>
      </c>
      <c r="B1073" t="s">
        <v>368</v>
      </c>
      <c r="C1073" t="s">
        <v>39</v>
      </c>
      <c r="D1073" t="s">
        <v>61</v>
      </c>
      <c r="E1073">
        <v>7</v>
      </c>
      <c r="F1073" t="s">
        <v>375</v>
      </c>
      <c r="G1073" t="s">
        <v>187</v>
      </c>
      <c r="H1073">
        <v>35</v>
      </c>
      <c r="I1073">
        <v>25</v>
      </c>
      <c r="J1073">
        <v>316</v>
      </c>
      <c r="K1073">
        <v>2</v>
      </c>
      <c r="L1073">
        <v>0</v>
      </c>
      <c r="M1073">
        <v>0</v>
      </c>
      <c r="N1073">
        <v>1</v>
      </c>
      <c r="O1073">
        <v>3</v>
      </c>
      <c r="P1073">
        <v>1</v>
      </c>
      <c r="Q1073">
        <v>0</v>
      </c>
      <c r="R1073">
        <v>0</v>
      </c>
      <c r="S1073">
        <v>0</v>
      </c>
      <c r="Z1073">
        <v>1</v>
      </c>
      <c r="AA1073">
        <v>0</v>
      </c>
      <c r="AF1073">
        <v>23.74</v>
      </c>
    </row>
    <row r="1074" spans="1:32" hidden="1" x14ac:dyDescent="0.2">
      <c r="A1074" t="s">
        <v>843</v>
      </c>
      <c r="B1074" t="s">
        <v>721</v>
      </c>
      <c r="C1074" t="s">
        <v>58</v>
      </c>
      <c r="D1074" t="s">
        <v>40</v>
      </c>
      <c r="E1074">
        <v>7</v>
      </c>
      <c r="F1074" t="s">
        <v>844</v>
      </c>
      <c r="G1074" t="s">
        <v>184</v>
      </c>
      <c r="T1074">
        <v>13</v>
      </c>
      <c r="U1074">
        <v>9</v>
      </c>
      <c r="V1074">
        <v>84</v>
      </c>
      <c r="W1074">
        <v>1</v>
      </c>
      <c r="X1074">
        <v>0</v>
      </c>
      <c r="Y1074">
        <v>0</v>
      </c>
      <c r="AF1074">
        <v>23.4</v>
      </c>
    </row>
    <row r="1075" spans="1:32" hidden="1" x14ac:dyDescent="0.2">
      <c r="A1075" t="s">
        <v>514</v>
      </c>
      <c r="B1075" t="s">
        <v>476</v>
      </c>
      <c r="C1075" t="s">
        <v>36</v>
      </c>
      <c r="D1075" t="s">
        <v>53</v>
      </c>
      <c r="E1075">
        <v>7</v>
      </c>
      <c r="F1075" t="s">
        <v>515</v>
      </c>
      <c r="G1075" t="s">
        <v>191</v>
      </c>
      <c r="O1075">
        <v>19</v>
      </c>
      <c r="P1075">
        <v>136</v>
      </c>
      <c r="Q1075">
        <v>0</v>
      </c>
      <c r="R1075">
        <v>0</v>
      </c>
      <c r="S1075">
        <v>1</v>
      </c>
      <c r="T1075">
        <v>3</v>
      </c>
      <c r="U1075">
        <v>3</v>
      </c>
      <c r="V1075">
        <v>35</v>
      </c>
      <c r="W1075">
        <v>0</v>
      </c>
      <c r="X1075">
        <v>0</v>
      </c>
      <c r="Y1075">
        <v>0</v>
      </c>
      <c r="AF1075">
        <v>23.1</v>
      </c>
    </row>
    <row r="1076" spans="1:32" hidden="1" x14ac:dyDescent="0.2">
      <c r="A1076" t="s">
        <v>372</v>
      </c>
      <c r="B1076" t="s">
        <v>368</v>
      </c>
      <c r="C1076" t="s">
        <v>32</v>
      </c>
      <c r="D1076" t="s">
        <v>43</v>
      </c>
      <c r="E1076">
        <v>7</v>
      </c>
      <c r="F1076" t="s">
        <v>373</v>
      </c>
      <c r="G1076" t="s">
        <v>189</v>
      </c>
      <c r="H1076">
        <v>39</v>
      </c>
      <c r="I1076">
        <v>22</v>
      </c>
      <c r="J1076">
        <v>295</v>
      </c>
      <c r="K1076">
        <v>2</v>
      </c>
      <c r="L1076">
        <v>0</v>
      </c>
      <c r="M1076">
        <v>0</v>
      </c>
      <c r="N1076">
        <v>0</v>
      </c>
      <c r="O1076">
        <v>5</v>
      </c>
      <c r="P1076">
        <v>29</v>
      </c>
      <c r="Q1076">
        <v>0</v>
      </c>
      <c r="R1076">
        <v>0</v>
      </c>
      <c r="S1076">
        <v>0</v>
      </c>
      <c r="Z1076">
        <v>1</v>
      </c>
      <c r="AA1076">
        <v>0</v>
      </c>
      <c r="AF1076">
        <v>22.7</v>
      </c>
    </row>
    <row r="1077" spans="1:32" hidden="1" x14ac:dyDescent="0.2">
      <c r="A1077" t="s">
        <v>827</v>
      </c>
      <c r="B1077" t="s">
        <v>721</v>
      </c>
      <c r="C1077" t="s">
        <v>43</v>
      </c>
      <c r="D1077" t="s">
        <v>32</v>
      </c>
      <c r="E1077">
        <v>7</v>
      </c>
      <c r="F1077" t="s">
        <v>828</v>
      </c>
      <c r="G1077" t="s">
        <v>189</v>
      </c>
      <c r="T1077">
        <v>9</v>
      </c>
      <c r="U1077">
        <v>8</v>
      </c>
      <c r="V1077">
        <v>86</v>
      </c>
      <c r="W1077">
        <v>1</v>
      </c>
      <c r="X1077">
        <v>0</v>
      </c>
      <c r="Y1077">
        <v>0</v>
      </c>
      <c r="AF1077">
        <v>22.6</v>
      </c>
    </row>
    <row r="1078" spans="1:32" hidden="1" x14ac:dyDescent="0.2">
      <c r="A1078" t="s">
        <v>599</v>
      </c>
      <c r="B1078" t="s">
        <v>476</v>
      </c>
      <c r="C1078" t="s">
        <v>40</v>
      </c>
      <c r="D1078" t="s">
        <v>58</v>
      </c>
      <c r="E1078">
        <v>7</v>
      </c>
      <c r="F1078" t="s">
        <v>600</v>
      </c>
      <c r="G1078" t="s">
        <v>184</v>
      </c>
      <c r="O1078">
        <v>20</v>
      </c>
      <c r="P1078">
        <v>115</v>
      </c>
      <c r="Q1078">
        <v>1</v>
      </c>
      <c r="R1078">
        <v>0</v>
      </c>
      <c r="S1078">
        <v>1</v>
      </c>
      <c r="T1078">
        <v>3</v>
      </c>
      <c r="U1078">
        <v>1</v>
      </c>
      <c r="V1078">
        <v>9</v>
      </c>
      <c r="W1078">
        <v>0</v>
      </c>
      <c r="X1078">
        <v>0</v>
      </c>
      <c r="Y1078">
        <v>0</v>
      </c>
      <c r="AF1078">
        <v>22.4</v>
      </c>
    </row>
    <row r="1079" spans="1:32" hidden="1" x14ac:dyDescent="0.2">
      <c r="A1079" t="s">
        <v>801</v>
      </c>
      <c r="B1079" t="s">
        <v>721</v>
      </c>
      <c r="C1079" t="s">
        <v>48</v>
      </c>
      <c r="D1079" t="s">
        <v>62</v>
      </c>
      <c r="E1079">
        <v>7</v>
      </c>
      <c r="F1079" t="s">
        <v>802</v>
      </c>
      <c r="G1079" t="s">
        <v>190</v>
      </c>
      <c r="O1079">
        <v>1</v>
      </c>
      <c r="P1079">
        <v>6</v>
      </c>
      <c r="Q1079">
        <v>0</v>
      </c>
      <c r="R1079">
        <v>0</v>
      </c>
      <c r="S1079">
        <v>0</v>
      </c>
      <c r="T1079">
        <v>8</v>
      </c>
      <c r="U1079">
        <v>6</v>
      </c>
      <c r="V1079">
        <v>124</v>
      </c>
      <c r="W1079">
        <v>0</v>
      </c>
      <c r="X1079">
        <v>0</v>
      </c>
      <c r="Y1079">
        <v>1</v>
      </c>
      <c r="AF1079">
        <v>22</v>
      </c>
    </row>
    <row r="1080" spans="1:32" hidden="1" x14ac:dyDescent="0.2">
      <c r="A1080" t="s">
        <v>446</v>
      </c>
      <c r="B1080" t="s">
        <v>368</v>
      </c>
      <c r="C1080" t="s">
        <v>33</v>
      </c>
      <c r="D1080" t="s">
        <v>42</v>
      </c>
      <c r="E1080">
        <v>7</v>
      </c>
      <c r="F1080" t="s">
        <v>447</v>
      </c>
      <c r="G1080" t="s">
        <v>186</v>
      </c>
      <c r="H1080">
        <v>49</v>
      </c>
      <c r="I1080">
        <v>23</v>
      </c>
      <c r="J1080">
        <v>273</v>
      </c>
      <c r="K1080">
        <v>3</v>
      </c>
      <c r="L1080">
        <v>0</v>
      </c>
      <c r="M1080">
        <v>1</v>
      </c>
      <c r="N1080">
        <v>0</v>
      </c>
      <c r="AF1080">
        <v>21.92</v>
      </c>
    </row>
    <row r="1081" spans="1:32" hidden="1" x14ac:dyDescent="0.2">
      <c r="A1081" t="s">
        <v>1253</v>
      </c>
      <c r="B1081" t="s">
        <v>721</v>
      </c>
      <c r="C1081" t="s">
        <v>40</v>
      </c>
      <c r="D1081" t="s">
        <v>58</v>
      </c>
      <c r="E1081">
        <v>7</v>
      </c>
      <c r="F1081" t="s">
        <v>1254</v>
      </c>
      <c r="G1081" t="s">
        <v>184</v>
      </c>
      <c r="T1081">
        <v>9</v>
      </c>
      <c r="U1081">
        <v>6</v>
      </c>
      <c r="V1081">
        <v>98</v>
      </c>
      <c r="W1081">
        <v>1</v>
      </c>
      <c r="X1081">
        <v>0</v>
      </c>
      <c r="Y1081">
        <v>0</v>
      </c>
      <c r="AF1081">
        <v>21.8</v>
      </c>
    </row>
    <row r="1082" spans="1:32" hidden="1" x14ac:dyDescent="0.2">
      <c r="A1082" t="s">
        <v>404</v>
      </c>
      <c r="B1082" t="s">
        <v>368</v>
      </c>
      <c r="C1082" t="s">
        <v>58</v>
      </c>
      <c r="D1082" t="s">
        <v>40</v>
      </c>
      <c r="E1082">
        <v>7</v>
      </c>
      <c r="F1082" t="s">
        <v>405</v>
      </c>
      <c r="G1082" t="s">
        <v>184</v>
      </c>
      <c r="H1082">
        <v>42</v>
      </c>
      <c r="I1082">
        <v>24</v>
      </c>
      <c r="J1082">
        <v>298</v>
      </c>
      <c r="K1082">
        <v>2</v>
      </c>
      <c r="L1082">
        <v>0</v>
      </c>
      <c r="M1082">
        <v>2</v>
      </c>
      <c r="N1082">
        <v>0</v>
      </c>
      <c r="O1082">
        <v>8</v>
      </c>
      <c r="P1082">
        <v>38</v>
      </c>
      <c r="Q1082">
        <v>0</v>
      </c>
      <c r="R1082">
        <v>0</v>
      </c>
      <c r="S1082">
        <v>0</v>
      </c>
      <c r="Z1082">
        <v>1</v>
      </c>
      <c r="AA1082">
        <v>0</v>
      </c>
      <c r="AF1082">
        <v>21.72</v>
      </c>
    </row>
    <row r="1083" spans="1:32" hidden="1" x14ac:dyDescent="0.2">
      <c r="A1083" t="s">
        <v>649</v>
      </c>
      <c r="B1083" t="s">
        <v>476</v>
      </c>
      <c r="C1083" t="s">
        <v>46</v>
      </c>
      <c r="D1083" t="s">
        <v>55</v>
      </c>
      <c r="E1083">
        <v>7</v>
      </c>
      <c r="F1083" t="s">
        <v>650</v>
      </c>
      <c r="G1083" t="s">
        <v>195</v>
      </c>
      <c r="O1083">
        <v>18</v>
      </c>
      <c r="P1083">
        <v>122</v>
      </c>
      <c r="Q1083">
        <v>1</v>
      </c>
      <c r="R1083">
        <v>0</v>
      </c>
      <c r="S1083">
        <v>1</v>
      </c>
      <c r="AF1083">
        <v>21.2</v>
      </c>
    </row>
    <row r="1084" spans="1:32" hidden="1" x14ac:dyDescent="0.2">
      <c r="A1084" t="s">
        <v>533</v>
      </c>
      <c r="B1084" t="s">
        <v>476</v>
      </c>
      <c r="C1084" t="s">
        <v>57</v>
      </c>
      <c r="D1084" t="s">
        <v>60</v>
      </c>
      <c r="E1084">
        <v>7</v>
      </c>
      <c r="F1084" t="s">
        <v>534</v>
      </c>
      <c r="G1084" t="s">
        <v>182</v>
      </c>
      <c r="O1084">
        <v>27</v>
      </c>
      <c r="P1084">
        <v>122</v>
      </c>
      <c r="Q1084">
        <v>1</v>
      </c>
      <c r="R1084">
        <v>0</v>
      </c>
      <c r="S1084">
        <v>1</v>
      </c>
      <c r="AF1084">
        <v>21.2</v>
      </c>
    </row>
    <row r="1085" spans="1:32" hidden="1" x14ac:dyDescent="0.2">
      <c r="A1085" t="s">
        <v>516</v>
      </c>
      <c r="B1085" t="s">
        <v>476</v>
      </c>
      <c r="C1085" t="s">
        <v>38</v>
      </c>
      <c r="D1085" t="s">
        <v>44</v>
      </c>
      <c r="E1085">
        <v>7</v>
      </c>
      <c r="F1085" t="s">
        <v>517</v>
      </c>
      <c r="G1085" t="s">
        <v>194</v>
      </c>
      <c r="O1085">
        <v>6</v>
      </c>
      <c r="P1085">
        <v>97</v>
      </c>
      <c r="Q1085">
        <v>1</v>
      </c>
      <c r="R1085">
        <v>0</v>
      </c>
      <c r="S1085">
        <v>0</v>
      </c>
      <c r="T1085">
        <v>3</v>
      </c>
      <c r="U1085">
        <v>3</v>
      </c>
      <c r="V1085">
        <v>24</v>
      </c>
      <c r="W1085">
        <v>0</v>
      </c>
      <c r="X1085">
        <v>0</v>
      </c>
      <c r="Y1085">
        <v>0</v>
      </c>
      <c r="AF1085">
        <v>21.1</v>
      </c>
    </row>
    <row r="1086" spans="1:32" hidden="1" x14ac:dyDescent="0.2">
      <c r="A1086" t="s">
        <v>583</v>
      </c>
      <c r="B1086" t="s">
        <v>476</v>
      </c>
      <c r="C1086" t="s">
        <v>48</v>
      </c>
      <c r="D1086" t="s">
        <v>62</v>
      </c>
      <c r="E1086">
        <v>7</v>
      </c>
      <c r="F1086" t="s">
        <v>584</v>
      </c>
      <c r="G1086" t="s">
        <v>190</v>
      </c>
      <c r="O1086">
        <v>17</v>
      </c>
      <c r="P1086">
        <v>121</v>
      </c>
      <c r="Q1086">
        <v>0</v>
      </c>
      <c r="R1086">
        <v>0</v>
      </c>
      <c r="S1086">
        <v>1</v>
      </c>
      <c r="T1086">
        <v>4</v>
      </c>
      <c r="U1086">
        <v>4</v>
      </c>
      <c r="V1086">
        <v>16</v>
      </c>
      <c r="W1086">
        <v>0</v>
      </c>
      <c r="X1086">
        <v>0</v>
      </c>
      <c r="Y1086">
        <v>0</v>
      </c>
      <c r="AF1086">
        <v>20.7</v>
      </c>
    </row>
    <row r="1087" spans="1:32" hidden="1" x14ac:dyDescent="0.2">
      <c r="A1087" t="s">
        <v>390</v>
      </c>
      <c r="B1087" t="s">
        <v>368</v>
      </c>
      <c r="C1087" t="s">
        <v>36</v>
      </c>
      <c r="D1087" t="s">
        <v>53</v>
      </c>
      <c r="E1087">
        <v>7</v>
      </c>
      <c r="F1087" t="s">
        <v>391</v>
      </c>
      <c r="G1087" t="s">
        <v>191</v>
      </c>
      <c r="H1087">
        <v>29</v>
      </c>
      <c r="I1087">
        <v>21</v>
      </c>
      <c r="J1087">
        <v>297</v>
      </c>
      <c r="K1087">
        <v>2</v>
      </c>
      <c r="L1087">
        <v>0</v>
      </c>
      <c r="M1087">
        <v>0</v>
      </c>
      <c r="N1087">
        <v>0</v>
      </c>
      <c r="O1087">
        <v>1</v>
      </c>
      <c r="P1087">
        <v>5</v>
      </c>
      <c r="Q1087">
        <v>0</v>
      </c>
      <c r="R1087">
        <v>0</v>
      </c>
      <c r="S1087">
        <v>0</v>
      </c>
      <c r="AF1087">
        <v>20.38</v>
      </c>
    </row>
    <row r="1088" spans="1:32" hidden="1" x14ac:dyDescent="0.2">
      <c r="A1088" t="s">
        <v>1210</v>
      </c>
      <c r="B1088" t="s">
        <v>795</v>
      </c>
      <c r="C1088" t="s">
        <v>61</v>
      </c>
      <c r="D1088" t="s">
        <v>39</v>
      </c>
      <c r="E1088">
        <v>7</v>
      </c>
      <c r="F1088" t="s">
        <v>1211</v>
      </c>
      <c r="G1088" t="s">
        <v>187</v>
      </c>
      <c r="T1088">
        <v>5</v>
      </c>
      <c r="U1088">
        <v>5</v>
      </c>
      <c r="V1088">
        <v>89</v>
      </c>
      <c r="W1088">
        <v>1</v>
      </c>
      <c r="X1088">
        <v>0</v>
      </c>
      <c r="Y1088">
        <v>0</v>
      </c>
      <c r="AF1088">
        <v>19.899999999999999</v>
      </c>
    </row>
    <row r="1089" spans="1:32" hidden="1" x14ac:dyDescent="0.2">
      <c r="A1089" t="s">
        <v>865</v>
      </c>
      <c r="B1089" t="s">
        <v>721</v>
      </c>
      <c r="C1089" t="s">
        <v>61</v>
      </c>
      <c r="D1089" t="s">
        <v>39</v>
      </c>
      <c r="E1089">
        <v>7</v>
      </c>
      <c r="F1089" t="s">
        <v>866</v>
      </c>
      <c r="G1089" t="s">
        <v>187</v>
      </c>
      <c r="T1089">
        <v>7</v>
      </c>
      <c r="U1089">
        <v>5</v>
      </c>
      <c r="V1089">
        <v>86</v>
      </c>
      <c r="W1089">
        <v>1</v>
      </c>
      <c r="X1089">
        <v>0</v>
      </c>
      <c r="Y1089">
        <v>0</v>
      </c>
      <c r="AF1089">
        <v>19.600000000000001</v>
      </c>
    </row>
    <row r="1090" spans="1:32" hidden="1" x14ac:dyDescent="0.2">
      <c r="A1090" t="s">
        <v>426</v>
      </c>
      <c r="B1090" t="s">
        <v>368</v>
      </c>
      <c r="C1090" t="s">
        <v>46</v>
      </c>
      <c r="D1090" t="s">
        <v>55</v>
      </c>
      <c r="E1090">
        <v>7</v>
      </c>
      <c r="F1090" t="s">
        <v>427</v>
      </c>
      <c r="G1090" t="s">
        <v>195</v>
      </c>
      <c r="H1090">
        <v>29</v>
      </c>
      <c r="I1090">
        <v>20</v>
      </c>
      <c r="J1090">
        <v>275</v>
      </c>
      <c r="K1090">
        <v>2</v>
      </c>
      <c r="L1090">
        <v>0</v>
      </c>
      <c r="M1090">
        <v>0</v>
      </c>
      <c r="N1090">
        <v>0</v>
      </c>
      <c r="O1090">
        <v>2</v>
      </c>
      <c r="P1090">
        <v>2</v>
      </c>
      <c r="Q1090">
        <v>0</v>
      </c>
      <c r="R1090">
        <v>0</v>
      </c>
      <c r="S1090">
        <v>0</v>
      </c>
      <c r="AF1090">
        <v>19.2</v>
      </c>
    </row>
    <row r="1091" spans="1:32" hidden="1" x14ac:dyDescent="0.2">
      <c r="A1091" t="s">
        <v>1138</v>
      </c>
      <c r="B1091" t="s">
        <v>795</v>
      </c>
      <c r="C1091" t="s">
        <v>45</v>
      </c>
      <c r="D1091" t="s">
        <v>35</v>
      </c>
      <c r="E1091">
        <v>7</v>
      </c>
      <c r="F1091" t="s">
        <v>1139</v>
      </c>
      <c r="G1091" t="s">
        <v>185</v>
      </c>
      <c r="T1091">
        <v>7</v>
      </c>
      <c r="U1091">
        <v>6</v>
      </c>
      <c r="V1091">
        <v>101</v>
      </c>
      <c r="W1091">
        <v>0</v>
      </c>
      <c r="X1091">
        <v>0</v>
      </c>
      <c r="Y1091">
        <v>1</v>
      </c>
      <c r="AF1091">
        <v>19.100000000000001</v>
      </c>
    </row>
    <row r="1092" spans="1:32" hidden="1" x14ac:dyDescent="0.2">
      <c r="A1092" t="s">
        <v>774</v>
      </c>
      <c r="B1092" t="s">
        <v>721</v>
      </c>
      <c r="C1092" t="s">
        <v>57</v>
      </c>
      <c r="D1092" t="s">
        <v>60</v>
      </c>
      <c r="E1092">
        <v>7</v>
      </c>
      <c r="F1092" t="s">
        <v>775</v>
      </c>
      <c r="G1092" t="s">
        <v>182</v>
      </c>
      <c r="T1092">
        <v>5</v>
      </c>
      <c r="U1092">
        <v>5</v>
      </c>
      <c r="V1092">
        <v>79</v>
      </c>
      <c r="W1092">
        <v>1</v>
      </c>
      <c r="X1092">
        <v>0</v>
      </c>
      <c r="Y1092">
        <v>0</v>
      </c>
      <c r="AF1092">
        <v>18.899999999999999</v>
      </c>
    </row>
    <row r="1093" spans="1:32" hidden="1" x14ac:dyDescent="0.2">
      <c r="A1093" t="s">
        <v>367</v>
      </c>
      <c r="B1093" t="s">
        <v>368</v>
      </c>
      <c r="C1093" t="s">
        <v>61</v>
      </c>
      <c r="D1093" t="s">
        <v>39</v>
      </c>
      <c r="E1093">
        <v>7</v>
      </c>
      <c r="F1093" t="s">
        <v>369</v>
      </c>
      <c r="G1093" t="s">
        <v>187</v>
      </c>
      <c r="H1093">
        <v>26</v>
      </c>
      <c r="I1093">
        <v>18</v>
      </c>
      <c r="J1093">
        <v>256</v>
      </c>
      <c r="K1093">
        <v>2</v>
      </c>
      <c r="L1093">
        <v>0</v>
      </c>
      <c r="M1093">
        <v>0</v>
      </c>
      <c r="N1093">
        <v>0</v>
      </c>
      <c r="O1093">
        <v>1</v>
      </c>
      <c r="P1093">
        <v>5</v>
      </c>
      <c r="Q1093">
        <v>0</v>
      </c>
      <c r="R1093">
        <v>0</v>
      </c>
      <c r="S1093">
        <v>0</v>
      </c>
      <c r="AF1093">
        <v>18.739999999999998</v>
      </c>
    </row>
    <row r="1094" spans="1:32" hidden="1" x14ac:dyDescent="0.2">
      <c r="A1094" t="s">
        <v>1064</v>
      </c>
      <c r="B1094" t="s">
        <v>795</v>
      </c>
      <c r="C1094" t="s">
        <v>49</v>
      </c>
      <c r="D1094" t="s">
        <v>56</v>
      </c>
      <c r="E1094">
        <v>7</v>
      </c>
      <c r="F1094" t="s">
        <v>1065</v>
      </c>
      <c r="G1094" t="s">
        <v>192</v>
      </c>
      <c r="T1094">
        <v>9</v>
      </c>
      <c r="U1094">
        <v>4</v>
      </c>
      <c r="V1094">
        <v>45</v>
      </c>
      <c r="W1094">
        <v>1</v>
      </c>
      <c r="X1094">
        <v>2</v>
      </c>
      <c r="Y1094">
        <v>0</v>
      </c>
      <c r="AF1094">
        <v>18.5</v>
      </c>
    </row>
    <row r="1095" spans="1:32" hidden="1" x14ac:dyDescent="0.2">
      <c r="A1095" t="s">
        <v>901</v>
      </c>
      <c r="B1095" t="s">
        <v>721</v>
      </c>
      <c r="C1095" t="s">
        <v>62</v>
      </c>
      <c r="D1095" t="s">
        <v>48</v>
      </c>
      <c r="E1095">
        <v>7</v>
      </c>
      <c r="F1095" t="s">
        <v>902</v>
      </c>
      <c r="G1095" t="s">
        <v>190</v>
      </c>
      <c r="T1095">
        <v>7</v>
      </c>
      <c r="U1095">
        <v>6</v>
      </c>
      <c r="V1095">
        <v>63</v>
      </c>
      <c r="W1095">
        <v>1</v>
      </c>
      <c r="X1095">
        <v>0</v>
      </c>
      <c r="Y1095">
        <v>0</v>
      </c>
      <c r="AF1095">
        <v>18.3</v>
      </c>
    </row>
    <row r="1096" spans="1:32" hidden="1" x14ac:dyDescent="0.2">
      <c r="A1096" t="s">
        <v>1052</v>
      </c>
      <c r="B1096" t="s">
        <v>721</v>
      </c>
      <c r="C1096" t="s">
        <v>56</v>
      </c>
      <c r="D1096" t="s">
        <v>49</v>
      </c>
      <c r="E1096">
        <v>7</v>
      </c>
      <c r="F1096" t="s">
        <v>1053</v>
      </c>
      <c r="G1096" t="s">
        <v>192</v>
      </c>
      <c r="T1096">
        <v>8</v>
      </c>
      <c r="U1096">
        <v>6</v>
      </c>
      <c r="V1096">
        <v>63</v>
      </c>
      <c r="W1096">
        <v>1</v>
      </c>
      <c r="X1096">
        <v>0</v>
      </c>
      <c r="Y1096">
        <v>0</v>
      </c>
      <c r="AF1096">
        <v>18.3</v>
      </c>
    </row>
    <row r="1097" spans="1:32" hidden="1" x14ac:dyDescent="0.2">
      <c r="A1097" t="s">
        <v>665</v>
      </c>
      <c r="B1097" t="s">
        <v>476</v>
      </c>
      <c r="C1097" t="s">
        <v>50</v>
      </c>
      <c r="D1097" t="s">
        <v>54</v>
      </c>
      <c r="E1097">
        <v>7</v>
      </c>
      <c r="F1097" t="s">
        <v>666</v>
      </c>
      <c r="G1097" t="s">
        <v>183</v>
      </c>
      <c r="O1097">
        <v>25</v>
      </c>
      <c r="P1097">
        <v>116</v>
      </c>
      <c r="Q1097">
        <v>0</v>
      </c>
      <c r="R1097">
        <v>0</v>
      </c>
      <c r="S1097">
        <v>1</v>
      </c>
      <c r="T1097">
        <v>3</v>
      </c>
      <c r="U1097">
        <v>2</v>
      </c>
      <c r="V1097">
        <v>14</v>
      </c>
      <c r="W1097">
        <v>0</v>
      </c>
      <c r="X1097">
        <v>0</v>
      </c>
      <c r="Y1097">
        <v>0</v>
      </c>
      <c r="AF1097">
        <v>18</v>
      </c>
    </row>
    <row r="1098" spans="1:32" hidden="1" x14ac:dyDescent="0.2">
      <c r="A1098" t="s">
        <v>889</v>
      </c>
      <c r="B1098" t="s">
        <v>721</v>
      </c>
      <c r="C1098" t="s">
        <v>49</v>
      </c>
      <c r="D1098" t="s">
        <v>56</v>
      </c>
      <c r="E1098">
        <v>7</v>
      </c>
      <c r="F1098" t="s">
        <v>890</v>
      </c>
      <c r="G1098" t="s">
        <v>192</v>
      </c>
      <c r="T1098">
        <v>13</v>
      </c>
      <c r="U1098">
        <v>9</v>
      </c>
      <c r="V1098">
        <v>89</v>
      </c>
      <c r="W1098">
        <v>0</v>
      </c>
      <c r="X1098">
        <v>0</v>
      </c>
      <c r="Y1098">
        <v>0</v>
      </c>
      <c r="AF1098">
        <v>17.899999999999999</v>
      </c>
    </row>
    <row r="1099" spans="1:32" hidden="1" x14ac:dyDescent="0.2">
      <c r="A1099" t="s">
        <v>378</v>
      </c>
      <c r="B1099" t="s">
        <v>368</v>
      </c>
      <c r="C1099" t="s">
        <v>44</v>
      </c>
      <c r="D1099" t="s">
        <v>38</v>
      </c>
      <c r="E1099">
        <v>7</v>
      </c>
      <c r="F1099" t="s">
        <v>379</v>
      </c>
      <c r="G1099" t="s">
        <v>194</v>
      </c>
      <c r="H1099">
        <v>24</v>
      </c>
      <c r="I1099">
        <v>14</v>
      </c>
      <c r="J1099">
        <v>197</v>
      </c>
      <c r="K1099">
        <v>1</v>
      </c>
      <c r="L1099">
        <v>0</v>
      </c>
      <c r="M1099">
        <v>3</v>
      </c>
      <c r="N1099">
        <v>0</v>
      </c>
      <c r="O1099">
        <v>4</v>
      </c>
      <c r="P1099">
        <v>20</v>
      </c>
      <c r="Q1099">
        <v>1</v>
      </c>
      <c r="R1099">
        <v>0</v>
      </c>
      <c r="S1099">
        <v>0</v>
      </c>
      <c r="AF1099">
        <v>16.88</v>
      </c>
    </row>
    <row r="1100" spans="1:32" hidden="1" x14ac:dyDescent="0.2">
      <c r="A1100" t="s">
        <v>823</v>
      </c>
      <c r="B1100" t="s">
        <v>721</v>
      </c>
      <c r="C1100" t="s">
        <v>46</v>
      </c>
      <c r="D1100" t="s">
        <v>55</v>
      </c>
      <c r="E1100">
        <v>7</v>
      </c>
      <c r="F1100" t="s">
        <v>824</v>
      </c>
      <c r="G1100" t="s">
        <v>195</v>
      </c>
      <c r="T1100">
        <v>6</v>
      </c>
      <c r="U1100">
        <v>4</v>
      </c>
      <c r="V1100">
        <v>65</v>
      </c>
      <c r="W1100">
        <v>1</v>
      </c>
      <c r="X1100">
        <v>0</v>
      </c>
      <c r="Y1100">
        <v>0</v>
      </c>
      <c r="AF1100">
        <v>16.5</v>
      </c>
    </row>
    <row r="1101" spans="1:32" hidden="1" x14ac:dyDescent="0.2">
      <c r="A1101" t="s">
        <v>1102</v>
      </c>
      <c r="B1101" t="s">
        <v>721</v>
      </c>
      <c r="C1101" t="s">
        <v>42</v>
      </c>
      <c r="D1101" t="s">
        <v>33</v>
      </c>
      <c r="E1101">
        <v>7</v>
      </c>
      <c r="F1101" t="s">
        <v>1103</v>
      </c>
      <c r="G1101" t="s">
        <v>186</v>
      </c>
      <c r="T1101">
        <v>3</v>
      </c>
      <c r="U1101">
        <v>3</v>
      </c>
      <c r="V1101">
        <v>75</v>
      </c>
      <c r="W1101">
        <v>1</v>
      </c>
      <c r="X1101">
        <v>0</v>
      </c>
      <c r="Y1101">
        <v>0</v>
      </c>
      <c r="AF1101">
        <v>16.5</v>
      </c>
    </row>
    <row r="1102" spans="1:32" hidden="1" x14ac:dyDescent="0.2">
      <c r="A1102" t="s">
        <v>547</v>
      </c>
      <c r="B1102" t="s">
        <v>476</v>
      </c>
      <c r="C1102" t="s">
        <v>41</v>
      </c>
      <c r="D1102" t="s">
        <v>59</v>
      </c>
      <c r="E1102">
        <v>7</v>
      </c>
      <c r="F1102" t="s">
        <v>548</v>
      </c>
      <c r="G1102" t="s">
        <v>188</v>
      </c>
      <c r="O1102">
        <v>14</v>
      </c>
      <c r="P1102">
        <v>28</v>
      </c>
      <c r="Q1102">
        <v>2</v>
      </c>
      <c r="R1102">
        <v>0</v>
      </c>
      <c r="S1102">
        <v>0</v>
      </c>
      <c r="T1102">
        <v>1</v>
      </c>
      <c r="U1102">
        <v>1</v>
      </c>
      <c r="V1102">
        <v>3</v>
      </c>
      <c r="W1102">
        <v>0</v>
      </c>
      <c r="X1102">
        <v>0</v>
      </c>
      <c r="Y1102">
        <v>0</v>
      </c>
      <c r="AF1102">
        <v>16.100000000000001</v>
      </c>
    </row>
    <row r="1103" spans="1:32" hidden="1" x14ac:dyDescent="0.2">
      <c r="A1103" t="s">
        <v>565</v>
      </c>
      <c r="B1103" t="s">
        <v>476</v>
      </c>
      <c r="C1103" t="s">
        <v>45</v>
      </c>
      <c r="D1103" t="s">
        <v>35</v>
      </c>
      <c r="E1103">
        <v>7</v>
      </c>
      <c r="F1103" t="s">
        <v>566</v>
      </c>
      <c r="G1103" t="s">
        <v>185</v>
      </c>
      <c r="O1103">
        <v>6</v>
      </c>
      <c r="P1103">
        <v>17</v>
      </c>
      <c r="Q1103">
        <v>0</v>
      </c>
      <c r="R1103">
        <v>0</v>
      </c>
      <c r="S1103">
        <v>0</v>
      </c>
      <c r="T1103">
        <v>7</v>
      </c>
      <c r="U1103">
        <v>7</v>
      </c>
      <c r="V1103">
        <v>73</v>
      </c>
      <c r="W1103">
        <v>0</v>
      </c>
      <c r="X1103">
        <v>0</v>
      </c>
      <c r="Y1103">
        <v>0</v>
      </c>
      <c r="AF1103">
        <v>16</v>
      </c>
    </row>
    <row r="1104" spans="1:32" hidden="1" x14ac:dyDescent="0.2">
      <c r="A1104" t="s">
        <v>522</v>
      </c>
      <c r="B1104" t="s">
        <v>476</v>
      </c>
      <c r="C1104" t="s">
        <v>56</v>
      </c>
      <c r="D1104" t="s">
        <v>49</v>
      </c>
      <c r="E1104">
        <v>7</v>
      </c>
      <c r="F1104" t="s">
        <v>523</v>
      </c>
      <c r="G1104" t="s">
        <v>192</v>
      </c>
      <c r="O1104">
        <v>15</v>
      </c>
      <c r="P1104">
        <v>85</v>
      </c>
      <c r="Q1104">
        <v>1</v>
      </c>
      <c r="R1104">
        <v>0</v>
      </c>
      <c r="S1104">
        <v>0</v>
      </c>
      <c r="T1104">
        <v>1</v>
      </c>
      <c r="U1104">
        <v>1</v>
      </c>
      <c r="V1104">
        <v>1</v>
      </c>
      <c r="W1104">
        <v>0</v>
      </c>
      <c r="X1104">
        <v>0</v>
      </c>
      <c r="Y1104">
        <v>0</v>
      </c>
      <c r="AF1104">
        <v>15.6</v>
      </c>
    </row>
    <row r="1105" spans="1:32" hidden="1" x14ac:dyDescent="0.2">
      <c r="A1105" t="s">
        <v>661</v>
      </c>
      <c r="B1105" t="s">
        <v>476</v>
      </c>
      <c r="C1105" t="s">
        <v>44</v>
      </c>
      <c r="D1105" t="s">
        <v>38</v>
      </c>
      <c r="E1105">
        <v>7</v>
      </c>
      <c r="F1105" t="s">
        <v>662</v>
      </c>
      <c r="G1105" t="s">
        <v>194</v>
      </c>
      <c r="O1105">
        <v>24</v>
      </c>
      <c r="P1105">
        <v>125</v>
      </c>
      <c r="Q1105">
        <v>0</v>
      </c>
      <c r="R1105">
        <v>0</v>
      </c>
      <c r="S1105">
        <v>1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AF1105">
        <v>15.5</v>
      </c>
    </row>
    <row r="1106" spans="1:32" hidden="1" x14ac:dyDescent="0.2">
      <c r="A1106" t="s">
        <v>839</v>
      </c>
      <c r="B1106" t="s">
        <v>721</v>
      </c>
      <c r="C1106" t="s">
        <v>32</v>
      </c>
      <c r="D1106" t="s">
        <v>43</v>
      </c>
      <c r="E1106">
        <v>7</v>
      </c>
      <c r="F1106" t="s">
        <v>840</v>
      </c>
      <c r="G1106" t="s">
        <v>189</v>
      </c>
      <c r="T1106">
        <v>12</v>
      </c>
      <c r="U1106">
        <v>6</v>
      </c>
      <c r="V1106">
        <v>94</v>
      </c>
      <c r="W1106">
        <v>0</v>
      </c>
      <c r="X1106">
        <v>0</v>
      </c>
      <c r="Y1106">
        <v>0</v>
      </c>
      <c r="AF1106">
        <v>15.4</v>
      </c>
    </row>
    <row r="1107" spans="1:32" x14ac:dyDescent="0.2">
      <c r="A1107" t="s">
        <v>780</v>
      </c>
      <c r="B1107" t="s">
        <v>721</v>
      </c>
      <c r="C1107" t="s">
        <v>44</v>
      </c>
      <c r="D1107" t="s">
        <v>38</v>
      </c>
      <c r="E1107">
        <v>7</v>
      </c>
      <c r="F1107" t="s">
        <v>781</v>
      </c>
      <c r="G1107" t="s">
        <v>194</v>
      </c>
      <c r="O1107">
        <v>1</v>
      </c>
      <c r="P1107">
        <v>43</v>
      </c>
      <c r="Q1107">
        <v>0</v>
      </c>
      <c r="R1107">
        <v>0</v>
      </c>
      <c r="S1107">
        <v>0</v>
      </c>
      <c r="T1107">
        <v>8</v>
      </c>
      <c r="U1107">
        <v>5</v>
      </c>
      <c r="V1107">
        <v>59</v>
      </c>
      <c r="W1107">
        <v>0</v>
      </c>
      <c r="X1107">
        <v>0</v>
      </c>
      <c r="Y1107">
        <v>0</v>
      </c>
      <c r="AF1107">
        <v>15.2</v>
      </c>
    </row>
    <row r="1108" spans="1:32" hidden="1" x14ac:dyDescent="0.2">
      <c r="A1108" t="s">
        <v>400</v>
      </c>
      <c r="B1108" t="s">
        <v>368</v>
      </c>
      <c r="C1108" t="s">
        <v>55</v>
      </c>
      <c r="D1108" t="s">
        <v>46</v>
      </c>
      <c r="E1108">
        <v>7</v>
      </c>
      <c r="F1108" t="s">
        <v>401</v>
      </c>
      <c r="G1108" t="s">
        <v>195</v>
      </c>
      <c r="H1108">
        <v>40</v>
      </c>
      <c r="I1108">
        <v>26</v>
      </c>
      <c r="J1108">
        <v>252</v>
      </c>
      <c r="K1108">
        <v>1</v>
      </c>
      <c r="L1108">
        <v>1</v>
      </c>
      <c r="M1108">
        <v>1</v>
      </c>
      <c r="N1108">
        <v>0</v>
      </c>
      <c r="AF1108">
        <v>15.08</v>
      </c>
    </row>
    <row r="1109" spans="1:32" hidden="1" x14ac:dyDescent="0.2">
      <c r="A1109" t="s">
        <v>893</v>
      </c>
      <c r="B1109" t="s">
        <v>721</v>
      </c>
      <c r="C1109" t="s">
        <v>46</v>
      </c>
      <c r="D1109" t="s">
        <v>55</v>
      </c>
      <c r="E1109">
        <v>7</v>
      </c>
      <c r="F1109" t="s">
        <v>894</v>
      </c>
      <c r="G1109" t="s">
        <v>195</v>
      </c>
      <c r="T1109">
        <v>4</v>
      </c>
      <c r="U1109">
        <v>3</v>
      </c>
      <c r="V1109">
        <v>59</v>
      </c>
      <c r="W1109">
        <v>1</v>
      </c>
      <c r="X1109">
        <v>0</v>
      </c>
      <c r="Y1109">
        <v>0</v>
      </c>
      <c r="AF1109">
        <v>14.9</v>
      </c>
    </row>
    <row r="1110" spans="1:32" hidden="1" x14ac:dyDescent="0.2">
      <c r="A1110" t="s">
        <v>541</v>
      </c>
      <c r="B1110" t="s">
        <v>531</v>
      </c>
      <c r="C1110" t="s">
        <v>44</v>
      </c>
      <c r="D1110" t="s">
        <v>38</v>
      </c>
      <c r="E1110">
        <v>7</v>
      </c>
      <c r="F1110" t="s">
        <v>542</v>
      </c>
      <c r="G1110" t="s">
        <v>194</v>
      </c>
      <c r="O1110">
        <v>3</v>
      </c>
      <c r="P1110">
        <v>16</v>
      </c>
      <c r="Q1110">
        <v>1</v>
      </c>
      <c r="R1110">
        <v>0</v>
      </c>
      <c r="S1110">
        <v>0</v>
      </c>
      <c r="T1110">
        <v>1</v>
      </c>
      <c r="U1110">
        <v>1</v>
      </c>
      <c r="V1110">
        <v>2</v>
      </c>
      <c r="W1110">
        <v>1</v>
      </c>
      <c r="X1110">
        <v>0</v>
      </c>
      <c r="Y1110">
        <v>0</v>
      </c>
      <c r="AF1110">
        <v>14.8</v>
      </c>
    </row>
    <row r="1111" spans="1:32" hidden="1" x14ac:dyDescent="0.2">
      <c r="A1111" t="s">
        <v>776</v>
      </c>
      <c r="B1111" t="s">
        <v>721</v>
      </c>
      <c r="C1111" t="s">
        <v>48</v>
      </c>
      <c r="D1111" t="s">
        <v>62</v>
      </c>
      <c r="E1111">
        <v>7</v>
      </c>
      <c r="F1111" t="s">
        <v>777</v>
      </c>
      <c r="G1111" t="s">
        <v>190</v>
      </c>
      <c r="O1111">
        <v>1</v>
      </c>
      <c r="P1111">
        <v>13</v>
      </c>
      <c r="Q1111">
        <v>0</v>
      </c>
      <c r="R1111">
        <v>0</v>
      </c>
      <c r="S1111">
        <v>0</v>
      </c>
      <c r="T1111">
        <v>8</v>
      </c>
      <c r="U1111">
        <v>3</v>
      </c>
      <c r="V1111">
        <v>45</v>
      </c>
      <c r="W1111">
        <v>1</v>
      </c>
      <c r="X1111">
        <v>0</v>
      </c>
      <c r="Y1111">
        <v>0</v>
      </c>
      <c r="AF1111">
        <v>14.8</v>
      </c>
    </row>
    <row r="1112" spans="1:32" hidden="1" x14ac:dyDescent="0.2">
      <c r="A1112" t="s">
        <v>805</v>
      </c>
      <c r="B1112" t="s">
        <v>721</v>
      </c>
      <c r="C1112" t="s">
        <v>54</v>
      </c>
      <c r="D1112" t="s">
        <v>50</v>
      </c>
      <c r="E1112">
        <v>7</v>
      </c>
      <c r="F1112" t="s">
        <v>806</v>
      </c>
      <c r="G1112" t="s">
        <v>183</v>
      </c>
      <c r="T1112">
        <v>8</v>
      </c>
      <c r="U1112">
        <v>4</v>
      </c>
      <c r="V1112">
        <v>46</v>
      </c>
      <c r="W1112">
        <v>1</v>
      </c>
      <c r="X1112">
        <v>0</v>
      </c>
      <c r="Y1112">
        <v>0</v>
      </c>
      <c r="AF1112">
        <v>14.6</v>
      </c>
    </row>
    <row r="1113" spans="1:32" hidden="1" x14ac:dyDescent="0.2">
      <c r="A1113" t="s">
        <v>442</v>
      </c>
      <c r="B1113" t="s">
        <v>368</v>
      </c>
      <c r="C1113" t="s">
        <v>62</v>
      </c>
      <c r="D1113" t="s">
        <v>48</v>
      </c>
      <c r="E1113">
        <v>7</v>
      </c>
      <c r="F1113" t="s">
        <v>443</v>
      </c>
      <c r="G1113" t="s">
        <v>190</v>
      </c>
      <c r="H1113">
        <v>32</v>
      </c>
      <c r="I1113">
        <v>21</v>
      </c>
      <c r="J1113">
        <v>251</v>
      </c>
      <c r="K1113">
        <v>1</v>
      </c>
      <c r="L1113">
        <v>0</v>
      </c>
      <c r="M1113">
        <v>0</v>
      </c>
      <c r="N1113">
        <v>0</v>
      </c>
      <c r="O1113">
        <v>3</v>
      </c>
      <c r="P1113">
        <v>5</v>
      </c>
      <c r="Q1113">
        <v>0</v>
      </c>
      <c r="R1113">
        <v>0</v>
      </c>
      <c r="S1113">
        <v>0</v>
      </c>
      <c r="AF1113">
        <v>14.54</v>
      </c>
    </row>
    <row r="1114" spans="1:32" hidden="1" x14ac:dyDescent="0.2">
      <c r="A1114" t="s">
        <v>480</v>
      </c>
      <c r="B1114" t="s">
        <v>476</v>
      </c>
      <c r="C1114" t="s">
        <v>58</v>
      </c>
      <c r="D1114" t="s">
        <v>40</v>
      </c>
      <c r="E1114">
        <v>7</v>
      </c>
      <c r="F1114" t="s">
        <v>481</v>
      </c>
      <c r="G1114" t="s">
        <v>184</v>
      </c>
      <c r="O1114">
        <v>18</v>
      </c>
      <c r="P1114">
        <v>68</v>
      </c>
      <c r="Q1114">
        <v>0</v>
      </c>
      <c r="R1114">
        <v>1</v>
      </c>
      <c r="S1114">
        <v>0</v>
      </c>
      <c r="T1114">
        <v>4</v>
      </c>
      <c r="U1114">
        <v>2</v>
      </c>
      <c r="V1114">
        <v>36</v>
      </c>
      <c r="W1114">
        <v>0</v>
      </c>
      <c r="X1114">
        <v>0</v>
      </c>
      <c r="Y1114">
        <v>0</v>
      </c>
      <c r="Z1114">
        <v>1</v>
      </c>
      <c r="AA1114">
        <v>0</v>
      </c>
      <c r="AF1114">
        <v>14.4</v>
      </c>
    </row>
    <row r="1115" spans="1:32" hidden="1" x14ac:dyDescent="0.2">
      <c r="A1115" t="s">
        <v>1024</v>
      </c>
      <c r="B1115" t="s">
        <v>721</v>
      </c>
      <c r="C1115" t="s">
        <v>53</v>
      </c>
      <c r="D1115" t="s">
        <v>36</v>
      </c>
      <c r="E1115">
        <v>7</v>
      </c>
      <c r="F1115" t="s">
        <v>1025</v>
      </c>
      <c r="G1115" t="s">
        <v>191</v>
      </c>
      <c r="T1115">
        <v>3</v>
      </c>
      <c r="U1115">
        <v>3</v>
      </c>
      <c r="V1115">
        <v>54</v>
      </c>
      <c r="W1115">
        <v>1</v>
      </c>
      <c r="X1115">
        <v>0</v>
      </c>
      <c r="Y1115">
        <v>0</v>
      </c>
      <c r="AF1115">
        <v>14.4</v>
      </c>
    </row>
    <row r="1116" spans="1:32" hidden="1" x14ac:dyDescent="0.2">
      <c r="A1116" t="s">
        <v>817</v>
      </c>
      <c r="B1116" t="s">
        <v>721</v>
      </c>
      <c r="C1116" t="s">
        <v>41</v>
      </c>
      <c r="D1116" t="s">
        <v>59</v>
      </c>
      <c r="E1116">
        <v>7</v>
      </c>
      <c r="F1116" t="s">
        <v>818</v>
      </c>
      <c r="G1116" t="s">
        <v>188</v>
      </c>
      <c r="T1116">
        <v>13</v>
      </c>
      <c r="U1116">
        <v>6</v>
      </c>
      <c r="V1116">
        <v>81</v>
      </c>
      <c r="W1116">
        <v>0</v>
      </c>
      <c r="X1116">
        <v>0</v>
      </c>
      <c r="Y1116">
        <v>0</v>
      </c>
      <c r="AF1116">
        <v>14.1</v>
      </c>
    </row>
    <row r="1117" spans="1:32" hidden="1" x14ac:dyDescent="0.2">
      <c r="A1117" t="s">
        <v>835</v>
      </c>
      <c r="B1117" t="s">
        <v>795</v>
      </c>
      <c r="C1117" t="s">
        <v>41</v>
      </c>
      <c r="D1117" t="s">
        <v>59</v>
      </c>
      <c r="E1117">
        <v>7</v>
      </c>
      <c r="F1117" t="s">
        <v>836</v>
      </c>
      <c r="G1117" t="s">
        <v>188</v>
      </c>
      <c r="T1117">
        <v>5</v>
      </c>
      <c r="U1117">
        <v>5</v>
      </c>
      <c r="V1117">
        <v>31</v>
      </c>
      <c r="W1117">
        <v>1</v>
      </c>
      <c r="X1117">
        <v>0</v>
      </c>
      <c r="Y1117">
        <v>0</v>
      </c>
      <c r="AF1117">
        <v>14.1</v>
      </c>
    </row>
    <row r="1118" spans="1:32" hidden="1" x14ac:dyDescent="0.2">
      <c r="A1118" t="s">
        <v>502</v>
      </c>
      <c r="B1118" t="s">
        <v>476</v>
      </c>
      <c r="C1118" t="s">
        <v>39</v>
      </c>
      <c r="D1118" t="s">
        <v>61</v>
      </c>
      <c r="E1118">
        <v>7</v>
      </c>
      <c r="F1118" t="s">
        <v>503</v>
      </c>
      <c r="G1118" t="s">
        <v>187</v>
      </c>
      <c r="O1118">
        <v>19</v>
      </c>
      <c r="P1118">
        <v>98</v>
      </c>
      <c r="Q1118">
        <v>0</v>
      </c>
      <c r="R1118">
        <v>0</v>
      </c>
      <c r="S1118">
        <v>0</v>
      </c>
      <c r="T1118">
        <v>3</v>
      </c>
      <c r="U1118">
        <v>3</v>
      </c>
      <c r="V1118">
        <v>12</v>
      </c>
      <c r="W1118">
        <v>0</v>
      </c>
      <c r="X1118">
        <v>0</v>
      </c>
      <c r="Y1118">
        <v>0</v>
      </c>
      <c r="AF1118">
        <v>14</v>
      </c>
    </row>
    <row r="1119" spans="1:32" hidden="1" x14ac:dyDescent="0.2">
      <c r="A1119" t="s">
        <v>444</v>
      </c>
      <c r="B1119" t="s">
        <v>368</v>
      </c>
      <c r="C1119" t="s">
        <v>40</v>
      </c>
      <c r="D1119" t="s">
        <v>58</v>
      </c>
      <c r="E1119">
        <v>7</v>
      </c>
      <c r="F1119" t="s">
        <v>445</v>
      </c>
      <c r="G1119" t="s">
        <v>184</v>
      </c>
      <c r="H1119">
        <v>29</v>
      </c>
      <c r="I1119">
        <v>13</v>
      </c>
      <c r="J1119">
        <v>182</v>
      </c>
      <c r="K1119">
        <v>2</v>
      </c>
      <c r="L1119">
        <v>0</v>
      </c>
      <c r="M1119">
        <v>1</v>
      </c>
      <c r="N1119">
        <v>0</v>
      </c>
      <c r="O1119">
        <v>5</v>
      </c>
      <c r="P1119">
        <v>-3</v>
      </c>
      <c r="Q1119">
        <v>0</v>
      </c>
      <c r="R1119">
        <v>0</v>
      </c>
      <c r="S1119">
        <v>0</v>
      </c>
      <c r="AF1119">
        <v>13.98</v>
      </c>
    </row>
    <row r="1120" spans="1:32" hidden="1" x14ac:dyDescent="0.2">
      <c r="A1120" t="s">
        <v>408</v>
      </c>
      <c r="B1120" t="s">
        <v>368</v>
      </c>
      <c r="C1120" t="s">
        <v>57</v>
      </c>
      <c r="D1120" t="s">
        <v>60</v>
      </c>
      <c r="E1120">
        <v>7</v>
      </c>
      <c r="F1120" t="s">
        <v>409</v>
      </c>
      <c r="G1120" t="s">
        <v>182</v>
      </c>
      <c r="H1120">
        <v>24</v>
      </c>
      <c r="I1120">
        <v>18</v>
      </c>
      <c r="J1120">
        <v>235</v>
      </c>
      <c r="K1120">
        <v>1</v>
      </c>
      <c r="L1120">
        <v>0</v>
      </c>
      <c r="M1120">
        <v>2</v>
      </c>
      <c r="N1120">
        <v>0</v>
      </c>
      <c r="O1120">
        <v>7</v>
      </c>
      <c r="P1120">
        <v>20</v>
      </c>
      <c r="Q1120">
        <v>0</v>
      </c>
      <c r="R1120">
        <v>0</v>
      </c>
      <c r="S1120">
        <v>0</v>
      </c>
      <c r="AF1120">
        <v>13.4</v>
      </c>
    </row>
    <row r="1121" spans="1:32" hidden="1" x14ac:dyDescent="0.2">
      <c r="A1121" t="s">
        <v>537</v>
      </c>
      <c r="B1121" t="s">
        <v>476</v>
      </c>
      <c r="C1121" t="s">
        <v>55</v>
      </c>
      <c r="D1121" t="s">
        <v>46</v>
      </c>
      <c r="E1121">
        <v>7</v>
      </c>
      <c r="F1121" t="s">
        <v>538</v>
      </c>
      <c r="G1121" t="s">
        <v>195</v>
      </c>
      <c r="O1121">
        <v>12</v>
      </c>
      <c r="P1121">
        <v>36</v>
      </c>
      <c r="Q1121">
        <v>1</v>
      </c>
      <c r="R1121">
        <v>0</v>
      </c>
      <c r="S1121">
        <v>0</v>
      </c>
      <c r="T1121">
        <v>4</v>
      </c>
      <c r="U1121">
        <v>3</v>
      </c>
      <c r="V1121">
        <v>8</v>
      </c>
      <c r="W1121">
        <v>0</v>
      </c>
      <c r="X1121">
        <v>0</v>
      </c>
      <c r="Y1121">
        <v>0</v>
      </c>
      <c r="AF1121">
        <v>13.4</v>
      </c>
    </row>
    <row r="1122" spans="1:32" hidden="1" x14ac:dyDescent="0.2">
      <c r="A1122" t="s">
        <v>601</v>
      </c>
      <c r="B1122" t="s">
        <v>476</v>
      </c>
      <c r="C1122" t="s">
        <v>49</v>
      </c>
      <c r="D1122" t="s">
        <v>56</v>
      </c>
      <c r="E1122">
        <v>7</v>
      </c>
      <c r="F1122" t="s">
        <v>602</v>
      </c>
      <c r="G1122" t="s">
        <v>192</v>
      </c>
      <c r="O1122">
        <v>9</v>
      </c>
      <c r="P1122">
        <v>35</v>
      </c>
      <c r="Q1122">
        <v>0</v>
      </c>
      <c r="R1122">
        <v>0</v>
      </c>
      <c r="S1122">
        <v>0</v>
      </c>
      <c r="T1122">
        <v>7</v>
      </c>
      <c r="U1122">
        <v>6</v>
      </c>
      <c r="V1122">
        <v>39</v>
      </c>
      <c r="W1122">
        <v>0</v>
      </c>
      <c r="X1122">
        <v>0</v>
      </c>
      <c r="Y1122">
        <v>0</v>
      </c>
      <c r="AF1122">
        <v>13.4</v>
      </c>
    </row>
    <row r="1123" spans="1:32" hidden="1" x14ac:dyDescent="0.2">
      <c r="A1123" t="s">
        <v>989</v>
      </c>
      <c r="B1123" t="s">
        <v>721</v>
      </c>
      <c r="C1123" t="s">
        <v>59</v>
      </c>
      <c r="D1123" t="s">
        <v>41</v>
      </c>
      <c r="E1123">
        <v>7</v>
      </c>
      <c r="F1123" t="s">
        <v>990</v>
      </c>
      <c r="G1123" t="s">
        <v>188</v>
      </c>
      <c r="T1123">
        <v>6</v>
      </c>
      <c r="U1123">
        <v>4</v>
      </c>
      <c r="V1123">
        <v>34</v>
      </c>
      <c r="W1123">
        <v>1</v>
      </c>
      <c r="X1123">
        <v>0</v>
      </c>
      <c r="Y1123">
        <v>0</v>
      </c>
      <c r="AF1123">
        <v>13.4</v>
      </c>
    </row>
    <row r="1124" spans="1:32" hidden="1" x14ac:dyDescent="0.2">
      <c r="A1124" t="s">
        <v>561</v>
      </c>
      <c r="B1124" t="s">
        <v>476</v>
      </c>
      <c r="C1124" t="s">
        <v>32</v>
      </c>
      <c r="D1124" t="s">
        <v>43</v>
      </c>
      <c r="E1124">
        <v>7</v>
      </c>
      <c r="F1124" t="s">
        <v>562</v>
      </c>
      <c r="G1124" t="s">
        <v>189</v>
      </c>
      <c r="O1124">
        <v>17</v>
      </c>
      <c r="P1124">
        <v>41</v>
      </c>
      <c r="Q1124">
        <v>0</v>
      </c>
      <c r="R1124">
        <v>0</v>
      </c>
      <c r="S1124">
        <v>0</v>
      </c>
      <c r="T1124">
        <v>2</v>
      </c>
      <c r="U1124">
        <v>2</v>
      </c>
      <c r="V1124">
        <v>12</v>
      </c>
      <c r="W1124">
        <v>1</v>
      </c>
      <c r="X1124">
        <v>0</v>
      </c>
      <c r="Y1124">
        <v>0</v>
      </c>
      <c r="AF1124">
        <v>13.3</v>
      </c>
    </row>
    <row r="1125" spans="1:32" hidden="1" x14ac:dyDescent="0.2">
      <c r="A1125" t="s">
        <v>875</v>
      </c>
      <c r="B1125" t="s">
        <v>795</v>
      </c>
      <c r="C1125" t="s">
        <v>34</v>
      </c>
      <c r="D1125" t="s">
        <v>37</v>
      </c>
      <c r="E1125">
        <v>7</v>
      </c>
      <c r="F1125" t="s">
        <v>876</v>
      </c>
      <c r="G1125" t="s">
        <v>193</v>
      </c>
      <c r="T1125">
        <v>8</v>
      </c>
      <c r="U1125">
        <v>6</v>
      </c>
      <c r="V1125">
        <v>73</v>
      </c>
      <c r="W1125">
        <v>0</v>
      </c>
      <c r="X1125">
        <v>0</v>
      </c>
      <c r="Y1125">
        <v>0</v>
      </c>
      <c r="AF1125">
        <v>13.3</v>
      </c>
    </row>
    <row r="1126" spans="1:32" hidden="1" x14ac:dyDescent="0.2">
      <c r="A1126" t="s">
        <v>851</v>
      </c>
      <c r="B1126" t="s">
        <v>721</v>
      </c>
      <c r="C1126" t="s">
        <v>40</v>
      </c>
      <c r="D1126" t="s">
        <v>58</v>
      </c>
      <c r="E1126">
        <v>7</v>
      </c>
      <c r="F1126" t="s">
        <v>852</v>
      </c>
      <c r="G1126" t="s">
        <v>184</v>
      </c>
      <c r="T1126">
        <v>8</v>
      </c>
      <c r="U1126">
        <v>2</v>
      </c>
      <c r="V1126">
        <v>53</v>
      </c>
      <c r="W1126">
        <v>1</v>
      </c>
      <c r="X1126">
        <v>0</v>
      </c>
      <c r="Y1126">
        <v>0</v>
      </c>
      <c r="AF1126">
        <v>13.3</v>
      </c>
    </row>
    <row r="1127" spans="1:32" hidden="1" x14ac:dyDescent="0.2">
      <c r="A1127" t="s">
        <v>398</v>
      </c>
      <c r="B1127" t="s">
        <v>368</v>
      </c>
      <c r="C1127" t="s">
        <v>45</v>
      </c>
      <c r="D1127" t="s">
        <v>35</v>
      </c>
      <c r="E1127">
        <v>7</v>
      </c>
      <c r="F1127" t="s">
        <v>399</v>
      </c>
      <c r="G1127" t="s">
        <v>185</v>
      </c>
      <c r="H1127">
        <v>32</v>
      </c>
      <c r="I1127">
        <v>26</v>
      </c>
      <c r="J1127">
        <v>270</v>
      </c>
      <c r="K1127">
        <v>0</v>
      </c>
      <c r="L1127">
        <v>0</v>
      </c>
      <c r="M1127">
        <v>0</v>
      </c>
      <c r="N1127">
        <v>0</v>
      </c>
      <c r="O1127">
        <v>4</v>
      </c>
      <c r="P1127">
        <v>21</v>
      </c>
      <c r="Q1127">
        <v>0</v>
      </c>
      <c r="R1127">
        <v>0</v>
      </c>
      <c r="S1127">
        <v>0</v>
      </c>
      <c r="Z1127">
        <v>2</v>
      </c>
      <c r="AA1127">
        <v>0</v>
      </c>
      <c r="AF1127">
        <v>12.9</v>
      </c>
    </row>
    <row r="1128" spans="1:32" hidden="1" x14ac:dyDescent="0.2">
      <c r="A1128" t="s">
        <v>410</v>
      </c>
      <c r="B1128" t="s">
        <v>368</v>
      </c>
      <c r="C1128" t="s">
        <v>41</v>
      </c>
      <c r="D1128" t="s">
        <v>59</v>
      </c>
      <c r="E1128">
        <v>7</v>
      </c>
      <c r="F1128" t="s">
        <v>411</v>
      </c>
      <c r="G1128" t="s">
        <v>188</v>
      </c>
      <c r="H1128">
        <v>44</v>
      </c>
      <c r="I1128">
        <v>28</v>
      </c>
      <c r="J1128">
        <v>255</v>
      </c>
      <c r="K1128">
        <v>1</v>
      </c>
      <c r="L1128">
        <v>0</v>
      </c>
      <c r="M1128">
        <v>1</v>
      </c>
      <c r="N1128">
        <v>0</v>
      </c>
      <c r="O1128">
        <v>4</v>
      </c>
      <c r="P1128">
        <v>-4</v>
      </c>
      <c r="Q1128">
        <v>0</v>
      </c>
      <c r="R1128">
        <v>0</v>
      </c>
      <c r="S1128">
        <v>0</v>
      </c>
      <c r="AF1128">
        <v>12.8</v>
      </c>
    </row>
    <row r="1129" spans="1:32" hidden="1" x14ac:dyDescent="0.2">
      <c r="A1129" t="s">
        <v>1239</v>
      </c>
      <c r="B1129" t="s">
        <v>721</v>
      </c>
      <c r="C1129" t="s">
        <v>58</v>
      </c>
      <c r="D1129" t="s">
        <v>40</v>
      </c>
      <c r="E1129">
        <v>7</v>
      </c>
      <c r="F1129" t="s">
        <v>1240</v>
      </c>
      <c r="G1129" t="s">
        <v>184</v>
      </c>
      <c r="T1129">
        <v>1</v>
      </c>
      <c r="U1129">
        <v>1</v>
      </c>
      <c r="V1129">
        <v>58</v>
      </c>
      <c r="W1129">
        <v>1</v>
      </c>
      <c r="X1129">
        <v>0</v>
      </c>
      <c r="Y1129">
        <v>0</v>
      </c>
      <c r="AF1129">
        <v>12.8</v>
      </c>
    </row>
    <row r="1130" spans="1:32" hidden="1" x14ac:dyDescent="0.2">
      <c r="A1130" t="s">
        <v>797</v>
      </c>
      <c r="B1130" t="s">
        <v>721</v>
      </c>
      <c r="C1130" t="s">
        <v>54</v>
      </c>
      <c r="D1130" t="s">
        <v>50</v>
      </c>
      <c r="E1130">
        <v>7</v>
      </c>
      <c r="F1130" t="s">
        <v>798</v>
      </c>
      <c r="G1130" t="s">
        <v>183</v>
      </c>
      <c r="O1130">
        <v>5</v>
      </c>
      <c r="P1130">
        <v>20</v>
      </c>
      <c r="Q1130">
        <v>0</v>
      </c>
      <c r="R1130">
        <v>0</v>
      </c>
      <c r="S1130">
        <v>0</v>
      </c>
      <c r="T1130">
        <v>8</v>
      </c>
      <c r="U1130">
        <v>6</v>
      </c>
      <c r="V1130">
        <v>48</v>
      </c>
      <c r="W1130">
        <v>0</v>
      </c>
      <c r="X1130">
        <v>0</v>
      </c>
      <c r="Y1130">
        <v>0</v>
      </c>
      <c r="AF1130">
        <v>12.8</v>
      </c>
    </row>
    <row r="1131" spans="1:32" hidden="1" x14ac:dyDescent="0.2">
      <c r="A1131" t="s">
        <v>1156</v>
      </c>
      <c r="B1131" t="s">
        <v>721</v>
      </c>
      <c r="C1131" t="s">
        <v>55</v>
      </c>
      <c r="D1131" t="s">
        <v>46</v>
      </c>
      <c r="E1131">
        <v>7</v>
      </c>
      <c r="F1131" t="s">
        <v>1157</v>
      </c>
      <c r="G1131" t="s">
        <v>195</v>
      </c>
      <c r="T1131">
        <v>9</v>
      </c>
      <c r="U1131">
        <v>5</v>
      </c>
      <c r="V1131">
        <v>78</v>
      </c>
      <c r="W1131">
        <v>0</v>
      </c>
      <c r="X1131">
        <v>0</v>
      </c>
      <c r="Y1131">
        <v>0</v>
      </c>
      <c r="AF1131">
        <v>12.8</v>
      </c>
    </row>
    <row r="1132" spans="1:32" hidden="1" x14ac:dyDescent="0.2">
      <c r="A1132" t="s">
        <v>494</v>
      </c>
      <c r="B1132" t="s">
        <v>476</v>
      </c>
      <c r="C1132" t="s">
        <v>59</v>
      </c>
      <c r="D1132" t="s">
        <v>41</v>
      </c>
      <c r="E1132">
        <v>7</v>
      </c>
      <c r="F1132" t="s">
        <v>495</v>
      </c>
      <c r="G1132" t="s">
        <v>188</v>
      </c>
      <c r="O1132">
        <v>9</v>
      </c>
      <c r="P1132">
        <v>43</v>
      </c>
      <c r="Q1132">
        <v>0</v>
      </c>
      <c r="R1132">
        <v>0</v>
      </c>
      <c r="S1132">
        <v>0</v>
      </c>
      <c r="T1132">
        <v>8</v>
      </c>
      <c r="U1132">
        <v>5</v>
      </c>
      <c r="V1132">
        <v>32</v>
      </c>
      <c r="W1132">
        <v>0</v>
      </c>
      <c r="X1132">
        <v>0</v>
      </c>
      <c r="Y1132">
        <v>0</v>
      </c>
      <c r="AF1132">
        <v>12.5</v>
      </c>
    </row>
    <row r="1133" spans="1:32" hidden="1" x14ac:dyDescent="0.2">
      <c r="A1133" t="s">
        <v>1200</v>
      </c>
      <c r="B1133" t="s">
        <v>795</v>
      </c>
      <c r="C1133" t="s">
        <v>54</v>
      </c>
      <c r="D1133" t="s">
        <v>50</v>
      </c>
      <c r="E1133">
        <v>7</v>
      </c>
      <c r="F1133" t="s">
        <v>1201</v>
      </c>
      <c r="G1133" t="s">
        <v>183</v>
      </c>
      <c r="T1133">
        <v>9</v>
      </c>
      <c r="U1133">
        <v>7</v>
      </c>
      <c r="V1133">
        <v>55</v>
      </c>
      <c r="W1133">
        <v>0</v>
      </c>
      <c r="X1133">
        <v>0</v>
      </c>
      <c r="Y1133">
        <v>0</v>
      </c>
      <c r="AF1133">
        <v>12.5</v>
      </c>
    </row>
    <row r="1134" spans="1:32" hidden="1" x14ac:dyDescent="0.2">
      <c r="A1134" t="s">
        <v>869</v>
      </c>
      <c r="B1134" t="s">
        <v>795</v>
      </c>
      <c r="C1134" t="s">
        <v>62</v>
      </c>
      <c r="D1134" t="s">
        <v>48</v>
      </c>
      <c r="E1134">
        <v>7</v>
      </c>
      <c r="F1134" t="s">
        <v>870</v>
      </c>
      <c r="G1134" t="s">
        <v>190</v>
      </c>
      <c r="T1134">
        <v>6</v>
      </c>
      <c r="U1134">
        <v>5</v>
      </c>
      <c r="V1134">
        <v>73</v>
      </c>
      <c r="W1134">
        <v>0</v>
      </c>
      <c r="X1134">
        <v>0</v>
      </c>
      <c r="Y1134">
        <v>0</v>
      </c>
      <c r="AF1134">
        <v>12.3</v>
      </c>
    </row>
    <row r="1135" spans="1:32" hidden="1" x14ac:dyDescent="0.2">
      <c r="A1135" t="s">
        <v>1054</v>
      </c>
      <c r="B1135" t="s">
        <v>795</v>
      </c>
      <c r="C1135" t="s">
        <v>56</v>
      </c>
      <c r="D1135" t="s">
        <v>49</v>
      </c>
      <c r="E1135">
        <v>7</v>
      </c>
      <c r="F1135" t="s">
        <v>1055</v>
      </c>
      <c r="G1135" t="s">
        <v>192</v>
      </c>
      <c r="T1135">
        <v>2</v>
      </c>
      <c r="U1135">
        <v>2</v>
      </c>
      <c r="V1135">
        <v>42</v>
      </c>
      <c r="W1135">
        <v>1</v>
      </c>
      <c r="X1135">
        <v>0</v>
      </c>
      <c r="Y1135">
        <v>0</v>
      </c>
      <c r="AF1135">
        <v>12.2</v>
      </c>
    </row>
    <row r="1136" spans="1:32" hidden="1" x14ac:dyDescent="0.2">
      <c r="A1136" t="s">
        <v>386</v>
      </c>
      <c r="B1136" t="s">
        <v>368</v>
      </c>
      <c r="C1136" t="s">
        <v>50</v>
      </c>
      <c r="D1136" t="s">
        <v>54</v>
      </c>
      <c r="E1136">
        <v>7</v>
      </c>
      <c r="F1136" t="s">
        <v>387</v>
      </c>
      <c r="G1136" t="s">
        <v>183</v>
      </c>
      <c r="H1136">
        <v>38</v>
      </c>
      <c r="I1136">
        <v>22</v>
      </c>
      <c r="J1136">
        <v>251</v>
      </c>
      <c r="K1136">
        <v>1</v>
      </c>
      <c r="L1136">
        <v>0</v>
      </c>
      <c r="M1136">
        <v>2</v>
      </c>
      <c r="N1136">
        <v>0</v>
      </c>
      <c r="O1136">
        <v>2</v>
      </c>
      <c r="P1136">
        <v>-3</v>
      </c>
      <c r="Q1136">
        <v>0</v>
      </c>
      <c r="R1136">
        <v>0</v>
      </c>
      <c r="S1136">
        <v>0</v>
      </c>
      <c r="AF1136">
        <v>11.74</v>
      </c>
    </row>
    <row r="1137" spans="1:32" hidden="1" x14ac:dyDescent="0.2">
      <c r="A1137" t="s">
        <v>1255</v>
      </c>
      <c r="B1137" t="s">
        <v>721</v>
      </c>
      <c r="C1137" t="s">
        <v>32</v>
      </c>
      <c r="D1137" t="s">
        <v>43</v>
      </c>
      <c r="E1137">
        <v>7</v>
      </c>
      <c r="F1137" t="s">
        <v>1256</v>
      </c>
      <c r="G1137" t="s">
        <v>189</v>
      </c>
      <c r="T1137">
        <v>4</v>
      </c>
      <c r="U1137">
        <v>3</v>
      </c>
      <c r="V1137">
        <v>27</v>
      </c>
      <c r="W1137">
        <v>1</v>
      </c>
      <c r="X1137">
        <v>0</v>
      </c>
      <c r="Y1137">
        <v>0</v>
      </c>
      <c r="AF1137">
        <v>11.7</v>
      </c>
    </row>
    <row r="1138" spans="1:32" hidden="1" x14ac:dyDescent="0.2">
      <c r="A1138" t="s">
        <v>762</v>
      </c>
      <c r="B1138" t="s">
        <v>721</v>
      </c>
      <c r="C1138" t="s">
        <v>58</v>
      </c>
      <c r="D1138" t="s">
        <v>40</v>
      </c>
      <c r="E1138">
        <v>7</v>
      </c>
      <c r="F1138" t="s">
        <v>763</v>
      </c>
      <c r="G1138" t="s">
        <v>184</v>
      </c>
      <c r="T1138">
        <v>11</v>
      </c>
      <c r="U1138">
        <v>6</v>
      </c>
      <c r="V1138">
        <v>56</v>
      </c>
      <c r="W1138">
        <v>0</v>
      </c>
      <c r="X1138">
        <v>0</v>
      </c>
      <c r="Y1138">
        <v>0</v>
      </c>
      <c r="AF1138">
        <v>11.6</v>
      </c>
    </row>
    <row r="1139" spans="1:32" hidden="1" x14ac:dyDescent="0.2">
      <c r="A1139" t="s">
        <v>895</v>
      </c>
      <c r="B1139" t="s">
        <v>795</v>
      </c>
      <c r="C1139" t="s">
        <v>38</v>
      </c>
      <c r="D1139" t="s">
        <v>44</v>
      </c>
      <c r="E1139">
        <v>7</v>
      </c>
      <c r="F1139" t="s">
        <v>896</v>
      </c>
      <c r="G1139" t="s">
        <v>194</v>
      </c>
      <c r="T1139">
        <v>8</v>
      </c>
      <c r="U1139">
        <v>5</v>
      </c>
      <c r="V1139">
        <v>63</v>
      </c>
      <c r="W1139">
        <v>0</v>
      </c>
      <c r="X1139">
        <v>0</v>
      </c>
      <c r="Y1139">
        <v>0</v>
      </c>
      <c r="AF1139">
        <v>11.3</v>
      </c>
    </row>
    <row r="1140" spans="1:32" hidden="1" x14ac:dyDescent="0.2">
      <c r="A1140" t="s">
        <v>979</v>
      </c>
      <c r="B1140" t="s">
        <v>721</v>
      </c>
      <c r="C1140" t="s">
        <v>34</v>
      </c>
      <c r="D1140" t="s">
        <v>37</v>
      </c>
      <c r="E1140">
        <v>7</v>
      </c>
      <c r="F1140" t="s">
        <v>980</v>
      </c>
      <c r="G1140" t="s">
        <v>193</v>
      </c>
      <c r="T1140">
        <v>7</v>
      </c>
      <c r="U1140">
        <v>4</v>
      </c>
      <c r="V1140">
        <v>70</v>
      </c>
      <c r="W1140">
        <v>0</v>
      </c>
      <c r="X1140">
        <v>0</v>
      </c>
      <c r="Y1140">
        <v>0</v>
      </c>
      <c r="AF1140">
        <v>11</v>
      </c>
    </row>
    <row r="1141" spans="1:32" hidden="1" x14ac:dyDescent="0.2">
      <c r="A1141" t="s">
        <v>1004</v>
      </c>
      <c r="B1141" t="s">
        <v>721</v>
      </c>
      <c r="C1141" t="s">
        <v>33</v>
      </c>
      <c r="D1141" t="s">
        <v>42</v>
      </c>
      <c r="E1141">
        <v>7</v>
      </c>
      <c r="F1141" t="s">
        <v>1005</v>
      </c>
      <c r="G1141" t="s">
        <v>186</v>
      </c>
      <c r="T1141">
        <v>12</v>
      </c>
      <c r="U1141">
        <v>6</v>
      </c>
      <c r="V1141">
        <v>50</v>
      </c>
      <c r="W1141">
        <v>0</v>
      </c>
      <c r="X1141">
        <v>0</v>
      </c>
      <c r="Y1141">
        <v>0</v>
      </c>
      <c r="AF1141">
        <v>11</v>
      </c>
    </row>
    <row r="1142" spans="1:32" hidden="1" x14ac:dyDescent="0.2">
      <c r="A1142" t="s">
        <v>551</v>
      </c>
      <c r="B1142" t="s">
        <v>476</v>
      </c>
      <c r="C1142" t="s">
        <v>41</v>
      </c>
      <c r="D1142" t="s">
        <v>59</v>
      </c>
      <c r="E1142">
        <v>7</v>
      </c>
      <c r="F1142" t="s">
        <v>552</v>
      </c>
      <c r="G1142" t="s">
        <v>188</v>
      </c>
      <c r="O1142">
        <v>4</v>
      </c>
      <c r="P1142">
        <v>16</v>
      </c>
      <c r="Q1142">
        <v>0</v>
      </c>
      <c r="R1142">
        <v>0</v>
      </c>
      <c r="S1142">
        <v>0</v>
      </c>
      <c r="T1142">
        <v>6</v>
      </c>
      <c r="U1142">
        <v>6</v>
      </c>
      <c r="V1142">
        <v>32</v>
      </c>
      <c r="W1142">
        <v>0</v>
      </c>
      <c r="X1142">
        <v>0</v>
      </c>
      <c r="Y1142">
        <v>0</v>
      </c>
      <c r="AF1142">
        <v>10.8</v>
      </c>
    </row>
    <row r="1143" spans="1:32" hidden="1" x14ac:dyDescent="0.2">
      <c r="A1143" t="s">
        <v>621</v>
      </c>
      <c r="B1143" t="s">
        <v>476</v>
      </c>
      <c r="C1143" t="s">
        <v>37</v>
      </c>
      <c r="D1143" t="s">
        <v>34</v>
      </c>
      <c r="E1143">
        <v>7</v>
      </c>
      <c r="F1143" t="s">
        <v>622</v>
      </c>
      <c r="G1143" t="s">
        <v>193</v>
      </c>
      <c r="O1143">
        <v>8</v>
      </c>
      <c r="P1143">
        <v>48</v>
      </c>
      <c r="Q1143">
        <v>1</v>
      </c>
      <c r="R1143">
        <v>0</v>
      </c>
      <c r="S1143">
        <v>0</v>
      </c>
      <c r="T1143">
        <v>1</v>
      </c>
      <c r="U1143">
        <v>0</v>
      </c>
      <c r="V1143">
        <v>0</v>
      </c>
      <c r="W1143">
        <v>0</v>
      </c>
      <c r="X1143">
        <v>0</v>
      </c>
      <c r="Y1143">
        <v>0</v>
      </c>
      <c r="AF1143">
        <v>10.8</v>
      </c>
    </row>
    <row r="1144" spans="1:32" hidden="1" x14ac:dyDescent="0.2">
      <c r="A1144" t="s">
        <v>847</v>
      </c>
      <c r="B1144" t="s">
        <v>721</v>
      </c>
      <c r="C1144" t="s">
        <v>32</v>
      </c>
      <c r="D1144" t="s">
        <v>43</v>
      </c>
      <c r="E1144">
        <v>7</v>
      </c>
      <c r="F1144" t="s">
        <v>848</v>
      </c>
      <c r="G1144" t="s">
        <v>189</v>
      </c>
      <c r="T1144">
        <v>7</v>
      </c>
      <c r="U1144">
        <v>4</v>
      </c>
      <c r="V1144">
        <v>67</v>
      </c>
      <c r="W1144">
        <v>0</v>
      </c>
      <c r="X1144">
        <v>0</v>
      </c>
      <c r="Y1144">
        <v>0</v>
      </c>
      <c r="AF1144">
        <v>10.7</v>
      </c>
    </row>
    <row r="1145" spans="1:32" hidden="1" x14ac:dyDescent="0.2">
      <c r="A1145" t="s">
        <v>957</v>
      </c>
      <c r="B1145" t="s">
        <v>721</v>
      </c>
      <c r="C1145" t="s">
        <v>53</v>
      </c>
      <c r="D1145" t="s">
        <v>36</v>
      </c>
      <c r="E1145">
        <v>7</v>
      </c>
      <c r="F1145" t="s">
        <v>958</v>
      </c>
      <c r="G1145" t="s">
        <v>191</v>
      </c>
      <c r="T1145">
        <v>6</v>
      </c>
      <c r="U1145">
        <v>5</v>
      </c>
      <c r="V1145">
        <v>55</v>
      </c>
      <c r="W1145">
        <v>0</v>
      </c>
      <c r="X1145">
        <v>0</v>
      </c>
      <c r="Y1145">
        <v>0</v>
      </c>
      <c r="AF1145">
        <v>10.5</v>
      </c>
    </row>
    <row r="1146" spans="1:32" hidden="1" x14ac:dyDescent="0.2">
      <c r="A1146" t="s">
        <v>430</v>
      </c>
      <c r="B1146" t="s">
        <v>368</v>
      </c>
      <c r="C1146" t="s">
        <v>34</v>
      </c>
      <c r="D1146" t="s">
        <v>37</v>
      </c>
      <c r="E1146">
        <v>7</v>
      </c>
      <c r="F1146" t="s">
        <v>431</v>
      </c>
      <c r="G1146" t="s">
        <v>193</v>
      </c>
      <c r="H1146">
        <v>27</v>
      </c>
      <c r="I1146">
        <v>17</v>
      </c>
      <c r="J1146">
        <v>227</v>
      </c>
      <c r="K1146">
        <v>1</v>
      </c>
      <c r="L1146">
        <v>0</v>
      </c>
      <c r="M1146">
        <v>3</v>
      </c>
      <c r="N1146">
        <v>0</v>
      </c>
      <c r="O1146">
        <v>1</v>
      </c>
      <c r="P1146">
        <v>4</v>
      </c>
      <c r="Q1146">
        <v>0</v>
      </c>
      <c r="R1146">
        <v>0</v>
      </c>
      <c r="S1146">
        <v>0</v>
      </c>
      <c r="AF1146">
        <v>10.48</v>
      </c>
    </row>
    <row r="1147" spans="1:32" hidden="1" x14ac:dyDescent="0.2">
      <c r="A1147" t="s">
        <v>768</v>
      </c>
      <c r="B1147" t="s">
        <v>721</v>
      </c>
      <c r="C1147" t="s">
        <v>35</v>
      </c>
      <c r="D1147" t="s">
        <v>45</v>
      </c>
      <c r="E1147">
        <v>7</v>
      </c>
      <c r="F1147" t="s">
        <v>769</v>
      </c>
      <c r="G1147" t="s">
        <v>185</v>
      </c>
      <c r="O1147">
        <v>1</v>
      </c>
      <c r="P1147">
        <v>21</v>
      </c>
      <c r="Q1147">
        <v>0</v>
      </c>
      <c r="R1147">
        <v>0</v>
      </c>
      <c r="S1147">
        <v>0</v>
      </c>
      <c r="T1147">
        <v>7</v>
      </c>
      <c r="U1147">
        <v>4</v>
      </c>
      <c r="V1147">
        <v>43</v>
      </c>
      <c r="W1147">
        <v>0</v>
      </c>
      <c r="X1147">
        <v>0</v>
      </c>
      <c r="Y1147">
        <v>0</v>
      </c>
      <c r="AF1147">
        <v>10.4</v>
      </c>
    </row>
    <row r="1148" spans="1:32" hidden="1" x14ac:dyDescent="0.2">
      <c r="A1148" t="s">
        <v>807</v>
      </c>
      <c r="B1148" t="s">
        <v>721</v>
      </c>
      <c r="C1148" t="s">
        <v>43</v>
      </c>
      <c r="D1148" t="s">
        <v>32</v>
      </c>
      <c r="E1148">
        <v>7</v>
      </c>
      <c r="F1148" t="s">
        <v>808</v>
      </c>
      <c r="G1148" t="s">
        <v>189</v>
      </c>
      <c r="T1148">
        <v>9</v>
      </c>
      <c r="U1148">
        <v>5</v>
      </c>
      <c r="V1148">
        <v>54</v>
      </c>
      <c r="W1148">
        <v>0</v>
      </c>
      <c r="X1148">
        <v>0</v>
      </c>
      <c r="Y1148">
        <v>0</v>
      </c>
      <c r="AF1148">
        <v>10.4</v>
      </c>
    </row>
    <row r="1149" spans="1:32" hidden="1" x14ac:dyDescent="0.2">
      <c r="A1149" t="s">
        <v>1160</v>
      </c>
      <c r="B1149" t="s">
        <v>795</v>
      </c>
      <c r="C1149" t="s">
        <v>55</v>
      </c>
      <c r="D1149" t="s">
        <v>46</v>
      </c>
      <c r="E1149">
        <v>7</v>
      </c>
      <c r="F1149" t="s">
        <v>1161</v>
      </c>
      <c r="G1149" t="s">
        <v>195</v>
      </c>
      <c r="T1149">
        <v>7</v>
      </c>
      <c r="U1149">
        <v>5</v>
      </c>
      <c r="V1149">
        <v>53</v>
      </c>
      <c r="W1149">
        <v>0</v>
      </c>
      <c r="X1149">
        <v>0</v>
      </c>
      <c r="Y1149">
        <v>0</v>
      </c>
      <c r="AF1149">
        <v>10.3</v>
      </c>
    </row>
    <row r="1150" spans="1:32" hidden="1" x14ac:dyDescent="0.2">
      <c r="A1150" t="s">
        <v>907</v>
      </c>
      <c r="B1150" t="s">
        <v>795</v>
      </c>
      <c r="C1150" t="s">
        <v>46</v>
      </c>
      <c r="D1150" t="s">
        <v>55</v>
      </c>
      <c r="E1150">
        <v>7</v>
      </c>
      <c r="F1150" t="s">
        <v>908</v>
      </c>
      <c r="G1150" t="s">
        <v>195</v>
      </c>
      <c r="T1150">
        <v>6</v>
      </c>
      <c r="U1150">
        <v>4</v>
      </c>
      <c r="V1150">
        <v>62</v>
      </c>
      <c r="W1150">
        <v>0</v>
      </c>
      <c r="X1150">
        <v>0</v>
      </c>
      <c r="Y1150">
        <v>0</v>
      </c>
      <c r="AF1150">
        <v>10.199999999999999</v>
      </c>
    </row>
    <row r="1151" spans="1:32" hidden="1" x14ac:dyDescent="0.2">
      <c r="A1151" t="s">
        <v>418</v>
      </c>
      <c r="B1151" t="s">
        <v>368</v>
      </c>
      <c r="C1151" t="s">
        <v>48</v>
      </c>
      <c r="D1151" t="s">
        <v>62</v>
      </c>
      <c r="E1151">
        <v>7</v>
      </c>
      <c r="F1151" t="s">
        <v>419</v>
      </c>
      <c r="G1151" t="s">
        <v>190</v>
      </c>
      <c r="H1151">
        <v>29</v>
      </c>
      <c r="I1151">
        <v>16</v>
      </c>
      <c r="J1151">
        <v>209</v>
      </c>
      <c r="K1151">
        <v>1</v>
      </c>
      <c r="L1151">
        <v>0</v>
      </c>
      <c r="M1151">
        <v>2</v>
      </c>
      <c r="N1151">
        <v>0</v>
      </c>
      <c r="O1151">
        <v>1</v>
      </c>
      <c r="P1151">
        <v>-2</v>
      </c>
      <c r="Q1151">
        <v>0</v>
      </c>
      <c r="R1151">
        <v>0</v>
      </c>
      <c r="S1151">
        <v>0</v>
      </c>
      <c r="Z1151">
        <v>1</v>
      </c>
      <c r="AA1151">
        <v>0</v>
      </c>
      <c r="AF1151">
        <v>10.16</v>
      </c>
    </row>
    <row r="1152" spans="1:32" hidden="1" x14ac:dyDescent="0.2">
      <c r="A1152" t="s">
        <v>961</v>
      </c>
      <c r="B1152" t="s">
        <v>795</v>
      </c>
      <c r="C1152" t="s">
        <v>60</v>
      </c>
      <c r="D1152" t="s">
        <v>57</v>
      </c>
      <c r="E1152">
        <v>7</v>
      </c>
      <c r="F1152" t="s">
        <v>962</v>
      </c>
      <c r="G1152" t="s">
        <v>182</v>
      </c>
      <c r="T1152">
        <v>5</v>
      </c>
      <c r="U1152">
        <v>4</v>
      </c>
      <c r="V1152">
        <v>61</v>
      </c>
      <c r="W1152">
        <v>0</v>
      </c>
      <c r="X1152">
        <v>0</v>
      </c>
      <c r="Y1152">
        <v>0</v>
      </c>
      <c r="AF1152">
        <v>10.1</v>
      </c>
    </row>
    <row r="1153" spans="1:32" hidden="1" x14ac:dyDescent="0.2">
      <c r="A1153" t="s">
        <v>887</v>
      </c>
      <c r="B1153" t="s">
        <v>721</v>
      </c>
      <c r="C1153" t="s">
        <v>62</v>
      </c>
      <c r="D1153" t="s">
        <v>48</v>
      </c>
      <c r="E1153">
        <v>7</v>
      </c>
      <c r="F1153" t="s">
        <v>888</v>
      </c>
      <c r="G1153" t="s">
        <v>190</v>
      </c>
      <c r="T1153">
        <v>6</v>
      </c>
      <c r="U1153">
        <v>3</v>
      </c>
      <c r="V1153">
        <v>71</v>
      </c>
      <c r="W1153">
        <v>0</v>
      </c>
      <c r="X1153">
        <v>0</v>
      </c>
      <c r="Y1153">
        <v>0</v>
      </c>
      <c r="AF1153">
        <v>10.1</v>
      </c>
    </row>
    <row r="1154" spans="1:32" hidden="1" x14ac:dyDescent="0.2">
      <c r="A1154" t="s">
        <v>879</v>
      </c>
      <c r="B1154" t="s">
        <v>795</v>
      </c>
      <c r="C1154" t="s">
        <v>41</v>
      </c>
      <c r="D1154" t="s">
        <v>59</v>
      </c>
      <c r="E1154">
        <v>7</v>
      </c>
      <c r="F1154" t="s">
        <v>880</v>
      </c>
      <c r="G1154" t="s">
        <v>188</v>
      </c>
      <c r="T1154">
        <v>5</v>
      </c>
      <c r="U1154">
        <v>4</v>
      </c>
      <c r="V1154">
        <v>59</v>
      </c>
      <c r="W1154">
        <v>0</v>
      </c>
      <c r="X1154">
        <v>0</v>
      </c>
      <c r="Y1154">
        <v>0</v>
      </c>
      <c r="AF1154">
        <v>9.9</v>
      </c>
    </row>
    <row r="1155" spans="1:32" hidden="1" x14ac:dyDescent="0.2">
      <c r="A1155" t="s">
        <v>764</v>
      </c>
      <c r="B1155" t="s">
        <v>721</v>
      </c>
      <c r="C1155" t="s">
        <v>53</v>
      </c>
      <c r="D1155" t="s">
        <v>36</v>
      </c>
      <c r="E1155">
        <v>7</v>
      </c>
      <c r="F1155" t="s">
        <v>765</v>
      </c>
      <c r="G1155" t="s">
        <v>191</v>
      </c>
      <c r="T1155">
        <v>5</v>
      </c>
      <c r="U1155">
        <v>5</v>
      </c>
      <c r="V1155">
        <v>48</v>
      </c>
      <c r="W1155">
        <v>0</v>
      </c>
      <c r="X1155">
        <v>0</v>
      </c>
      <c r="Y1155">
        <v>0</v>
      </c>
      <c r="AF1155">
        <v>9.8000000000000007</v>
      </c>
    </row>
    <row r="1156" spans="1:32" hidden="1" x14ac:dyDescent="0.2">
      <c r="A1156" t="s">
        <v>1267</v>
      </c>
      <c r="B1156" t="s">
        <v>721</v>
      </c>
      <c r="C1156" t="s">
        <v>34</v>
      </c>
      <c r="D1156" t="s">
        <v>37</v>
      </c>
      <c r="E1156">
        <v>7</v>
      </c>
      <c r="F1156" t="s">
        <v>1268</v>
      </c>
      <c r="G1156" t="s">
        <v>193</v>
      </c>
      <c r="T1156">
        <v>1</v>
      </c>
      <c r="U1156">
        <v>1</v>
      </c>
      <c r="V1156">
        <v>25</v>
      </c>
      <c r="W1156">
        <v>1</v>
      </c>
      <c r="X1156">
        <v>0</v>
      </c>
      <c r="Y1156">
        <v>0</v>
      </c>
      <c r="AF1156">
        <v>9.5</v>
      </c>
    </row>
    <row r="1157" spans="1:32" hidden="1" x14ac:dyDescent="0.2">
      <c r="A1157" t="s">
        <v>1152</v>
      </c>
      <c r="B1157" t="s">
        <v>795</v>
      </c>
      <c r="C1157" t="s">
        <v>44</v>
      </c>
      <c r="D1157" t="s">
        <v>38</v>
      </c>
      <c r="E1157">
        <v>7</v>
      </c>
      <c r="F1157" t="s">
        <v>1153</v>
      </c>
      <c r="G1157" t="s">
        <v>194</v>
      </c>
      <c r="T1157">
        <v>5</v>
      </c>
      <c r="U1157">
        <v>3</v>
      </c>
      <c r="V1157">
        <v>65</v>
      </c>
      <c r="W1157">
        <v>0</v>
      </c>
      <c r="X1157">
        <v>0</v>
      </c>
      <c r="Y1157">
        <v>0</v>
      </c>
      <c r="AF1157">
        <v>9.5</v>
      </c>
    </row>
    <row r="1158" spans="1:32" hidden="1" x14ac:dyDescent="0.2">
      <c r="A1158" t="s">
        <v>432</v>
      </c>
      <c r="B1158" t="s">
        <v>368</v>
      </c>
      <c r="C1158" t="s">
        <v>54</v>
      </c>
      <c r="D1158" t="s">
        <v>50</v>
      </c>
      <c r="E1158">
        <v>7</v>
      </c>
      <c r="F1158" t="s">
        <v>433</v>
      </c>
      <c r="G1158" t="s">
        <v>183</v>
      </c>
      <c r="H1158">
        <v>35</v>
      </c>
      <c r="I1158">
        <v>22</v>
      </c>
      <c r="J1158">
        <v>187</v>
      </c>
      <c r="K1158">
        <v>1</v>
      </c>
      <c r="L1158">
        <v>0</v>
      </c>
      <c r="M1158">
        <v>2</v>
      </c>
      <c r="N1158">
        <v>0</v>
      </c>
      <c r="O1158">
        <v>1</v>
      </c>
      <c r="P1158">
        <v>0</v>
      </c>
      <c r="Q1158">
        <v>0</v>
      </c>
      <c r="R1158">
        <v>0</v>
      </c>
      <c r="S1158">
        <v>0</v>
      </c>
      <c r="AF1158">
        <v>9.48</v>
      </c>
    </row>
    <row r="1159" spans="1:32" hidden="1" x14ac:dyDescent="0.2">
      <c r="A1159" t="s">
        <v>1146</v>
      </c>
      <c r="B1159" t="s">
        <v>721</v>
      </c>
      <c r="C1159" t="s">
        <v>57</v>
      </c>
      <c r="D1159" t="s">
        <v>60</v>
      </c>
      <c r="E1159">
        <v>7</v>
      </c>
      <c r="F1159" t="s">
        <v>1147</v>
      </c>
      <c r="G1159" t="s">
        <v>182</v>
      </c>
      <c r="T1159">
        <v>4</v>
      </c>
      <c r="U1159">
        <v>3</v>
      </c>
      <c r="V1159">
        <v>64</v>
      </c>
      <c r="W1159">
        <v>0</v>
      </c>
      <c r="X1159">
        <v>0</v>
      </c>
      <c r="Y1159">
        <v>0</v>
      </c>
      <c r="AF1159">
        <v>9.4</v>
      </c>
    </row>
    <row r="1160" spans="1:32" hidden="1" x14ac:dyDescent="0.2">
      <c r="A1160" t="s">
        <v>1228</v>
      </c>
      <c r="B1160" t="s">
        <v>721</v>
      </c>
      <c r="C1160" t="s">
        <v>38</v>
      </c>
      <c r="D1160" t="s">
        <v>44</v>
      </c>
      <c r="E1160">
        <v>7</v>
      </c>
      <c r="F1160" t="s">
        <v>1229</v>
      </c>
      <c r="G1160" t="s">
        <v>194</v>
      </c>
      <c r="T1160">
        <v>6</v>
      </c>
      <c r="U1160">
        <v>4</v>
      </c>
      <c r="V1160">
        <v>52</v>
      </c>
      <c r="W1160">
        <v>0</v>
      </c>
      <c r="X1160">
        <v>0</v>
      </c>
      <c r="Y1160">
        <v>0</v>
      </c>
      <c r="AF1160">
        <v>9.1999999999999993</v>
      </c>
    </row>
    <row r="1161" spans="1:32" hidden="1" x14ac:dyDescent="0.2">
      <c r="A1161" t="s">
        <v>496</v>
      </c>
      <c r="B1161" t="s">
        <v>476</v>
      </c>
      <c r="C1161" t="s">
        <v>38</v>
      </c>
      <c r="D1161" t="s">
        <v>44</v>
      </c>
      <c r="E1161">
        <v>7</v>
      </c>
      <c r="F1161" t="s">
        <v>497</v>
      </c>
      <c r="G1161" t="s">
        <v>194</v>
      </c>
      <c r="O1161">
        <v>3</v>
      </c>
      <c r="P1161">
        <v>9</v>
      </c>
      <c r="Q1161">
        <v>0</v>
      </c>
      <c r="R1161">
        <v>0</v>
      </c>
      <c r="S1161">
        <v>0</v>
      </c>
      <c r="T1161">
        <v>10</v>
      </c>
      <c r="U1161">
        <v>5</v>
      </c>
      <c r="V1161">
        <v>31</v>
      </c>
      <c r="W1161">
        <v>0</v>
      </c>
      <c r="X1161">
        <v>0</v>
      </c>
      <c r="Y1161">
        <v>0</v>
      </c>
      <c r="AF1161">
        <v>9</v>
      </c>
    </row>
    <row r="1162" spans="1:32" hidden="1" x14ac:dyDescent="0.2">
      <c r="A1162" t="s">
        <v>641</v>
      </c>
      <c r="B1162" t="s">
        <v>476</v>
      </c>
      <c r="C1162" t="s">
        <v>38</v>
      </c>
      <c r="D1162" t="s">
        <v>44</v>
      </c>
      <c r="E1162">
        <v>7</v>
      </c>
      <c r="F1162" t="s">
        <v>642</v>
      </c>
      <c r="G1162" t="s">
        <v>194</v>
      </c>
      <c r="O1162">
        <v>18</v>
      </c>
      <c r="P1162">
        <v>65</v>
      </c>
      <c r="Q1162">
        <v>0</v>
      </c>
      <c r="R1162">
        <v>0</v>
      </c>
      <c r="S1162">
        <v>0</v>
      </c>
      <c r="T1162">
        <v>4</v>
      </c>
      <c r="U1162">
        <v>2</v>
      </c>
      <c r="V1162">
        <v>5</v>
      </c>
      <c r="W1162">
        <v>0</v>
      </c>
      <c r="X1162">
        <v>0</v>
      </c>
      <c r="Y1162">
        <v>0</v>
      </c>
      <c r="AF1162">
        <v>9</v>
      </c>
    </row>
    <row r="1163" spans="1:32" hidden="1" x14ac:dyDescent="0.2">
      <c r="A1163" t="s">
        <v>1038</v>
      </c>
      <c r="B1163" t="s">
        <v>721</v>
      </c>
      <c r="C1163" t="s">
        <v>49</v>
      </c>
      <c r="D1163" t="s">
        <v>56</v>
      </c>
      <c r="E1163">
        <v>7</v>
      </c>
      <c r="F1163" t="s">
        <v>1039</v>
      </c>
      <c r="G1163" t="s">
        <v>192</v>
      </c>
      <c r="T1163">
        <v>8</v>
      </c>
      <c r="U1163">
        <v>4</v>
      </c>
      <c r="V1163">
        <v>50</v>
      </c>
      <c r="W1163">
        <v>0</v>
      </c>
      <c r="X1163">
        <v>0</v>
      </c>
      <c r="Y1163">
        <v>0</v>
      </c>
      <c r="AF1163">
        <v>9</v>
      </c>
    </row>
    <row r="1164" spans="1:32" hidden="1" x14ac:dyDescent="0.2">
      <c r="A1164" t="s">
        <v>1154</v>
      </c>
      <c r="B1164" t="s">
        <v>795</v>
      </c>
      <c r="C1164" t="s">
        <v>39</v>
      </c>
      <c r="D1164" t="s">
        <v>61</v>
      </c>
      <c r="E1164">
        <v>7</v>
      </c>
      <c r="F1164" t="s">
        <v>1155</v>
      </c>
      <c r="G1164" t="s">
        <v>187</v>
      </c>
      <c r="T1164">
        <v>2</v>
      </c>
      <c r="U1164">
        <v>2</v>
      </c>
      <c r="V1164">
        <v>10</v>
      </c>
      <c r="W1164">
        <v>1</v>
      </c>
      <c r="X1164">
        <v>0</v>
      </c>
      <c r="Y1164">
        <v>0</v>
      </c>
      <c r="AF1164">
        <v>9</v>
      </c>
    </row>
    <row r="1165" spans="1:32" hidden="1" x14ac:dyDescent="0.2">
      <c r="A1165" t="s">
        <v>1118</v>
      </c>
      <c r="B1165" t="s">
        <v>721</v>
      </c>
      <c r="C1165" t="s">
        <v>37</v>
      </c>
      <c r="D1165" t="s">
        <v>34</v>
      </c>
      <c r="E1165">
        <v>7</v>
      </c>
      <c r="F1165" t="s">
        <v>1119</v>
      </c>
      <c r="G1165" t="s">
        <v>193</v>
      </c>
      <c r="T1165">
        <v>5</v>
      </c>
      <c r="U1165">
        <v>2</v>
      </c>
      <c r="V1165">
        <v>68</v>
      </c>
      <c r="W1165">
        <v>0</v>
      </c>
      <c r="X1165">
        <v>0</v>
      </c>
      <c r="Y1165">
        <v>0</v>
      </c>
      <c r="AF1165">
        <v>8.8000000000000007</v>
      </c>
    </row>
    <row r="1166" spans="1:32" hidden="1" x14ac:dyDescent="0.2">
      <c r="A1166" t="s">
        <v>855</v>
      </c>
      <c r="B1166" t="s">
        <v>721</v>
      </c>
      <c r="C1166" t="s">
        <v>45</v>
      </c>
      <c r="D1166" t="s">
        <v>35</v>
      </c>
      <c r="E1166">
        <v>7</v>
      </c>
      <c r="F1166" t="s">
        <v>856</v>
      </c>
      <c r="G1166" t="s">
        <v>185</v>
      </c>
      <c r="T1166">
        <v>8</v>
      </c>
      <c r="U1166">
        <v>4</v>
      </c>
      <c r="V1166">
        <v>47</v>
      </c>
      <c r="W1166">
        <v>0</v>
      </c>
      <c r="X1166">
        <v>0</v>
      </c>
      <c r="Y1166">
        <v>0</v>
      </c>
      <c r="Z1166">
        <v>1</v>
      </c>
      <c r="AA1166">
        <v>0</v>
      </c>
      <c r="AF1166">
        <v>8.6999999999999993</v>
      </c>
    </row>
    <row r="1167" spans="1:32" hidden="1" x14ac:dyDescent="0.2">
      <c r="A1167" t="s">
        <v>506</v>
      </c>
      <c r="B1167" t="s">
        <v>476</v>
      </c>
      <c r="C1167" t="s">
        <v>36</v>
      </c>
      <c r="D1167" t="s">
        <v>53</v>
      </c>
      <c r="E1167">
        <v>7</v>
      </c>
      <c r="F1167" t="s">
        <v>507</v>
      </c>
      <c r="G1167" t="s">
        <v>191</v>
      </c>
      <c r="O1167">
        <v>10</v>
      </c>
      <c r="P1167">
        <v>49</v>
      </c>
      <c r="Q1167">
        <v>0</v>
      </c>
      <c r="R1167">
        <v>0</v>
      </c>
      <c r="S1167">
        <v>0</v>
      </c>
      <c r="T1167">
        <v>3</v>
      </c>
      <c r="U1167">
        <v>2</v>
      </c>
      <c r="V1167">
        <v>17</v>
      </c>
      <c r="W1167">
        <v>0</v>
      </c>
      <c r="X1167">
        <v>0</v>
      </c>
      <c r="Y1167">
        <v>0</v>
      </c>
      <c r="Z1167">
        <v>1</v>
      </c>
      <c r="AA1167">
        <v>0</v>
      </c>
      <c r="AF1167">
        <v>8.6</v>
      </c>
    </row>
    <row r="1168" spans="1:32" hidden="1" x14ac:dyDescent="0.2">
      <c r="A1168" t="s">
        <v>1032</v>
      </c>
      <c r="B1168" t="s">
        <v>721</v>
      </c>
      <c r="C1168" t="s">
        <v>59</v>
      </c>
      <c r="D1168" t="s">
        <v>41</v>
      </c>
      <c r="E1168">
        <v>7</v>
      </c>
      <c r="F1168" t="s">
        <v>1033</v>
      </c>
      <c r="G1168" t="s">
        <v>188</v>
      </c>
      <c r="T1168">
        <v>4</v>
      </c>
      <c r="U1168">
        <v>4</v>
      </c>
      <c r="V1168">
        <v>44</v>
      </c>
      <c r="W1168">
        <v>0</v>
      </c>
      <c r="X1168">
        <v>0</v>
      </c>
      <c r="Y1168">
        <v>0</v>
      </c>
      <c r="AF1168">
        <v>8.4</v>
      </c>
    </row>
    <row r="1169" spans="1:32" hidden="1" x14ac:dyDescent="0.2">
      <c r="A1169" t="s">
        <v>524</v>
      </c>
      <c r="B1169" t="s">
        <v>476</v>
      </c>
      <c r="C1169" t="s">
        <v>53</v>
      </c>
      <c r="D1169" t="s">
        <v>36</v>
      </c>
      <c r="E1169">
        <v>7</v>
      </c>
      <c r="F1169" t="s">
        <v>525</v>
      </c>
      <c r="G1169" t="s">
        <v>191</v>
      </c>
      <c r="O1169">
        <v>9</v>
      </c>
      <c r="P1169">
        <v>29</v>
      </c>
      <c r="Q1169">
        <v>0</v>
      </c>
      <c r="R1169">
        <v>0</v>
      </c>
      <c r="S1169">
        <v>0</v>
      </c>
      <c r="T1169">
        <v>4</v>
      </c>
      <c r="U1169">
        <v>3</v>
      </c>
      <c r="V1169">
        <v>22</v>
      </c>
      <c r="W1169">
        <v>0</v>
      </c>
      <c r="X1169">
        <v>0</v>
      </c>
      <c r="Y1169">
        <v>0</v>
      </c>
      <c r="AF1169">
        <v>8.1</v>
      </c>
    </row>
    <row r="1170" spans="1:32" hidden="1" x14ac:dyDescent="0.2">
      <c r="A1170" t="s">
        <v>512</v>
      </c>
      <c r="B1170" t="s">
        <v>476</v>
      </c>
      <c r="C1170" t="s">
        <v>46</v>
      </c>
      <c r="D1170" t="s">
        <v>55</v>
      </c>
      <c r="E1170">
        <v>7</v>
      </c>
      <c r="F1170" t="s">
        <v>513</v>
      </c>
      <c r="G1170" t="s">
        <v>195</v>
      </c>
      <c r="O1170">
        <v>5</v>
      </c>
      <c r="P1170">
        <v>21</v>
      </c>
      <c r="Q1170">
        <v>0</v>
      </c>
      <c r="R1170">
        <v>0</v>
      </c>
      <c r="S1170">
        <v>0</v>
      </c>
      <c r="T1170">
        <v>4</v>
      </c>
      <c r="U1170">
        <v>3</v>
      </c>
      <c r="V1170">
        <v>28</v>
      </c>
      <c r="W1170">
        <v>0</v>
      </c>
      <c r="X1170">
        <v>0</v>
      </c>
      <c r="Y1170">
        <v>0</v>
      </c>
      <c r="AF1170">
        <v>7.9</v>
      </c>
    </row>
    <row r="1171" spans="1:32" hidden="1" x14ac:dyDescent="0.2">
      <c r="A1171" t="s">
        <v>1190</v>
      </c>
      <c r="B1171" t="s">
        <v>721</v>
      </c>
      <c r="C1171" t="s">
        <v>53</v>
      </c>
      <c r="D1171" t="s">
        <v>36</v>
      </c>
      <c r="E1171">
        <v>7</v>
      </c>
      <c r="F1171" t="s">
        <v>1191</v>
      </c>
      <c r="G1171" t="s">
        <v>191</v>
      </c>
      <c r="T1171">
        <v>6</v>
      </c>
      <c r="U1171">
        <v>3</v>
      </c>
      <c r="V1171">
        <v>49</v>
      </c>
      <c r="W1171">
        <v>0</v>
      </c>
      <c r="X1171">
        <v>0</v>
      </c>
      <c r="Y1171">
        <v>0</v>
      </c>
      <c r="AF1171">
        <v>7.9</v>
      </c>
    </row>
    <row r="1172" spans="1:32" hidden="1" x14ac:dyDescent="0.2">
      <c r="A1172" t="s">
        <v>402</v>
      </c>
      <c r="B1172" t="s">
        <v>368</v>
      </c>
      <c r="C1172" t="s">
        <v>38</v>
      </c>
      <c r="D1172" t="s">
        <v>44</v>
      </c>
      <c r="E1172">
        <v>7</v>
      </c>
      <c r="F1172" t="s">
        <v>403</v>
      </c>
      <c r="G1172" t="s">
        <v>194</v>
      </c>
      <c r="H1172">
        <v>46</v>
      </c>
      <c r="I1172">
        <v>26</v>
      </c>
      <c r="J1172">
        <v>205</v>
      </c>
      <c r="K1172">
        <v>0</v>
      </c>
      <c r="L1172">
        <v>0</v>
      </c>
      <c r="M1172">
        <v>1</v>
      </c>
      <c r="N1172">
        <v>0</v>
      </c>
      <c r="O1172">
        <v>3</v>
      </c>
      <c r="P1172">
        <v>6</v>
      </c>
      <c r="Q1172">
        <v>0</v>
      </c>
      <c r="R1172">
        <v>0</v>
      </c>
      <c r="S1172">
        <v>0</v>
      </c>
      <c r="AF1172">
        <v>7.8</v>
      </c>
    </row>
    <row r="1173" spans="1:32" hidden="1" x14ac:dyDescent="0.2">
      <c r="A1173" t="s">
        <v>504</v>
      </c>
      <c r="B1173" t="s">
        <v>476</v>
      </c>
      <c r="C1173" t="s">
        <v>61</v>
      </c>
      <c r="D1173" t="s">
        <v>39</v>
      </c>
      <c r="E1173">
        <v>7</v>
      </c>
      <c r="F1173" t="s">
        <v>505</v>
      </c>
      <c r="G1173" t="s">
        <v>187</v>
      </c>
      <c r="O1173">
        <v>3</v>
      </c>
      <c r="P1173">
        <v>8</v>
      </c>
      <c r="Q1173">
        <v>0</v>
      </c>
      <c r="R1173">
        <v>0</v>
      </c>
      <c r="S1173">
        <v>0</v>
      </c>
      <c r="T1173">
        <v>4</v>
      </c>
      <c r="U1173">
        <v>3</v>
      </c>
      <c r="V1173">
        <v>40</v>
      </c>
      <c r="W1173">
        <v>0</v>
      </c>
      <c r="X1173">
        <v>0</v>
      </c>
      <c r="Y1173">
        <v>0</v>
      </c>
      <c r="AF1173">
        <v>7.8</v>
      </c>
    </row>
    <row r="1174" spans="1:32" hidden="1" x14ac:dyDescent="0.2">
      <c r="A1174" t="s">
        <v>959</v>
      </c>
      <c r="B1174" t="s">
        <v>721</v>
      </c>
      <c r="C1174" t="s">
        <v>50</v>
      </c>
      <c r="D1174" t="s">
        <v>54</v>
      </c>
      <c r="E1174">
        <v>7</v>
      </c>
      <c r="F1174" t="s">
        <v>960</v>
      </c>
      <c r="G1174" t="s">
        <v>183</v>
      </c>
      <c r="T1174">
        <v>4</v>
      </c>
      <c r="U1174">
        <v>3</v>
      </c>
      <c r="V1174">
        <v>48</v>
      </c>
      <c r="W1174">
        <v>0</v>
      </c>
      <c r="X1174">
        <v>0</v>
      </c>
      <c r="Y1174">
        <v>0</v>
      </c>
      <c r="AF1174">
        <v>7.8</v>
      </c>
    </row>
    <row r="1175" spans="1:32" hidden="1" x14ac:dyDescent="0.2">
      <c r="A1175" t="s">
        <v>1271</v>
      </c>
      <c r="B1175" t="s">
        <v>721</v>
      </c>
      <c r="C1175" t="s">
        <v>36</v>
      </c>
      <c r="D1175" t="s">
        <v>53</v>
      </c>
      <c r="E1175">
        <v>7</v>
      </c>
      <c r="F1175" t="s">
        <v>1272</v>
      </c>
      <c r="G1175" t="s">
        <v>191</v>
      </c>
      <c r="T1175">
        <v>1</v>
      </c>
      <c r="U1175">
        <v>1</v>
      </c>
      <c r="V1175">
        <v>7</v>
      </c>
      <c r="W1175">
        <v>1</v>
      </c>
      <c r="X1175">
        <v>0</v>
      </c>
      <c r="Y1175">
        <v>0</v>
      </c>
      <c r="AF1175">
        <v>7.7</v>
      </c>
    </row>
    <row r="1176" spans="1:32" hidden="1" x14ac:dyDescent="0.2">
      <c r="A1176" t="s">
        <v>1148</v>
      </c>
      <c r="B1176" t="s">
        <v>795</v>
      </c>
      <c r="C1176" t="s">
        <v>59</v>
      </c>
      <c r="D1176" t="s">
        <v>41</v>
      </c>
      <c r="E1176">
        <v>7</v>
      </c>
      <c r="F1176" t="s">
        <v>1149</v>
      </c>
      <c r="G1176" t="s">
        <v>188</v>
      </c>
      <c r="T1176">
        <v>5</v>
      </c>
      <c r="U1176">
        <v>3</v>
      </c>
      <c r="V1176">
        <v>47</v>
      </c>
      <c r="W1176">
        <v>0</v>
      </c>
      <c r="X1176">
        <v>0</v>
      </c>
      <c r="Y1176">
        <v>0</v>
      </c>
      <c r="AF1176">
        <v>7.7</v>
      </c>
    </row>
    <row r="1177" spans="1:32" hidden="1" x14ac:dyDescent="0.2">
      <c r="A1177" t="s">
        <v>1259</v>
      </c>
      <c r="B1177" t="s">
        <v>721</v>
      </c>
      <c r="C1177" t="s">
        <v>39</v>
      </c>
      <c r="D1177" t="s">
        <v>61</v>
      </c>
      <c r="E1177">
        <v>7</v>
      </c>
      <c r="F1177" t="s">
        <v>1260</v>
      </c>
      <c r="G1177" t="s">
        <v>187</v>
      </c>
      <c r="T1177">
        <v>5</v>
      </c>
      <c r="U1177">
        <v>4</v>
      </c>
      <c r="V1177">
        <v>36</v>
      </c>
      <c r="W1177">
        <v>0</v>
      </c>
      <c r="X1177">
        <v>0</v>
      </c>
      <c r="Y1177">
        <v>0</v>
      </c>
      <c r="AF1177">
        <v>7.6</v>
      </c>
    </row>
    <row r="1178" spans="1:32" hidden="1" x14ac:dyDescent="0.2">
      <c r="A1178" t="s">
        <v>607</v>
      </c>
      <c r="B1178" t="s">
        <v>476</v>
      </c>
      <c r="C1178" t="s">
        <v>57</v>
      </c>
      <c r="D1178" t="s">
        <v>60</v>
      </c>
      <c r="E1178">
        <v>7</v>
      </c>
      <c r="F1178" t="s">
        <v>608</v>
      </c>
      <c r="G1178" t="s">
        <v>182</v>
      </c>
      <c r="O1178">
        <v>1</v>
      </c>
      <c r="P1178">
        <v>2</v>
      </c>
      <c r="Q1178">
        <v>0</v>
      </c>
      <c r="R1178">
        <v>0</v>
      </c>
      <c r="S1178">
        <v>0</v>
      </c>
      <c r="T1178">
        <v>4</v>
      </c>
      <c r="U1178">
        <v>4</v>
      </c>
      <c r="V1178">
        <v>33</v>
      </c>
      <c r="W1178">
        <v>0</v>
      </c>
      <c r="X1178">
        <v>0</v>
      </c>
      <c r="Y1178">
        <v>0</v>
      </c>
      <c r="AF1178">
        <v>7.5</v>
      </c>
    </row>
    <row r="1179" spans="1:32" hidden="1" x14ac:dyDescent="0.2">
      <c r="A1179" t="s">
        <v>786</v>
      </c>
      <c r="B1179" t="s">
        <v>721</v>
      </c>
      <c r="C1179" t="s">
        <v>37</v>
      </c>
      <c r="D1179" t="s">
        <v>34</v>
      </c>
      <c r="E1179">
        <v>7</v>
      </c>
      <c r="F1179" t="s">
        <v>787</v>
      </c>
      <c r="G1179" t="s">
        <v>193</v>
      </c>
      <c r="T1179">
        <v>6</v>
      </c>
      <c r="U1179">
        <v>4</v>
      </c>
      <c r="V1179">
        <v>35</v>
      </c>
      <c r="W1179">
        <v>0</v>
      </c>
      <c r="X1179">
        <v>0</v>
      </c>
      <c r="Y1179">
        <v>0</v>
      </c>
      <c r="AF1179">
        <v>7.5</v>
      </c>
    </row>
    <row r="1180" spans="1:32" hidden="1" x14ac:dyDescent="0.2">
      <c r="A1180" t="s">
        <v>911</v>
      </c>
      <c r="B1180" t="s">
        <v>721</v>
      </c>
      <c r="C1180" t="s">
        <v>50</v>
      </c>
      <c r="D1180" t="s">
        <v>54</v>
      </c>
      <c r="E1180">
        <v>7</v>
      </c>
      <c r="F1180" t="s">
        <v>912</v>
      </c>
      <c r="G1180" t="s">
        <v>183</v>
      </c>
      <c r="T1180">
        <v>5</v>
      </c>
      <c r="U1180">
        <v>3</v>
      </c>
      <c r="V1180">
        <v>43</v>
      </c>
      <c r="W1180">
        <v>0</v>
      </c>
      <c r="X1180">
        <v>0</v>
      </c>
      <c r="Y1180">
        <v>0</v>
      </c>
      <c r="AF1180">
        <v>7.3</v>
      </c>
    </row>
    <row r="1181" spans="1:32" hidden="1" x14ac:dyDescent="0.2">
      <c r="A1181" t="s">
        <v>528</v>
      </c>
      <c r="B1181" t="s">
        <v>476</v>
      </c>
      <c r="C1181" t="s">
        <v>56</v>
      </c>
      <c r="D1181" t="s">
        <v>49</v>
      </c>
      <c r="E1181">
        <v>7</v>
      </c>
      <c r="F1181" t="s">
        <v>529</v>
      </c>
      <c r="G1181" t="s">
        <v>192</v>
      </c>
      <c r="O1181">
        <v>3</v>
      </c>
      <c r="P1181">
        <v>35</v>
      </c>
      <c r="Q1181">
        <v>0</v>
      </c>
      <c r="R1181">
        <v>0</v>
      </c>
      <c r="S1181">
        <v>0</v>
      </c>
      <c r="T1181">
        <v>3</v>
      </c>
      <c r="U1181">
        <v>2</v>
      </c>
      <c r="V1181">
        <v>17</v>
      </c>
      <c r="W1181">
        <v>0</v>
      </c>
      <c r="X1181">
        <v>0</v>
      </c>
      <c r="Y1181">
        <v>0</v>
      </c>
      <c r="AF1181">
        <v>7.2</v>
      </c>
    </row>
    <row r="1182" spans="1:32" hidden="1" x14ac:dyDescent="0.2">
      <c r="A1182" t="s">
        <v>559</v>
      </c>
      <c r="B1182" t="s">
        <v>476</v>
      </c>
      <c r="C1182" t="s">
        <v>37</v>
      </c>
      <c r="D1182" t="s">
        <v>34</v>
      </c>
      <c r="E1182">
        <v>7</v>
      </c>
      <c r="F1182" t="s">
        <v>560</v>
      </c>
      <c r="G1182" t="s">
        <v>193</v>
      </c>
      <c r="O1182">
        <v>4</v>
      </c>
      <c r="P1182">
        <v>56</v>
      </c>
      <c r="Q1182">
        <v>0</v>
      </c>
      <c r="R1182">
        <v>0</v>
      </c>
      <c r="S1182">
        <v>0</v>
      </c>
      <c r="T1182">
        <v>3</v>
      </c>
      <c r="U1182">
        <v>1</v>
      </c>
      <c r="V1182">
        <v>6</v>
      </c>
      <c r="W1182">
        <v>0</v>
      </c>
      <c r="X1182">
        <v>0</v>
      </c>
      <c r="Y1182">
        <v>0</v>
      </c>
      <c r="AF1182">
        <v>7.2</v>
      </c>
    </row>
    <row r="1183" spans="1:32" hidden="1" x14ac:dyDescent="0.2">
      <c r="A1183" t="s">
        <v>953</v>
      </c>
      <c r="B1183" t="s">
        <v>721</v>
      </c>
      <c r="C1183" t="s">
        <v>60</v>
      </c>
      <c r="D1183" t="s">
        <v>57</v>
      </c>
      <c r="E1183">
        <v>7</v>
      </c>
      <c r="F1183" t="s">
        <v>954</v>
      </c>
      <c r="G1183" t="s">
        <v>182</v>
      </c>
      <c r="T1183">
        <v>7</v>
      </c>
      <c r="U1183">
        <v>3</v>
      </c>
      <c r="V1183">
        <v>39</v>
      </c>
      <c r="W1183">
        <v>0</v>
      </c>
      <c r="X1183">
        <v>0</v>
      </c>
      <c r="Y1183">
        <v>0</v>
      </c>
      <c r="AF1183">
        <v>6.9</v>
      </c>
    </row>
    <row r="1184" spans="1:32" hidden="1" x14ac:dyDescent="0.2">
      <c r="A1184" t="s">
        <v>927</v>
      </c>
      <c r="B1184" t="s">
        <v>721</v>
      </c>
      <c r="C1184" t="s">
        <v>46</v>
      </c>
      <c r="D1184" t="s">
        <v>55</v>
      </c>
      <c r="E1184">
        <v>7</v>
      </c>
      <c r="F1184" t="s">
        <v>928</v>
      </c>
      <c r="G1184" t="s">
        <v>195</v>
      </c>
      <c r="T1184">
        <v>5</v>
      </c>
      <c r="U1184">
        <v>3</v>
      </c>
      <c r="V1184">
        <v>39</v>
      </c>
      <c r="W1184">
        <v>0</v>
      </c>
      <c r="X1184">
        <v>0</v>
      </c>
      <c r="Y1184">
        <v>0</v>
      </c>
      <c r="AF1184">
        <v>6.9</v>
      </c>
    </row>
    <row r="1185" spans="1:32" hidden="1" x14ac:dyDescent="0.2">
      <c r="A1185" t="s">
        <v>651</v>
      </c>
      <c r="B1185" t="s">
        <v>476</v>
      </c>
      <c r="C1185" t="s">
        <v>42</v>
      </c>
      <c r="D1185" t="s">
        <v>33</v>
      </c>
      <c r="E1185">
        <v>7</v>
      </c>
      <c r="F1185" t="s">
        <v>652</v>
      </c>
      <c r="G1185" t="s">
        <v>186</v>
      </c>
      <c r="O1185">
        <v>12</v>
      </c>
      <c r="P1185">
        <v>48</v>
      </c>
      <c r="Q1185">
        <v>0</v>
      </c>
      <c r="R1185">
        <v>0</v>
      </c>
      <c r="S1185">
        <v>0</v>
      </c>
      <c r="T1185">
        <v>1</v>
      </c>
      <c r="U1185">
        <v>1</v>
      </c>
      <c r="V1185">
        <v>10</v>
      </c>
      <c r="W1185">
        <v>0</v>
      </c>
      <c r="X1185">
        <v>0</v>
      </c>
      <c r="Y1185">
        <v>0</v>
      </c>
      <c r="AF1185">
        <v>6.8</v>
      </c>
    </row>
    <row r="1186" spans="1:32" x14ac:dyDescent="0.2">
      <c r="A1186" t="s">
        <v>811</v>
      </c>
      <c r="B1186" t="s">
        <v>721</v>
      </c>
      <c r="C1186" t="s">
        <v>44</v>
      </c>
      <c r="D1186" t="s">
        <v>38</v>
      </c>
      <c r="E1186">
        <v>7</v>
      </c>
      <c r="F1186" t="s">
        <v>812</v>
      </c>
      <c r="G1186" t="s">
        <v>194</v>
      </c>
      <c r="T1186">
        <v>5</v>
      </c>
      <c r="U1186">
        <v>3</v>
      </c>
      <c r="V1186">
        <v>38</v>
      </c>
      <c r="W1186">
        <v>0</v>
      </c>
      <c r="X1186">
        <v>0</v>
      </c>
      <c r="Y1186">
        <v>0</v>
      </c>
      <c r="AF1186">
        <v>6.8</v>
      </c>
    </row>
    <row r="1187" spans="1:32" hidden="1" x14ac:dyDescent="0.2">
      <c r="A1187" t="s">
        <v>1074</v>
      </c>
      <c r="B1187" t="s">
        <v>795</v>
      </c>
      <c r="C1187" t="s">
        <v>50</v>
      </c>
      <c r="D1187" t="s">
        <v>54</v>
      </c>
      <c r="E1187">
        <v>7</v>
      </c>
      <c r="F1187" t="s">
        <v>1075</v>
      </c>
      <c r="G1187" t="s">
        <v>183</v>
      </c>
      <c r="T1187">
        <v>6</v>
      </c>
      <c r="U1187">
        <v>3</v>
      </c>
      <c r="V1187">
        <v>36</v>
      </c>
      <c r="W1187">
        <v>0</v>
      </c>
      <c r="X1187">
        <v>0</v>
      </c>
      <c r="Y1187">
        <v>0</v>
      </c>
      <c r="AF1187">
        <v>6.6</v>
      </c>
    </row>
    <row r="1188" spans="1:32" hidden="1" x14ac:dyDescent="0.2">
      <c r="A1188" t="s">
        <v>412</v>
      </c>
      <c r="B1188" t="s">
        <v>368</v>
      </c>
      <c r="C1188" t="s">
        <v>37</v>
      </c>
      <c r="D1188" t="s">
        <v>34</v>
      </c>
      <c r="E1188">
        <v>7</v>
      </c>
      <c r="F1188" t="s">
        <v>413</v>
      </c>
      <c r="G1188" t="s">
        <v>193</v>
      </c>
      <c r="H1188">
        <v>24</v>
      </c>
      <c r="I1188">
        <v>13</v>
      </c>
      <c r="J1188">
        <v>170</v>
      </c>
      <c r="K1188">
        <v>0</v>
      </c>
      <c r="L1188">
        <v>0</v>
      </c>
      <c r="M1188">
        <v>0</v>
      </c>
      <c r="N1188">
        <v>0</v>
      </c>
      <c r="O1188">
        <v>4</v>
      </c>
      <c r="P1188">
        <v>-4</v>
      </c>
      <c r="Q1188">
        <v>0</v>
      </c>
      <c r="R1188">
        <v>0</v>
      </c>
      <c r="S1188">
        <v>0</v>
      </c>
      <c r="AF1188">
        <v>6.4</v>
      </c>
    </row>
    <row r="1189" spans="1:32" hidden="1" x14ac:dyDescent="0.2">
      <c r="A1189" t="s">
        <v>657</v>
      </c>
      <c r="B1189" t="s">
        <v>476</v>
      </c>
      <c r="C1189" t="s">
        <v>60</v>
      </c>
      <c r="D1189" t="s">
        <v>57</v>
      </c>
      <c r="E1189">
        <v>7</v>
      </c>
      <c r="F1189" t="s">
        <v>658</v>
      </c>
      <c r="G1189" t="s">
        <v>182</v>
      </c>
      <c r="O1189">
        <v>4</v>
      </c>
      <c r="P1189">
        <v>21</v>
      </c>
      <c r="Q1189">
        <v>0</v>
      </c>
      <c r="R1189">
        <v>0</v>
      </c>
      <c r="S1189">
        <v>0</v>
      </c>
      <c r="T1189">
        <v>5</v>
      </c>
      <c r="U1189">
        <v>3</v>
      </c>
      <c r="V1189">
        <v>13</v>
      </c>
      <c r="W1189">
        <v>0</v>
      </c>
      <c r="X1189">
        <v>0</v>
      </c>
      <c r="Y1189">
        <v>0</v>
      </c>
      <c r="AF1189">
        <v>6.4</v>
      </c>
    </row>
    <row r="1190" spans="1:32" hidden="1" x14ac:dyDescent="0.2">
      <c r="A1190" t="s">
        <v>396</v>
      </c>
      <c r="B1190" t="s">
        <v>368</v>
      </c>
      <c r="C1190" t="s">
        <v>35</v>
      </c>
      <c r="D1190" t="s">
        <v>45</v>
      </c>
      <c r="E1190">
        <v>7</v>
      </c>
      <c r="F1190" t="s">
        <v>397</v>
      </c>
      <c r="G1190" t="s">
        <v>185</v>
      </c>
      <c r="H1190">
        <v>23</v>
      </c>
      <c r="I1190">
        <v>15</v>
      </c>
      <c r="J1190">
        <v>163</v>
      </c>
      <c r="K1190">
        <v>0</v>
      </c>
      <c r="L1190">
        <v>0</v>
      </c>
      <c r="M1190">
        <v>0</v>
      </c>
      <c r="N1190">
        <v>0</v>
      </c>
      <c r="O1190">
        <v>2</v>
      </c>
      <c r="P1190">
        <v>-2</v>
      </c>
      <c r="Q1190">
        <v>0</v>
      </c>
      <c r="R1190">
        <v>0</v>
      </c>
      <c r="S1190">
        <v>0</v>
      </c>
      <c r="AF1190">
        <v>6.32</v>
      </c>
    </row>
    <row r="1191" spans="1:32" hidden="1" x14ac:dyDescent="0.2">
      <c r="A1191" t="s">
        <v>841</v>
      </c>
      <c r="B1191" t="s">
        <v>721</v>
      </c>
      <c r="C1191" t="s">
        <v>37</v>
      </c>
      <c r="D1191" t="s">
        <v>34</v>
      </c>
      <c r="E1191">
        <v>7</v>
      </c>
      <c r="F1191" t="s">
        <v>842</v>
      </c>
      <c r="G1191" t="s">
        <v>193</v>
      </c>
      <c r="T1191">
        <v>2</v>
      </c>
      <c r="U1191">
        <v>2</v>
      </c>
      <c r="V1191">
        <v>43</v>
      </c>
      <c r="W1191">
        <v>0</v>
      </c>
      <c r="X1191">
        <v>0</v>
      </c>
      <c r="Y1191">
        <v>0</v>
      </c>
      <c r="Z1191">
        <v>0</v>
      </c>
      <c r="AA1191">
        <v>1</v>
      </c>
      <c r="AF1191">
        <v>6.3</v>
      </c>
    </row>
    <row r="1192" spans="1:32" hidden="1" x14ac:dyDescent="0.2">
      <c r="A1192" t="s">
        <v>573</v>
      </c>
      <c r="B1192" t="s">
        <v>531</v>
      </c>
      <c r="C1192" t="s">
        <v>39</v>
      </c>
      <c r="D1192" t="s">
        <v>61</v>
      </c>
      <c r="E1192">
        <v>7</v>
      </c>
      <c r="F1192" t="s">
        <v>574</v>
      </c>
      <c r="G1192" t="s">
        <v>187</v>
      </c>
      <c r="O1192">
        <v>2</v>
      </c>
      <c r="P1192">
        <v>2</v>
      </c>
      <c r="Q1192">
        <v>0</v>
      </c>
      <c r="R1192">
        <v>0</v>
      </c>
      <c r="S1192">
        <v>0</v>
      </c>
      <c r="T1192">
        <v>1</v>
      </c>
      <c r="U1192">
        <v>1</v>
      </c>
      <c r="V1192">
        <v>49</v>
      </c>
      <c r="W1192">
        <v>0</v>
      </c>
      <c r="X1192">
        <v>0</v>
      </c>
      <c r="Y1192">
        <v>0</v>
      </c>
      <c r="AF1192">
        <v>6.1</v>
      </c>
    </row>
    <row r="1193" spans="1:32" hidden="1" x14ac:dyDescent="0.2">
      <c r="A1193" t="s">
        <v>571</v>
      </c>
      <c r="B1193" t="s">
        <v>476</v>
      </c>
      <c r="C1193" t="s">
        <v>57</v>
      </c>
      <c r="D1193" t="s">
        <v>60</v>
      </c>
      <c r="E1193">
        <v>7</v>
      </c>
      <c r="F1193" t="s">
        <v>572</v>
      </c>
      <c r="G1193" t="s">
        <v>182</v>
      </c>
      <c r="O1193">
        <v>6</v>
      </c>
      <c r="P1193">
        <v>32</v>
      </c>
      <c r="Q1193">
        <v>0</v>
      </c>
      <c r="R1193">
        <v>0</v>
      </c>
      <c r="S1193">
        <v>0</v>
      </c>
      <c r="T1193">
        <v>2</v>
      </c>
      <c r="U1193">
        <v>2</v>
      </c>
      <c r="V1193">
        <v>9</v>
      </c>
      <c r="W1193">
        <v>0</v>
      </c>
      <c r="X1193">
        <v>0</v>
      </c>
      <c r="Y1193">
        <v>0</v>
      </c>
      <c r="AF1193">
        <v>6.1</v>
      </c>
    </row>
    <row r="1194" spans="1:32" hidden="1" x14ac:dyDescent="0.2">
      <c r="A1194" t="s">
        <v>819</v>
      </c>
      <c r="B1194" t="s">
        <v>721</v>
      </c>
      <c r="C1194" t="s">
        <v>39</v>
      </c>
      <c r="D1194" t="s">
        <v>61</v>
      </c>
      <c r="E1194">
        <v>7</v>
      </c>
      <c r="F1194" t="s">
        <v>820</v>
      </c>
      <c r="G1194" t="s">
        <v>187</v>
      </c>
      <c r="T1194">
        <v>6</v>
      </c>
      <c r="U1194">
        <v>3</v>
      </c>
      <c r="V1194">
        <v>31</v>
      </c>
      <c r="W1194">
        <v>0</v>
      </c>
      <c r="X1194">
        <v>0</v>
      </c>
      <c r="Y1194">
        <v>0</v>
      </c>
      <c r="AF1194">
        <v>6.1</v>
      </c>
    </row>
    <row r="1195" spans="1:32" hidden="1" x14ac:dyDescent="0.2">
      <c r="A1195" t="s">
        <v>1178</v>
      </c>
      <c r="B1195" t="s">
        <v>721</v>
      </c>
      <c r="C1195" t="s">
        <v>34</v>
      </c>
      <c r="D1195" t="s">
        <v>37</v>
      </c>
      <c r="E1195">
        <v>7</v>
      </c>
      <c r="F1195" t="s">
        <v>1179</v>
      </c>
      <c r="G1195" t="s">
        <v>193</v>
      </c>
      <c r="T1195">
        <v>5</v>
      </c>
      <c r="U1195">
        <v>2</v>
      </c>
      <c r="V1195">
        <v>41</v>
      </c>
      <c r="W1195">
        <v>0</v>
      </c>
      <c r="X1195">
        <v>0</v>
      </c>
      <c r="Y1195">
        <v>0</v>
      </c>
      <c r="AF1195">
        <v>6.1</v>
      </c>
    </row>
    <row r="1196" spans="1:32" hidden="1" x14ac:dyDescent="0.2">
      <c r="A1196" t="s">
        <v>597</v>
      </c>
      <c r="B1196" t="s">
        <v>476</v>
      </c>
      <c r="C1196" t="s">
        <v>43</v>
      </c>
      <c r="D1196" t="s">
        <v>32</v>
      </c>
      <c r="E1196">
        <v>7</v>
      </c>
      <c r="F1196" t="s">
        <v>598</v>
      </c>
      <c r="G1196" t="s">
        <v>189</v>
      </c>
      <c r="O1196">
        <v>2</v>
      </c>
      <c r="P1196">
        <v>4</v>
      </c>
      <c r="Q1196">
        <v>0</v>
      </c>
      <c r="R1196">
        <v>0</v>
      </c>
      <c r="S1196">
        <v>0</v>
      </c>
      <c r="T1196">
        <v>5</v>
      </c>
      <c r="U1196">
        <v>3</v>
      </c>
      <c r="V1196">
        <v>26</v>
      </c>
      <c r="W1196">
        <v>0</v>
      </c>
      <c r="X1196">
        <v>0</v>
      </c>
      <c r="Y1196">
        <v>0</v>
      </c>
      <c r="AF1196">
        <v>6</v>
      </c>
    </row>
    <row r="1197" spans="1:32" hidden="1" x14ac:dyDescent="0.2">
      <c r="A1197" t="s">
        <v>1172</v>
      </c>
      <c r="B1197" t="s">
        <v>795</v>
      </c>
      <c r="C1197" t="s">
        <v>55</v>
      </c>
      <c r="D1197" t="s">
        <v>46</v>
      </c>
      <c r="E1197">
        <v>7</v>
      </c>
      <c r="F1197" t="s">
        <v>1173</v>
      </c>
      <c r="G1197" t="s">
        <v>195</v>
      </c>
      <c r="T1197">
        <v>2</v>
      </c>
      <c r="U1197">
        <v>2</v>
      </c>
      <c r="V1197">
        <v>20</v>
      </c>
      <c r="W1197">
        <v>0</v>
      </c>
      <c r="X1197">
        <v>1</v>
      </c>
      <c r="Y1197">
        <v>0</v>
      </c>
      <c r="AF1197">
        <v>6</v>
      </c>
    </row>
    <row r="1198" spans="1:32" hidden="1" x14ac:dyDescent="0.2">
      <c r="A1198" t="s">
        <v>655</v>
      </c>
      <c r="B1198" t="s">
        <v>476</v>
      </c>
      <c r="C1198" t="s">
        <v>45</v>
      </c>
      <c r="D1198" t="s">
        <v>35</v>
      </c>
      <c r="E1198">
        <v>7</v>
      </c>
      <c r="F1198" t="s">
        <v>656</v>
      </c>
      <c r="G1198" t="s">
        <v>185</v>
      </c>
      <c r="O1198">
        <v>5</v>
      </c>
      <c r="P1198">
        <v>30</v>
      </c>
      <c r="Q1198">
        <v>0</v>
      </c>
      <c r="R1198">
        <v>0</v>
      </c>
      <c r="S1198">
        <v>0</v>
      </c>
      <c r="T1198">
        <v>2</v>
      </c>
      <c r="U1198">
        <v>2</v>
      </c>
      <c r="V1198">
        <v>8</v>
      </c>
      <c r="W1198">
        <v>0</v>
      </c>
      <c r="X1198">
        <v>0</v>
      </c>
      <c r="Y1198">
        <v>0</v>
      </c>
      <c r="AF1198">
        <v>5.8</v>
      </c>
    </row>
    <row r="1199" spans="1:32" hidden="1" x14ac:dyDescent="0.2">
      <c r="A1199" t="s">
        <v>1182</v>
      </c>
      <c r="B1199" t="s">
        <v>795</v>
      </c>
      <c r="C1199" t="s">
        <v>37</v>
      </c>
      <c r="D1199" t="s">
        <v>34</v>
      </c>
      <c r="E1199">
        <v>7</v>
      </c>
      <c r="F1199" t="s">
        <v>1183</v>
      </c>
      <c r="G1199" t="s">
        <v>193</v>
      </c>
      <c r="T1199">
        <v>5</v>
      </c>
      <c r="U1199">
        <v>4</v>
      </c>
      <c r="V1199">
        <v>18</v>
      </c>
      <c r="W1199">
        <v>0</v>
      </c>
      <c r="X1199">
        <v>0</v>
      </c>
      <c r="Y1199">
        <v>0</v>
      </c>
      <c r="AF1199">
        <v>5.8</v>
      </c>
    </row>
    <row r="1200" spans="1:32" hidden="1" x14ac:dyDescent="0.2">
      <c r="A1200" t="s">
        <v>535</v>
      </c>
      <c r="B1200" t="s">
        <v>476</v>
      </c>
      <c r="C1200" t="s">
        <v>54</v>
      </c>
      <c r="D1200" t="s">
        <v>50</v>
      </c>
      <c r="E1200">
        <v>7</v>
      </c>
      <c r="F1200" t="s">
        <v>536</v>
      </c>
      <c r="G1200" t="s">
        <v>183</v>
      </c>
      <c r="O1200">
        <v>10</v>
      </c>
      <c r="P1200">
        <v>57</v>
      </c>
      <c r="Q1200">
        <v>0</v>
      </c>
      <c r="R1200">
        <v>0</v>
      </c>
      <c r="S1200">
        <v>0</v>
      </c>
      <c r="AF1200">
        <v>5.7</v>
      </c>
    </row>
    <row r="1201" spans="1:32" hidden="1" x14ac:dyDescent="0.2">
      <c r="A1201" t="s">
        <v>999</v>
      </c>
      <c r="B1201" t="s">
        <v>721</v>
      </c>
      <c r="C1201" t="s">
        <v>42</v>
      </c>
      <c r="D1201" t="s">
        <v>33</v>
      </c>
      <c r="E1201">
        <v>7</v>
      </c>
      <c r="F1201" t="s">
        <v>1000</v>
      </c>
      <c r="G1201" t="s">
        <v>186</v>
      </c>
      <c r="T1201">
        <v>2</v>
      </c>
      <c r="U1201">
        <v>2</v>
      </c>
      <c r="V1201">
        <v>37</v>
      </c>
      <c r="W1201">
        <v>0</v>
      </c>
      <c r="X1201">
        <v>0</v>
      </c>
      <c r="Y1201">
        <v>0</v>
      </c>
      <c r="AF1201">
        <v>5.7</v>
      </c>
    </row>
    <row r="1202" spans="1:32" hidden="1" x14ac:dyDescent="0.2">
      <c r="A1202" t="s">
        <v>909</v>
      </c>
      <c r="B1202" t="s">
        <v>795</v>
      </c>
      <c r="C1202" t="s">
        <v>58</v>
      </c>
      <c r="D1202" t="s">
        <v>40</v>
      </c>
      <c r="E1202">
        <v>7</v>
      </c>
      <c r="F1202" t="s">
        <v>910</v>
      </c>
      <c r="G1202" t="s">
        <v>184</v>
      </c>
      <c r="T1202">
        <v>5</v>
      </c>
      <c r="U1202">
        <v>3</v>
      </c>
      <c r="V1202">
        <v>26</v>
      </c>
      <c r="W1202">
        <v>0</v>
      </c>
      <c r="X1202">
        <v>0</v>
      </c>
      <c r="Y1202">
        <v>0</v>
      </c>
      <c r="AF1202">
        <v>5.6</v>
      </c>
    </row>
    <row r="1203" spans="1:32" hidden="1" x14ac:dyDescent="0.2">
      <c r="A1203" t="s">
        <v>555</v>
      </c>
      <c r="B1203" t="s">
        <v>476</v>
      </c>
      <c r="C1203" t="s">
        <v>61</v>
      </c>
      <c r="D1203" t="s">
        <v>39</v>
      </c>
      <c r="E1203">
        <v>7</v>
      </c>
      <c r="F1203" t="s">
        <v>556</v>
      </c>
      <c r="G1203" t="s">
        <v>187</v>
      </c>
      <c r="O1203">
        <v>3</v>
      </c>
      <c r="P1203">
        <v>21</v>
      </c>
      <c r="Q1203">
        <v>0</v>
      </c>
      <c r="R1203">
        <v>0</v>
      </c>
      <c r="S1203">
        <v>0</v>
      </c>
      <c r="T1203">
        <v>2</v>
      </c>
      <c r="U1203">
        <v>2</v>
      </c>
      <c r="V1203">
        <v>14</v>
      </c>
      <c r="W1203">
        <v>0</v>
      </c>
      <c r="X1203">
        <v>0</v>
      </c>
      <c r="Y1203">
        <v>0</v>
      </c>
      <c r="AF1203">
        <v>5.5</v>
      </c>
    </row>
    <row r="1204" spans="1:32" hidden="1" x14ac:dyDescent="0.2">
      <c r="A1204" t="s">
        <v>831</v>
      </c>
      <c r="B1204" t="s">
        <v>721</v>
      </c>
      <c r="C1204" t="s">
        <v>45</v>
      </c>
      <c r="D1204" t="s">
        <v>35</v>
      </c>
      <c r="E1204">
        <v>7</v>
      </c>
      <c r="F1204" t="s">
        <v>832</v>
      </c>
      <c r="G1204" t="s">
        <v>185</v>
      </c>
      <c r="T1204">
        <v>4</v>
      </c>
      <c r="U1204">
        <v>4</v>
      </c>
      <c r="V1204">
        <v>15</v>
      </c>
      <c r="W1204">
        <v>0</v>
      </c>
      <c r="X1204">
        <v>0</v>
      </c>
      <c r="Y1204">
        <v>0</v>
      </c>
      <c r="Z1204">
        <v>1</v>
      </c>
      <c r="AA1204">
        <v>0</v>
      </c>
      <c r="AF1204">
        <v>5.5</v>
      </c>
    </row>
    <row r="1205" spans="1:32" hidden="1" x14ac:dyDescent="0.2">
      <c r="A1205" t="s">
        <v>867</v>
      </c>
      <c r="B1205" t="s">
        <v>721</v>
      </c>
      <c r="C1205" t="s">
        <v>41</v>
      </c>
      <c r="D1205" t="s">
        <v>59</v>
      </c>
      <c r="E1205">
        <v>7</v>
      </c>
      <c r="F1205" t="s">
        <v>868</v>
      </c>
      <c r="G1205" t="s">
        <v>188</v>
      </c>
      <c r="T1205">
        <v>7</v>
      </c>
      <c r="U1205">
        <v>3</v>
      </c>
      <c r="V1205">
        <v>25</v>
      </c>
      <c r="W1205">
        <v>0</v>
      </c>
      <c r="X1205">
        <v>0</v>
      </c>
      <c r="Y1205">
        <v>0</v>
      </c>
      <c r="AF1205">
        <v>5.5</v>
      </c>
    </row>
    <row r="1206" spans="1:32" hidden="1" x14ac:dyDescent="0.2">
      <c r="A1206" t="s">
        <v>1222</v>
      </c>
      <c r="B1206" t="s">
        <v>795</v>
      </c>
      <c r="C1206" t="s">
        <v>58</v>
      </c>
      <c r="D1206" t="s">
        <v>40</v>
      </c>
      <c r="E1206">
        <v>7</v>
      </c>
      <c r="F1206" t="s">
        <v>1223</v>
      </c>
      <c r="G1206" t="s">
        <v>184</v>
      </c>
      <c r="T1206">
        <v>7</v>
      </c>
      <c r="U1206">
        <v>2</v>
      </c>
      <c r="V1206">
        <v>35</v>
      </c>
      <c r="W1206">
        <v>0</v>
      </c>
      <c r="X1206">
        <v>0</v>
      </c>
      <c r="Y1206">
        <v>0</v>
      </c>
      <c r="AF1206">
        <v>5.5</v>
      </c>
    </row>
    <row r="1207" spans="1:32" hidden="1" x14ac:dyDescent="0.2">
      <c r="A1207" t="s">
        <v>1241</v>
      </c>
      <c r="B1207" t="s">
        <v>795</v>
      </c>
      <c r="C1207" t="s">
        <v>43</v>
      </c>
      <c r="D1207" t="s">
        <v>32</v>
      </c>
      <c r="E1207">
        <v>7</v>
      </c>
      <c r="F1207" t="s">
        <v>1242</v>
      </c>
      <c r="G1207" t="s">
        <v>189</v>
      </c>
      <c r="T1207">
        <v>2</v>
      </c>
      <c r="U1207">
        <v>2</v>
      </c>
      <c r="V1207">
        <v>34</v>
      </c>
      <c r="W1207">
        <v>0</v>
      </c>
      <c r="X1207">
        <v>0</v>
      </c>
      <c r="Y1207">
        <v>0</v>
      </c>
      <c r="AF1207">
        <v>5.4</v>
      </c>
    </row>
    <row r="1208" spans="1:32" hidden="1" x14ac:dyDescent="0.2">
      <c r="A1208" t="s">
        <v>985</v>
      </c>
      <c r="B1208" t="s">
        <v>721</v>
      </c>
      <c r="C1208" t="s">
        <v>55</v>
      </c>
      <c r="D1208" t="s">
        <v>46</v>
      </c>
      <c r="E1208">
        <v>7</v>
      </c>
      <c r="F1208" t="s">
        <v>986</v>
      </c>
      <c r="G1208" t="s">
        <v>195</v>
      </c>
      <c r="T1208">
        <v>5</v>
      </c>
      <c r="U1208">
        <v>3</v>
      </c>
      <c r="V1208">
        <v>22</v>
      </c>
      <c r="W1208">
        <v>0</v>
      </c>
      <c r="X1208">
        <v>0</v>
      </c>
      <c r="Y1208">
        <v>0</v>
      </c>
      <c r="AF1208">
        <v>5.2</v>
      </c>
    </row>
    <row r="1209" spans="1:32" hidden="1" x14ac:dyDescent="0.2">
      <c r="A1209" t="s">
        <v>1196</v>
      </c>
      <c r="B1209" t="s">
        <v>795</v>
      </c>
      <c r="C1209" t="s">
        <v>36</v>
      </c>
      <c r="D1209" t="s">
        <v>53</v>
      </c>
      <c r="E1209">
        <v>7</v>
      </c>
      <c r="F1209" t="s">
        <v>1197</v>
      </c>
      <c r="G1209" t="s">
        <v>191</v>
      </c>
      <c r="T1209">
        <v>4</v>
      </c>
      <c r="U1209">
        <v>3</v>
      </c>
      <c r="V1209">
        <v>22</v>
      </c>
      <c r="W1209">
        <v>0</v>
      </c>
      <c r="X1209">
        <v>0</v>
      </c>
      <c r="Y1209">
        <v>0</v>
      </c>
      <c r="AF1209">
        <v>5.2</v>
      </c>
    </row>
    <row r="1210" spans="1:32" hidden="1" x14ac:dyDescent="0.2">
      <c r="A1210" t="s">
        <v>891</v>
      </c>
      <c r="B1210" t="s">
        <v>721</v>
      </c>
      <c r="C1210" t="s">
        <v>45</v>
      </c>
      <c r="D1210" t="s">
        <v>35</v>
      </c>
      <c r="E1210">
        <v>7</v>
      </c>
      <c r="F1210" t="s">
        <v>892</v>
      </c>
      <c r="G1210" t="s">
        <v>185</v>
      </c>
      <c r="T1210">
        <v>3</v>
      </c>
      <c r="U1210">
        <v>3</v>
      </c>
      <c r="V1210">
        <v>22</v>
      </c>
      <c r="W1210">
        <v>0</v>
      </c>
      <c r="X1210">
        <v>0</v>
      </c>
      <c r="Y1210">
        <v>0</v>
      </c>
      <c r="AF1210">
        <v>5.2</v>
      </c>
    </row>
    <row r="1211" spans="1:32" hidden="1" x14ac:dyDescent="0.2">
      <c r="A1211" t="s">
        <v>1126</v>
      </c>
      <c r="B1211" t="s">
        <v>721</v>
      </c>
      <c r="C1211" t="s">
        <v>35</v>
      </c>
      <c r="D1211" t="s">
        <v>45</v>
      </c>
      <c r="E1211">
        <v>7</v>
      </c>
      <c r="F1211" t="s">
        <v>1127</v>
      </c>
      <c r="G1211" t="s">
        <v>185</v>
      </c>
      <c r="T1211">
        <v>2</v>
      </c>
      <c r="U1211">
        <v>1</v>
      </c>
      <c r="V1211">
        <v>41</v>
      </c>
      <c r="W1211">
        <v>0</v>
      </c>
      <c r="X1211">
        <v>0</v>
      </c>
      <c r="Y1211">
        <v>0</v>
      </c>
      <c r="AF1211">
        <v>5.0999999999999996</v>
      </c>
    </row>
    <row r="1212" spans="1:32" hidden="1" x14ac:dyDescent="0.2">
      <c r="A1212" t="s">
        <v>1112</v>
      </c>
      <c r="B1212" t="s">
        <v>795</v>
      </c>
      <c r="C1212" t="s">
        <v>57</v>
      </c>
      <c r="D1212" t="s">
        <v>60</v>
      </c>
      <c r="E1212">
        <v>7</v>
      </c>
      <c r="F1212" t="s">
        <v>1113</v>
      </c>
      <c r="G1212" t="s">
        <v>182</v>
      </c>
      <c r="T1212">
        <v>5</v>
      </c>
      <c r="U1212">
        <v>2</v>
      </c>
      <c r="V1212">
        <v>31</v>
      </c>
      <c r="W1212">
        <v>0</v>
      </c>
      <c r="X1212">
        <v>0</v>
      </c>
      <c r="Y1212">
        <v>0</v>
      </c>
      <c r="AF1212">
        <v>5.0999999999999996</v>
      </c>
    </row>
    <row r="1213" spans="1:32" hidden="1" x14ac:dyDescent="0.2">
      <c r="A1213" t="s">
        <v>1188</v>
      </c>
      <c r="B1213" t="s">
        <v>795</v>
      </c>
      <c r="C1213" t="s">
        <v>54</v>
      </c>
      <c r="D1213" t="s">
        <v>50</v>
      </c>
      <c r="E1213">
        <v>7</v>
      </c>
      <c r="F1213" t="s">
        <v>1189</v>
      </c>
      <c r="G1213" t="s">
        <v>183</v>
      </c>
      <c r="T1213">
        <v>4</v>
      </c>
      <c r="U1213">
        <v>3</v>
      </c>
      <c r="V1213">
        <v>21</v>
      </c>
      <c r="W1213">
        <v>0</v>
      </c>
      <c r="X1213">
        <v>0</v>
      </c>
      <c r="Y1213">
        <v>0</v>
      </c>
      <c r="AF1213">
        <v>5.0999999999999996</v>
      </c>
    </row>
    <row r="1214" spans="1:32" hidden="1" x14ac:dyDescent="0.2">
      <c r="A1214" t="s">
        <v>380</v>
      </c>
      <c r="B1214" t="s">
        <v>368</v>
      </c>
      <c r="C1214" t="s">
        <v>60</v>
      </c>
      <c r="D1214" t="s">
        <v>57</v>
      </c>
      <c r="E1214">
        <v>7</v>
      </c>
      <c r="F1214" t="s">
        <v>381</v>
      </c>
      <c r="G1214" t="s">
        <v>182</v>
      </c>
      <c r="H1214">
        <v>24</v>
      </c>
      <c r="I1214">
        <v>13</v>
      </c>
      <c r="J1214">
        <v>124</v>
      </c>
      <c r="K1214">
        <v>0</v>
      </c>
      <c r="L1214">
        <v>0</v>
      </c>
      <c r="M1214">
        <v>0</v>
      </c>
      <c r="N1214">
        <v>0</v>
      </c>
      <c r="AF1214">
        <v>4.96</v>
      </c>
    </row>
    <row r="1215" spans="1:32" hidden="1" x14ac:dyDescent="0.2">
      <c r="A1215" t="s">
        <v>492</v>
      </c>
      <c r="B1215" t="s">
        <v>476</v>
      </c>
      <c r="C1215" t="s">
        <v>42</v>
      </c>
      <c r="D1215" t="s">
        <v>33</v>
      </c>
      <c r="E1215">
        <v>7</v>
      </c>
      <c r="F1215" t="s">
        <v>493</v>
      </c>
      <c r="G1215" t="s">
        <v>186</v>
      </c>
      <c r="O1215">
        <v>4</v>
      </c>
      <c r="P1215">
        <v>19</v>
      </c>
      <c r="Q1215">
        <v>0</v>
      </c>
      <c r="R1215">
        <v>0</v>
      </c>
      <c r="S1215">
        <v>0</v>
      </c>
      <c r="T1215">
        <v>2</v>
      </c>
      <c r="U1215">
        <v>2</v>
      </c>
      <c r="V1215">
        <v>10</v>
      </c>
      <c r="W1215">
        <v>0</v>
      </c>
      <c r="X1215">
        <v>0</v>
      </c>
      <c r="Y1215">
        <v>0</v>
      </c>
      <c r="Z1215">
        <v>1</v>
      </c>
      <c r="AA1215">
        <v>0</v>
      </c>
      <c r="AF1215">
        <v>4.9000000000000004</v>
      </c>
    </row>
    <row r="1216" spans="1:32" hidden="1" x14ac:dyDescent="0.2">
      <c r="A1216" t="s">
        <v>539</v>
      </c>
      <c r="B1216" t="s">
        <v>476</v>
      </c>
      <c r="C1216" t="s">
        <v>39</v>
      </c>
      <c r="D1216" t="s">
        <v>61</v>
      </c>
      <c r="E1216">
        <v>7</v>
      </c>
      <c r="F1216" t="s">
        <v>540</v>
      </c>
      <c r="G1216" t="s">
        <v>187</v>
      </c>
      <c r="O1216">
        <v>9</v>
      </c>
      <c r="P1216">
        <v>36</v>
      </c>
      <c r="Q1216">
        <v>0</v>
      </c>
      <c r="R1216">
        <v>0</v>
      </c>
      <c r="S1216">
        <v>0</v>
      </c>
      <c r="T1216">
        <v>1</v>
      </c>
      <c r="U1216">
        <v>1</v>
      </c>
      <c r="V1216">
        <v>1</v>
      </c>
      <c r="W1216">
        <v>0</v>
      </c>
      <c r="X1216">
        <v>0</v>
      </c>
      <c r="Y1216">
        <v>0</v>
      </c>
      <c r="AF1216">
        <v>4.7</v>
      </c>
    </row>
    <row r="1217" spans="1:32" hidden="1" x14ac:dyDescent="0.2">
      <c r="A1217" t="s">
        <v>1104</v>
      </c>
      <c r="B1217" t="s">
        <v>721</v>
      </c>
      <c r="C1217" t="s">
        <v>49</v>
      </c>
      <c r="D1217" t="s">
        <v>56</v>
      </c>
      <c r="E1217">
        <v>7</v>
      </c>
      <c r="F1217" t="s">
        <v>1105</v>
      </c>
      <c r="G1217" t="s">
        <v>192</v>
      </c>
      <c r="T1217">
        <v>2</v>
      </c>
      <c r="U1217">
        <v>2</v>
      </c>
      <c r="V1217">
        <v>26</v>
      </c>
      <c r="W1217">
        <v>0</v>
      </c>
      <c r="X1217">
        <v>0</v>
      </c>
      <c r="Y1217">
        <v>0</v>
      </c>
      <c r="AF1217">
        <v>4.5999999999999996</v>
      </c>
    </row>
    <row r="1218" spans="1:32" hidden="1" x14ac:dyDescent="0.2">
      <c r="A1218" t="s">
        <v>613</v>
      </c>
      <c r="B1218" t="s">
        <v>476</v>
      </c>
      <c r="C1218" t="s">
        <v>55</v>
      </c>
      <c r="D1218" t="s">
        <v>46</v>
      </c>
      <c r="E1218">
        <v>7</v>
      </c>
      <c r="F1218" t="s">
        <v>614</v>
      </c>
      <c r="G1218" t="s">
        <v>195</v>
      </c>
      <c r="O1218">
        <v>3</v>
      </c>
      <c r="P1218">
        <v>25</v>
      </c>
      <c r="Q1218">
        <v>0</v>
      </c>
      <c r="R1218">
        <v>0</v>
      </c>
      <c r="S1218">
        <v>0</v>
      </c>
      <c r="T1218">
        <v>1</v>
      </c>
      <c r="U1218">
        <v>1</v>
      </c>
      <c r="V1218">
        <v>10</v>
      </c>
      <c r="W1218">
        <v>0</v>
      </c>
      <c r="X1218">
        <v>0</v>
      </c>
      <c r="Y1218">
        <v>0</v>
      </c>
      <c r="AF1218">
        <v>4.5</v>
      </c>
    </row>
    <row r="1219" spans="1:32" hidden="1" x14ac:dyDescent="0.2">
      <c r="A1219" t="s">
        <v>782</v>
      </c>
      <c r="B1219" t="s">
        <v>721</v>
      </c>
      <c r="C1219" t="s">
        <v>62</v>
      </c>
      <c r="D1219" t="s">
        <v>48</v>
      </c>
      <c r="E1219">
        <v>7</v>
      </c>
      <c r="F1219" t="s">
        <v>783</v>
      </c>
      <c r="G1219" t="s">
        <v>190</v>
      </c>
      <c r="O1219">
        <v>1</v>
      </c>
      <c r="P1219">
        <v>13</v>
      </c>
      <c r="Q1219">
        <v>0</v>
      </c>
      <c r="R1219">
        <v>0</v>
      </c>
      <c r="S1219">
        <v>0</v>
      </c>
      <c r="T1219">
        <v>3</v>
      </c>
      <c r="U1219">
        <v>2</v>
      </c>
      <c r="V1219">
        <v>12</v>
      </c>
      <c r="W1219">
        <v>0</v>
      </c>
      <c r="X1219">
        <v>0</v>
      </c>
      <c r="Y1219">
        <v>0</v>
      </c>
      <c r="AF1219">
        <v>4.5</v>
      </c>
    </row>
    <row r="1220" spans="1:32" hidden="1" x14ac:dyDescent="0.2">
      <c r="A1220" t="s">
        <v>1092</v>
      </c>
      <c r="B1220" t="s">
        <v>721</v>
      </c>
      <c r="C1220" t="s">
        <v>32</v>
      </c>
      <c r="D1220" t="s">
        <v>43</v>
      </c>
      <c r="E1220">
        <v>7</v>
      </c>
      <c r="F1220" t="s">
        <v>1093</v>
      </c>
      <c r="G1220" t="s">
        <v>189</v>
      </c>
      <c r="T1220">
        <v>4</v>
      </c>
      <c r="U1220">
        <v>2</v>
      </c>
      <c r="V1220">
        <v>25</v>
      </c>
      <c r="W1220">
        <v>0</v>
      </c>
      <c r="X1220">
        <v>0</v>
      </c>
      <c r="Y1220">
        <v>0</v>
      </c>
      <c r="AF1220">
        <v>4.5</v>
      </c>
    </row>
    <row r="1221" spans="1:32" hidden="1" x14ac:dyDescent="0.2">
      <c r="A1221" t="s">
        <v>1285</v>
      </c>
      <c r="B1221" t="s">
        <v>721</v>
      </c>
      <c r="C1221" t="s">
        <v>43</v>
      </c>
      <c r="D1221" t="s">
        <v>32</v>
      </c>
      <c r="E1221">
        <v>7</v>
      </c>
      <c r="F1221" t="s">
        <v>1286</v>
      </c>
      <c r="G1221" t="s">
        <v>189</v>
      </c>
      <c r="T1221">
        <v>8</v>
      </c>
      <c r="U1221">
        <v>2</v>
      </c>
      <c r="V1221">
        <v>25</v>
      </c>
      <c r="W1221">
        <v>0</v>
      </c>
      <c r="X1221">
        <v>0</v>
      </c>
      <c r="Y1221">
        <v>0</v>
      </c>
      <c r="AF1221">
        <v>4.5</v>
      </c>
    </row>
    <row r="1222" spans="1:32" hidden="1" x14ac:dyDescent="0.2">
      <c r="A1222" t="s">
        <v>603</v>
      </c>
      <c r="B1222" t="s">
        <v>476</v>
      </c>
      <c r="C1222" t="s">
        <v>35</v>
      </c>
      <c r="D1222" t="s">
        <v>45</v>
      </c>
      <c r="E1222">
        <v>7</v>
      </c>
      <c r="F1222" t="s">
        <v>604</v>
      </c>
      <c r="G1222" t="s">
        <v>185</v>
      </c>
      <c r="O1222">
        <v>4</v>
      </c>
      <c r="P1222">
        <v>11</v>
      </c>
      <c r="Q1222">
        <v>0</v>
      </c>
      <c r="R1222">
        <v>0</v>
      </c>
      <c r="S1222">
        <v>0</v>
      </c>
      <c r="T1222">
        <v>2</v>
      </c>
      <c r="U1222">
        <v>2</v>
      </c>
      <c r="V1222">
        <v>13</v>
      </c>
      <c r="W1222">
        <v>0</v>
      </c>
      <c r="X1222">
        <v>0</v>
      </c>
      <c r="Y1222">
        <v>0</v>
      </c>
      <c r="AF1222">
        <v>4.4000000000000004</v>
      </c>
    </row>
    <row r="1223" spans="1:32" hidden="1" x14ac:dyDescent="0.2">
      <c r="A1223" t="s">
        <v>478</v>
      </c>
      <c r="B1223" t="s">
        <v>476</v>
      </c>
      <c r="C1223" t="s">
        <v>46</v>
      </c>
      <c r="D1223" t="s">
        <v>55</v>
      </c>
      <c r="E1223">
        <v>7</v>
      </c>
      <c r="F1223" t="s">
        <v>479</v>
      </c>
      <c r="G1223" t="s">
        <v>195</v>
      </c>
      <c r="O1223">
        <v>3</v>
      </c>
      <c r="P1223">
        <v>5</v>
      </c>
      <c r="Q1223">
        <v>0</v>
      </c>
      <c r="R1223">
        <v>0</v>
      </c>
      <c r="S1223">
        <v>0</v>
      </c>
      <c r="T1223">
        <v>2</v>
      </c>
      <c r="U1223">
        <v>2</v>
      </c>
      <c r="V1223">
        <v>19</v>
      </c>
      <c r="W1223">
        <v>0</v>
      </c>
      <c r="X1223">
        <v>0</v>
      </c>
      <c r="Y1223">
        <v>0</v>
      </c>
      <c r="AF1223">
        <v>4.4000000000000004</v>
      </c>
    </row>
    <row r="1224" spans="1:32" hidden="1" x14ac:dyDescent="0.2">
      <c r="A1224" t="s">
        <v>883</v>
      </c>
      <c r="B1224" t="s">
        <v>721</v>
      </c>
      <c r="C1224" t="s">
        <v>38</v>
      </c>
      <c r="D1224" t="s">
        <v>44</v>
      </c>
      <c r="E1224">
        <v>7</v>
      </c>
      <c r="F1224" t="s">
        <v>884</v>
      </c>
      <c r="G1224" t="s">
        <v>194</v>
      </c>
      <c r="T1224">
        <v>7</v>
      </c>
      <c r="U1224">
        <v>3</v>
      </c>
      <c r="V1224">
        <v>14</v>
      </c>
      <c r="W1224">
        <v>0</v>
      </c>
      <c r="X1224">
        <v>0</v>
      </c>
      <c r="Y1224">
        <v>0</v>
      </c>
      <c r="AF1224">
        <v>4.4000000000000004</v>
      </c>
    </row>
    <row r="1225" spans="1:32" hidden="1" x14ac:dyDescent="0.2">
      <c r="A1225" t="s">
        <v>526</v>
      </c>
      <c r="B1225" t="s">
        <v>476</v>
      </c>
      <c r="C1225" t="s">
        <v>61</v>
      </c>
      <c r="D1225" t="s">
        <v>39</v>
      </c>
      <c r="E1225">
        <v>7</v>
      </c>
      <c r="F1225" t="s">
        <v>527</v>
      </c>
      <c r="G1225" t="s">
        <v>187</v>
      </c>
      <c r="O1225">
        <v>8</v>
      </c>
      <c r="P1225">
        <v>43</v>
      </c>
      <c r="Q1225">
        <v>0</v>
      </c>
      <c r="R1225">
        <v>0</v>
      </c>
      <c r="S1225">
        <v>0</v>
      </c>
      <c r="AF1225">
        <v>4.3</v>
      </c>
    </row>
    <row r="1226" spans="1:32" hidden="1" x14ac:dyDescent="0.2">
      <c r="A1226" t="s">
        <v>1180</v>
      </c>
      <c r="B1226" t="s">
        <v>795</v>
      </c>
      <c r="C1226" t="s">
        <v>42</v>
      </c>
      <c r="D1226" t="s">
        <v>33</v>
      </c>
      <c r="E1226">
        <v>7</v>
      </c>
      <c r="F1226" t="s">
        <v>1181</v>
      </c>
      <c r="G1226" t="s">
        <v>186</v>
      </c>
      <c r="T1226">
        <v>2</v>
      </c>
      <c r="U1226">
        <v>2</v>
      </c>
      <c r="V1226">
        <v>23</v>
      </c>
      <c r="W1226">
        <v>0</v>
      </c>
      <c r="X1226">
        <v>0</v>
      </c>
      <c r="Y1226">
        <v>0</v>
      </c>
      <c r="AF1226">
        <v>4.3</v>
      </c>
    </row>
    <row r="1227" spans="1:32" hidden="1" x14ac:dyDescent="0.2">
      <c r="A1227" t="s">
        <v>1150</v>
      </c>
      <c r="B1227" t="s">
        <v>721</v>
      </c>
      <c r="C1227" t="s">
        <v>45</v>
      </c>
      <c r="D1227" t="s">
        <v>35</v>
      </c>
      <c r="E1227">
        <v>7</v>
      </c>
      <c r="F1227" t="s">
        <v>1151</v>
      </c>
      <c r="G1227" t="s">
        <v>185</v>
      </c>
      <c r="T1227">
        <v>3</v>
      </c>
      <c r="U1227">
        <v>2</v>
      </c>
      <c r="V1227">
        <v>21</v>
      </c>
      <c r="W1227">
        <v>0</v>
      </c>
      <c r="X1227">
        <v>0</v>
      </c>
      <c r="Y1227">
        <v>0</v>
      </c>
      <c r="AF1227">
        <v>4.0999999999999996</v>
      </c>
    </row>
    <row r="1228" spans="1:32" hidden="1" x14ac:dyDescent="0.2">
      <c r="A1228" t="s">
        <v>563</v>
      </c>
      <c r="B1228" t="s">
        <v>476</v>
      </c>
      <c r="C1228" t="s">
        <v>32</v>
      </c>
      <c r="D1228" t="s">
        <v>43</v>
      </c>
      <c r="E1228">
        <v>7</v>
      </c>
      <c r="F1228" t="s">
        <v>564</v>
      </c>
      <c r="G1228" t="s">
        <v>189</v>
      </c>
      <c r="O1228">
        <v>7</v>
      </c>
      <c r="P1228">
        <v>19</v>
      </c>
      <c r="Q1228">
        <v>0</v>
      </c>
      <c r="R1228">
        <v>0</v>
      </c>
      <c r="S1228">
        <v>0</v>
      </c>
      <c r="T1228">
        <v>1</v>
      </c>
      <c r="U1228">
        <v>1</v>
      </c>
      <c r="V1228">
        <v>11</v>
      </c>
      <c r="W1228">
        <v>0</v>
      </c>
      <c r="X1228">
        <v>0</v>
      </c>
      <c r="Y1228">
        <v>0</v>
      </c>
      <c r="AF1228">
        <v>4</v>
      </c>
    </row>
    <row r="1229" spans="1:32" hidden="1" x14ac:dyDescent="0.2">
      <c r="A1229" t="s">
        <v>591</v>
      </c>
      <c r="B1229" t="s">
        <v>476</v>
      </c>
      <c r="C1229" t="s">
        <v>60</v>
      </c>
      <c r="D1229" t="s">
        <v>57</v>
      </c>
      <c r="E1229">
        <v>7</v>
      </c>
      <c r="F1229" t="s">
        <v>592</v>
      </c>
      <c r="G1229" t="s">
        <v>182</v>
      </c>
      <c r="O1229">
        <v>11</v>
      </c>
      <c r="P1229">
        <v>40</v>
      </c>
      <c r="Q1229">
        <v>0</v>
      </c>
      <c r="R1229">
        <v>0</v>
      </c>
      <c r="S1229">
        <v>0</v>
      </c>
      <c r="AF1229">
        <v>4</v>
      </c>
    </row>
    <row r="1230" spans="1:32" hidden="1" x14ac:dyDescent="0.2">
      <c r="A1230" t="s">
        <v>1299</v>
      </c>
      <c r="B1230" t="s">
        <v>721</v>
      </c>
      <c r="C1230" t="s">
        <v>39</v>
      </c>
      <c r="D1230" t="s">
        <v>61</v>
      </c>
      <c r="E1230">
        <v>7</v>
      </c>
      <c r="F1230" t="s">
        <v>1300</v>
      </c>
      <c r="G1230" t="s">
        <v>187</v>
      </c>
      <c r="T1230">
        <v>2</v>
      </c>
      <c r="U1230">
        <v>1</v>
      </c>
      <c r="V1230">
        <v>30</v>
      </c>
      <c r="W1230">
        <v>0</v>
      </c>
      <c r="X1230">
        <v>0</v>
      </c>
      <c r="Y1230">
        <v>0</v>
      </c>
      <c r="AF1230">
        <v>4</v>
      </c>
    </row>
    <row r="1231" spans="1:32" hidden="1" x14ac:dyDescent="0.2">
      <c r="A1231" t="s">
        <v>903</v>
      </c>
      <c r="B1231" t="s">
        <v>721</v>
      </c>
      <c r="C1231" t="s">
        <v>36</v>
      </c>
      <c r="D1231" t="s">
        <v>53</v>
      </c>
      <c r="E1231">
        <v>7</v>
      </c>
      <c r="F1231" t="s">
        <v>904</v>
      </c>
      <c r="G1231" t="s">
        <v>191</v>
      </c>
      <c r="T1231">
        <v>1</v>
      </c>
      <c r="U1231">
        <v>1</v>
      </c>
      <c r="V1231">
        <v>29</v>
      </c>
      <c r="W1231">
        <v>0</v>
      </c>
      <c r="X1231">
        <v>0</v>
      </c>
      <c r="Y1231">
        <v>0</v>
      </c>
      <c r="AF1231">
        <v>3.9</v>
      </c>
    </row>
    <row r="1232" spans="1:32" hidden="1" x14ac:dyDescent="0.2">
      <c r="A1232" t="s">
        <v>1226</v>
      </c>
      <c r="B1232" t="s">
        <v>721</v>
      </c>
      <c r="C1232" t="s">
        <v>57</v>
      </c>
      <c r="D1232" t="s">
        <v>60</v>
      </c>
      <c r="E1232">
        <v>7</v>
      </c>
      <c r="F1232" t="s">
        <v>1227</v>
      </c>
      <c r="G1232" t="s">
        <v>182</v>
      </c>
      <c r="T1232">
        <v>3</v>
      </c>
      <c r="U1232">
        <v>2</v>
      </c>
      <c r="V1232">
        <v>19</v>
      </c>
      <c r="W1232">
        <v>0</v>
      </c>
      <c r="X1232">
        <v>0</v>
      </c>
      <c r="Y1232">
        <v>0</v>
      </c>
      <c r="AF1232">
        <v>3.9</v>
      </c>
    </row>
    <row r="1233" spans="1:32" hidden="1" x14ac:dyDescent="0.2">
      <c r="A1233" t="s">
        <v>877</v>
      </c>
      <c r="B1233" t="s">
        <v>795</v>
      </c>
      <c r="C1233" t="s">
        <v>35</v>
      </c>
      <c r="D1233" t="s">
        <v>45</v>
      </c>
      <c r="E1233">
        <v>7</v>
      </c>
      <c r="F1233" t="s">
        <v>878</v>
      </c>
      <c r="G1233" t="s">
        <v>185</v>
      </c>
      <c r="T1233">
        <v>4</v>
      </c>
      <c r="U1233">
        <v>2</v>
      </c>
      <c r="V1233">
        <v>19</v>
      </c>
      <c r="W1233">
        <v>0</v>
      </c>
      <c r="X1233">
        <v>0</v>
      </c>
      <c r="Y1233">
        <v>0</v>
      </c>
      <c r="Z1233">
        <v>1</v>
      </c>
      <c r="AA1233">
        <v>0</v>
      </c>
      <c r="AF1233">
        <v>3.9</v>
      </c>
    </row>
    <row r="1234" spans="1:32" hidden="1" x14ac:dyDescent="0.2">
      <c r="A1234" t="s">
        <v>549</v>
      </c>
      <c r="B1234" t="s">
        <v>476</v>
      </c>
      <c r="C1234" t="s">
        <v>33</v>
      </c>
      <c r="D1234" t="s">
        <v>42</v>
      </c>
      <c r="E1234">
        <v>7</v>
      </c>
      <c r="F1234" t="s">
        <v>550</v>
      </c>
      <c r="G1234" t="s">
        <v>186</v>
      </c>
      <c r="O1234">
        <v>4</v>
      </c>
      <c r="P1234">
        <v>4</v>
      </c>
      <c r="Q1234">
        <v>0</v>
      </c>
      <c r="R1234">
        <v>0</v>
      </c>
      <c r="S1234">
        <v>0</v>
      </c>
      <c r="T1234">
        <v>3</v>
      </c>
      <c r="U1234">
        <v>2</v>
      </c>
      <c r="V1234">
        <v>14</v>
      </c>
      <c r="W1234">
        <v>0</v>
      </c>
      <c r="X1234">
        <v>0</v>
      </c>
      <c r="Y1234">
        <v>0</v>
      </c>
      <c r="AF1234">
        <v>3.8</v>
      </c>
    </row>
    <row r="1235" spans="1:32" hidden="1" x14ac:dyDescent="0.2">
      <c r="A1235" t="s">
        <v>899</v>
      </c>
      <c r="B1235" t="s">
        <v>721</v>
      </c>
      <c r="C1235" t="s">
        <v>43</v>
      </c>
      <c r="D1235" t="s">
        <v>32</v>
      </c>
      <c r="E1235">
        <v>7</v>
      </c>
      <c r="F1235" t="s">
        <v>900</v>
      </c>
      <c r="G1235" t="s">
        <v>189</v>
      </c>
      <c r="T1235">
        <v>3</v>
      </c>
      <c r="U1235">
        <v>2</v>
      </c>
      <c r="V1235">
        <v>18</v>
      </c>
      <c r="W1235">
        <v>0</v>
      </c>
      <c r="X1235">
        <v>0</v>
      </c>
      <c r="Y1235">
        <v>0</v>
      </c>
      <c r="AF1235">
        <v>3.8</v>
      </c>
    </row>
    <row r="1236" spans="1:32" hidden="1" x14ac:dyDescent="0.2">
      <c r="A1236" t="s">
        <v>1164</v>
      </c>
      <c r="B1236" t="s">
        <v>721</v>
      </c>
      <c r="C1236" t="s">
        <v>54</v>
      </c>
      <c r="D1236" t="s">
        <v>50</v>
      </c>
      <c r="E1236">
        <v>7</v>
      </c>
      <c r="F1236" t="s">
        <v>1165</v>
      </c>
      <c r="G1236" t="s">
        <v>183</v>
      </c>
      <c r="T1236">
        <v>4</v>
      </c>
      <c r="U1236">
        <v>2</v>
      </c>
      <c r="V1236">
        <v>17</v>
      </c>
      <c r="W1236">
        <v>0</v>
      </c>
      <c r="X1236">
        <v>0</v>
      </c>
      <c r="Y1236">
        <v>0</v>
      </c>
      <c r="AF1236">
        <v>3.7</v>
      </c>
    </row>
    <row r="1237" spans="1:32" hidden="1" x14ac:dyDescent="0.2">
      <c r="A1237" t="s">
        <v>931</v>
      </c>
      <c r="B1237" t="s">
        <v>721</v>
      </c>
      <c r="C1237" t="s">
        <v>48</v>
      </c>
      <c r="D1237" t="s">
        <v>62</v>
      </c>
      <c r="E1237">
        <v>7</v>
      </c>
      <c r="F1237" t="s">
        <v>932</v>
      </c>
      <c r="G1237" t="s">
        <v>190</v>
      </c>
      <c r="T1237">
        <v>4</v>
      </c>
      <c r="U1237">
        <v>2</v>
      </c>
      <c r="V1237">
        <v>16</v>
      </c>
      <c r="W1237">
        <v>0</v>
      </c>
      <c r="X1237">
        <v>0</v>
      </c>
      <c r="Y1237">
        <v>0</v>
      </c>
      <c r="AF1237">
        <v>3.6</v>
      </c>
    </row>
    <row r="1238" spans="1:32" hidden="1" x14ac:dyDescent="0.2">
      <c r="A1238" t="s">
        <v>799</v>
      </c>
      <c r="B1238" t="s">
        <v>721</v>
      </c>
      <c r="C1238" t="s">
        <v>55</v>
      </c>
      <c r="D1238" t="s">
        <v>46</v>
      </c>
      <c r="E1238">
        <v>7</v>
      </c>
      <c r="F1238" t="s">
        <v>800</v>
      </c>
      <c r="G1238" t="s">
        <v>195</v>
      </c>
      <c r="O1238">
        <v>1</v>
      </c>
      <c r="P1238">
        <v>-6</v>
      </c>
      <c r="Q1238">
        <v>0</v>
      </c>
      <c r="R1238">
        <v>0</v>
      </c>
      <c r="S1238">
        <v>0</v>
      </c>
      <c r="T1238">
        <v>2</v>
      </c>
      <c r="U1238">
        <v>1</v>
      </c>
      <c r="V1238">
        <v>31</v>
      </c>
      <c r="W1238">
        <v>0</v>
      </c>
      <c r="X1238">
        <v>0</v>
      </c>
      <c r="Y1238">
        <v>0</v>
      </c>
      <c r="AF1238">
        <v>3.5</v>
      </c>
    </row>
    <row r="1239" spans="1:32" hidden="1" x14ac:dyDescent="0.2">
      <c r="A1239" t="s">
        <v>1100</v>
      </c>
      <c r="B1239" t="s">
        <v>795</v>
      </c>
      <c r="C1239" t="s">
        <v>53</v>
      </c>
      <c r="D1239" t="s">
        <v>36</v>
      </c>
      <c r="E1239">
        <v>7</v>
      </c>
      <c r="F1239" t="s">
        <v>1101</v>
      </c>
      <c r="G1239" t="s">
        <v>191</v>
      </c>
      <c r="T1239">
        <v>2</v>
      </c>
      <c r="U1239">
        <v>2</v>
      </c>
      <c r="V1239">
        <v>15</v>
      </c>
      <c r="W1239">
        <v>0</v>
      </c>
      <c r="X1239">
        <v>0</v>
      </c>
      <c r="Y1239">
        <v>0</v>
      </c>
      <c r="AF1239">
        <v>3.5</v>
      </c>
    </row>
    <row r="1240" spans="1:32" hidden="1" x14ac:dyDescent="0.2">
      <c r="A1240" t="s">
        <v>923</v>
      </c>
      <c r="B1240" t="s">
        <v>721</v>
      </c>
      <c r="C1240" t="s">
        <v>41</v>
      </c>
      <c r="D1240" t="s">
        <v>59</v>
      </c>
      <c r="E1240">
        <v>7</v>
      </c>
      <c r="F1240" t="s">
        <v>924</v>
      </c>
      <c r="G1240" t="s">
        <v>188</v>
      </c>
      <c r="T1240">
        <v>1</v>
      </c>
      <c r="U1240">
        <v>1</v>
      </c>
      <c r="V1240">
        <v>24</v>
      </c>
      <c r="W1240">
        <v>0</v>
      </c>
      <c r="X1240">
        <v>0</v>
      </c>
      <c r="Y1240">
        <v>0</v>
      </c>
      <c r="AF1240">
        <v>3.4</v>
      </c>
    </row>
    <row r="1241" spans="1:32" hidden="1" x14ac:dyDescent="0.2">
      <c r="A1241" t="s">
        <v>770</v>
      </c>
      <c r="B1241" t="s">
        <v>721</v>
      </c>
      <c r="C1241" t="s">
        <v>61</v>
      </c>
      <c r="D1241" t="s">
        <v>39</v>
      </c>
      <c r="E1241">
        <v>7</v>
      </c>
      <c r="F1241" t="s">
        <v>771</v>
      </c>
      <c r="G1241" t="s">
        <v>187</v>
      </c>
      <c r="T1241">
        <v>6</v>
      </c>
      <c r="U1241">
        <v>2</v>
      </c>
      <c r="V1241">
        <v>14</v>
      </c>
      <c r="W1241">
        <v>0</v>
      </c>
      <c r="X1241">
        <v>0</v>
      </c>
      <c r="Y1241">
        <v>0</v>
      </c>
      <c r="AF1241">
        <v>3.4</v>
      </c>
    </row>
    <row r="1242" spans="1:32" hidden="1" x14ac:dyDescent="0.2">
      <c r="A1242" t="s">
        <v>1243</v>
      </c>
      <c r="B1242" t="s">
        <v>795</v>
      </c>
      <c r="C1242" t="s">
        <v>40</v>
      </c>
      <c r="D1242" t="s">
        <v>58</v>
      </c>
      <c r="E1242">
        <v>7</v>
      </c>
      <c r="F1242" t="s">
        <v>1244</v>
      </c>
      <c r="G1242" t="s">
        <v>184</v>
      </c>
      <c r="T1242">
        <v>2</v>
      </c>
      <c r="U1242">
        <v>2</v>
      </c>
      <c r="V1242">
        <v>13</v>
      </c>
      <c r="W1242">
        <v>0</v>
      </c>
      <c r="X1242">
        <v>0</v>
      </c>
      <c r="Y1242">
        <v>0</v>
      </c>
      <c r="AF1242">
        <v>3.3</v>
      </c>
    </row>
    <row r="1243" spans="1:32" hidden="1" x14ac:dyDescent="0.2">
      <c r="A1243" t="s">
        <v>975</v>
      </c>
      <c r="B1243" t="s">
        <v>721</v>
      </c>
      <c r="C1243" t="s">
        <v>39</v>
      </c>
      <c r="D1243" t="s">
        <v>61</v>
      </c>
      <c r="E1243">
        <v>7</v>
      </c>
      <c r="F1243" t="s">
        <v>976</v>
      </c>
      <c r="G1243" t="s">
        <v>187</v>
      </c>
      <c r="T1243">
        <v>2</v>
      </c>
      <c r="U1243">
        <v>1</v>
      </c>
      <c r="V1243">
        <v>21</v>
      </c>
      <c r="W1243">
        <v>0</v>
      </c>
      <c r="X1243">
        <v>0</v>
      </c>
      <c r="Y1243">
        <v>0</v>
      </c>
      <c r="AF1243">
        <v>3.1</v>
      </c>
    </row>
    <row r="1244" spans="1:32" hidden="1" x14ac:dyDescent="0.2">
      <c r="A1244" t="s">
        <v>967</v>
      </c>
      <c r="B1244" t="s">
        <v>795</v>
      </c>
      <c r="C1244" t="s">
        <v>38</v>
      </c>
      <c r="D1244" t="s">
        <v>44</v>
      </c>
      <c r="E1244">
        <v>7</v>
      </c>
      <c r="F1244" t="s">
        <v>968</v>
      </c>
      <c r="G1244" t="s">
        <v>194</v>
      </c>
      <c r="T1244">
        <v>3</v>
      </c>
      <c r="U1244">
        <v>2</v>
      </c>
      <c r="V1244">
        <v>11</v>
      </c>
      <c r="W1244">
        <v>0</v>
      </c>
      <c r="X1244">
        <v>0</v>
      </c>
      <c r="Y1244">
        <v>0</v>
      </c>
      <c r="AF1244">
        <v>3.1</v>
      </c>
    </row>
    <row r="1245" spans="1:32" hidden="1" x14ac:dyDescent="0.2">
      <c r="A1245" t="s">
        <v>1220</v>
      </c>
      <c r="B1245" t="s">
        <v>795</v>
      </c>
      <c r="C1245" t="s">
        <v>56</v>
      </c>
      <c r="D1245" t="s">
        <v>49</v>
      </c>
      <c r="E1245">
        <v>7</v>
      </c>
      <c r="F1245" t="s">
        <v>1221</v>
      </c>
      <c r="G1245" t="s">
        <v>192</v>
      </c>
      <c r="T1245">
        <v>3</v>
      </c>
      <c r="U1245">
        <v>2</v>
      </c>
      <c r="V1245">
        <v>11</v>
      </c>
      <c r="W1245">
        <v>0</v>
      </c>
      <c r="X1245">
        <v>0</v>
      </c>
      <c r="Y1245">
        <v>0</v>
      </c>
      <c r="AF1245">
        <v>3.1</v>
      </c>
    </row>
    <row r="1246" spans="1:32" hidden="1" x14ac:dyDescent="0.2">
      <c r="A1246" t="s">
        <v>977</v>
      </c>
      <c r="B1246" t="s">
        <v>721</v>
      </c>
      <c r="C1246" t="s">
        <v>62</v>
      </c>
      <c r="D1246" t="s">
        <v>48</v>
      </c>
      <c r="E1246">
        <v>7</v>
      </c>
      <c r="F1246" t="s">
        <v>978</v>
      </c>
      <c r="G1246" t="s">
        <v>190</v>
      </c>
      <c r="T1246">
        <v>2</v>
      </c>
      <c r="U1246">
        <v>2</v>
      </c>
      <c r="V1246">
        <v>11</v>
      </c>
      <c r="W1246">
        <v>0</v>
      </c>
      <c r="X1246">
        <v>0</v>
      </c>
      <c r="Y1246">
        <v>0</v>
      </c>
      <c r="AF1246">
        <v>3.1</v>
      </c>
    </row>
    <row r="1247" spans="1:32" hidden="1" x14ac:dyDescent="0.2">
      <c r="A1247" t="s">
        <v>685</v>
      </c>
      <c r="B1247" t="s">
        <v>476</v>
      </c>
      <c r="C1247" t="s">
        <v>34</v>
      </c>
      <c r="D1247" t="s">
        <v>37</v>
      </c>
      <c r="E1247">
        <v>7</v>
      </c>
      <c r="F1247" t="s">
        <v>686</v>
      </c>
      <c r="G1247" t="s">
        <v>193</v>
      </c>
      <c r="O1247">
        <v>5</v>
      </c>
      <c r="P1247">
        <v>18</v>
      </c>
      <c r="Q1247">
        <v>0</v>
      </c>
      <c r="R1247">
        <v>0</v>
      </c>
      <c r="S1247">
        <v>0</v>
      </c>
      <c r="T1247">
        <v>1</v>
      </c>
      <c r="U1247">
        <v>1</v>
      </c>
      <c r="V1247">
        <v>2</v>
      </c>
      <c r="W1247">
        <v>0</v>
      </c>
      <c r="X1247">
        <v>0</v>
      </c>
      <c r="Y1247">
        <v>0</v>
      </c>
      <c r="AF1247">
        <v>3</v>
      </c>
    </row>
    <row r="1248" spans="1:32" x14ac:dyDescent="0.2">
      <c r="A1248" t="s">
        <v>965</v>
      </c>
      <c r="B1248" t="s">
        <v>721</v>
      </c>
      <c r="C1248" t="s">
        <v>44</v>
      </c>
      <c r="D1248" t="s">
        <v>38</v>
      </c>
      <c r="E1248">
        <v>7</v>
      </c>
      <c r="F1248" t="s">
        <v>966</v>
      </c>
      <c r="G1248" t="s">
        <v>194</v>
      </c>
      <c r="T1248">
        <v>2</v>
      </c>
      <c r="U1248">
        <v>1</v>
      </c>
      <c r="V1248">
        <v>20</v>
      </c>
      <c r="W1248">
        <v>0</v>
      </c>
      <c r="X1248">
        <v>0</v>
      </c>
      <c r="Y1248">
        <v>0</v>
      </c>
      <c r="AF1248">
        <v>3</v>
      </c>
    </row>
    <row r="1249" spans="1:32" hidden="1" x14ac:dyDescent="0.2">
      <c r="A1249" t="s">
        <v>1068</v>
      </c>
      <c r="B1249" t="s">
        <v>795</v>
      </c>
      <c r="C1249" t="s">
        <v>45</v>
      </c>
      <c r="D1249" t="s">
        <v>35</v>
      </c>
      <c r="E1249">
        <v>7</v>
      </c>
      <c r="F1249" t="s">
        <v>1069</v>
      </c>
      <c r="G1249" t="s">
        <v>185</v>
      </c>
      <c r="T1249">
        <v>2</v>
      </c>
      <c r="U1249">
        <v>2</v>
      </c>
      <c r="V1249">
        <v>10</v>
      </c>
      <c r="W1249">
        <v>0</v>
      </c>
      <c r="X1249">
        <v>0</v>
      </c>
      <c r="Y1249">
        <v>0</v>
      </c>
      <c r="AF1249">
        <v>3</v>
      </c>
    </row>
    <row r="1250" spans="1:32" hidden="1" x14ac:dyDescent="0.2">
      <c r="A1250" t="s">
        <v>1078</v>
      </c>
      <c r="B1250" t="s">
        <v>721</v>
      </c>
      <c r="C1250" t="s">
        <v>41</v>
      </c>
      <c r="D1250" t="s">
        <v>59</v>
      </c>
      <c r="E1250">
        <v>7</v>
      </c>
      <c r="F1250" t="s">
        <v>1079</v>
      </c>
      <c r="G1250" t="s">
        <v>188</v>
      </c>
      <c r="T1250">
        <v>3</v>
      </c>
      <c r="U1250">
        <v>1</v>
      </c>
      <c r="V1250">
        <v>20</v>
      </c>
      <c r="W1250">
        <v>0</v>
      </c>
      <c r="X1250">
        <v>0</v>
      </c>
      <c r="Y1250">
        <v>0</v>
      </c>
      <c r="AF1250">
        <v>3</v>
      </c>
    </row>
    <row r="1251" spans="1:32" hidden="1" x14ac:dyDescent="0.2">
      <c r="A1251" t="s">
        <v>500</v>
      </c>
      <c r="B1251" t="s">
        <v>476</v>
      </c>
      <c r="C1251" t="s">
        <v>49</v>
      </c>
      <c r="D1251" t="s">
        <v>56</v>
      </c>
      <c r="E1251">
        <v>7</v>
      </c>
      <c r="F1251" t="s">
        <v>501</v>
      </c>
      <c r="G1251" t="s">
        <v>192</v>
      </c>
      <c r="O1251">
        <v>7</v>
      </c>
      <c r="P1251">
        <v>29</v>
      </c>
      <c r="Q1251">
        <v>0</v>
      </c>
      <c r="R1251">
        <v>0</v>
      </c>
      <c r="S1251">
        <v>0</v>
      </c>
      <c r="AF1251">
        <v>2.9</v>
      </c>
    </row>
    <row r="1252" spans="1:32" hidden="1" x14ac:dyDescent="0.2">
      <c r="A1252" t="s">
        <v>553</v>
      </c>
      <c r="B1252" t="s">
        <v>476</v>
      </c>
      <c r="C1252" t="s">
        <v>48</v>
      </c>
      <c r="D1252" t="s">
        <v>62</v>
      </c>
      <c r="E1252">
        <v>7</v>
      </c>
      <c r="F1252" t="s">
        <v>554</v>
      </c>
      <c r="G1252" t="s">
        <v>190</v>
      </c>
      <c r="O1252">
        <v>4</v>
      </c>
      <c r="P1252">
        <v>9</v>
      </c>
      <c r="Q1252">
        <v>0</v>
      </c>
      <c r="R1252">
        <v>0</v>
      </c>
      <c r="S1252">
        <v>0</v>
      </c>
      <c r="T1252">
        <v>2</v>
      </c>
      <c r="U1252">
        <v>1</v>
      </c>
      <c r="V1252">
        <v>8</v>
      </c>
      <c r="W1252">
        <v>0</v>
      </c>
      <c r="X1252">
        <v>0</v>
      </c>
      <c r="Y1252">
        <v>0</v>
      </c>
      <c r="AF1252">
        <v>2.7</v>
      </c>
    </row>
    <row r="1253" spans="1:32" hidden="1" x14ac:dyDescent="0.2">
      <c r="A1253" t="s">
        <v>949</v>
      </c>
      <c r="B1253" t="s">
        <v>721</v>
      </c>
      <c r="C1253" t="s">
        <v>33</v>
      </c>
      <c r="D1253" t="s">
        <v>42</v>
      </c>
      <c r="E1253">
        <v>7</v>
      </c>
      <c r="F1253" t="s">
        <v>950</v>
      </c>
      <c r="G1253" t="s">
        <v>186</v>
      </c>
      <c r="T1253">
        <v>3</v>
      </c>
      <c r="U1253">
        <v>1</v>
      </c>
      <c r="V1253">
        <v>16</v>
      </c>
      <c r="W1253">
        <v>0</v>
      </c>
      <c r="X1253">
        <v>0</v>
      </c>
      <c r="Y1253">
        <v>0</v>
      </c>
      <c r="AF1253">
        <v>2.6</v>
      </c>
    </row>
    <row r="1254" spans="1:32" hidden="1" x14ac:dyDescent="0.2">
      <c r="A1254" t="s">
        <v>1312</v>
      </c>
      <c r="B1254" t="s">
        <v>795</v>
      </c>
      <c r="C1254" t="s">
        <v>32</v>
      </c>
      <c r="D1254" t="s">
        <v>43</v>
      </c>
      <c r="E1254">
        <v>7</v>
      </c>
      <c r="F1254" t="s">
        <v>1313</v>
      </c>
      <c r="G1254" t="s">
        <v>189</v>
      </c>
      <c r="T1254">
        <v>3</v>
      </c>
      <c r="U1254">
        <v>1</v>
      </c>
      <c r="V1254">
        <v>16</v>
      </c>
      <c r="W1254">
        <v>0</v>
      </c>
      <c r="X1254">
        <v>0</v>
      </c>
      <c r="Y1254">
        <v>0</v>
      </c>
      <c r="AF1254">
        <v>2.6</v>
      </c>
    </row>
    <row r="1255" spans="1:32" hidden="1" x14ac:dyDescent="0.2">
      <c r="A1255" t="s">
        <v>987</v>
      </c>
      <c r="B1255" t="s">
        <v>721</v>
      </c>
      <c r="C1255" t="s">
        <v>38</v>
      </c>
      <c r="D1255" t="s">
        <v>44</v>
      </c>
      <c r="E1255">
        <v>7</v>
      </c>
      <c r="F1255" t="s">
        <v>988</v>
      </c>
      <c r="G1255" t="s">
        <v>194</v>
      </c>
      <c r="T1255">
        <v>5</v>
      </c>
      <c r="U1255">
        <v>2</v>
      </c>
      <c r="V1255">
        <v>5</v>
      </c>
      <c r="W1255">
        <v>0</v>
      </c>
      <c r="X1255">
        <v>0</v>
      </c>
      <c r="Y1255">
        <v>0</v>
      </c>
      <c r="AF1255">
        <v>2.5</v>
      </c>
    </row>
    <row r="1256" spans="1:32" hidden="1" x14ac:dyDescent="0.2">
      <c r="A1256" t="s">
        <v>653</v>
      </c>
      <c r="B1256" t="s">
        <v>476</v>
      </c>
      <c r="C1256" t="s">
        <v>34</v>
      </c>
      <c r="D1256" t="s">
        <v>37</v>
      </c>
      <c r="E1256">
        <v>7</v>
      </c>
      <c r="F1256" t="s">
        <v>654</v>
      </c>
      <c r="G1256" t="s">
        <v>193</v>
      </c>
      <c r="O1256">
        <v>2</v>
      </c>
      <c r="P1256">
        <v>24</v>
      </c>
      <c r="Q1256">
        <v>0</v>
      </c>
      <c r="R1256">
        <v>0</v>
      </c>
      <c r="S1256">
        <v>0</v>
      </c>
      <c r="AF1256">
        <v>2.4</v>
      </c>
    </row>
    <row r="1257" spans="1:32" hidden="1" x14ac:dyDescent="0.2">
      <c r="A1257" t="s">
        <v>623</v>
      </c>
      <c r="B1257" t="s">
        <v>476</v>
      </c>
      <c r="C1257" t="s">
        <v>59</v>
      </c>
      <c r="D1257" t="s">
        <v>41</v>
      </c>
      <c r="E1257">
        <v>7</v>
      </c>
      <c r="F1257" t="s">
        <v>624</v>
      </c>
      <c r="G1257" t="s">
        <v>188</v>
      </c>
      <c r="O1257">
        <v>1</v>
      </c>
      <c r="P1257">
        <v>5</v>
      </c>
      <c r="Q1257">
        <v>0</v>
      </c>
      <c r="R1257">
        <v>0</v>
      </c>
      <c r="S1257">
        <v>0</v>
      </c>
      <c r="T1257">
        <v>2</v>
      </c>
      <c r="U1257">
        <v>1</v>
      </c>
      <c r="V1257">
        <v>8</v>
      </c>
      <c r="W1257">
        <v>0</v>
      </c>
      <c r="X1257">
        <v>0</v>
      </c>
      <c r="Y1257">
        <v>0</v>
      </c>
      <c r="AF1257">
        <v>2.2999999999999998</v>
      </c>
    </row>
    <row r="1258" spans="1:32" hidden="1" x14ac:dyDescent="0.2">
      <c r="A1258" t="s">
        <v>919</v>
      </c>
      <c r="B1258" t="s">
        <v>795</v>
      </c>
      <c r="C1258" t="s">
        <v>61</v>
      </c>
      <c r="D1258" t="s">
        <v>39</v>
      </c>
      <c r="E1258">
        <v>7</v>
      </c>
      <c r="F1258" t="s">
        <v>920</v>
      </c>
      <c r="G1258" t="s">
        <v>187</v>
      </c>
      <c r="T1258">
        <v>1</v>
      </c>
      <c r="U1258">
        <v>1</v>
      </c>
      <c r="V1258">
        <v>13</v>
      </c>
      <c r="W1258">
        <v>0</v>
      </c>
      <c r="X1258">
        <v>0</v>
      </c>
      <c r="Y1258">
        <v>0</v>
      </c>
      <c r="AF1258">
        <v>2.2999999999999998</v>
      </c>
    </row>
    <row r="1259" spans="1:32" x14ac:dyDescent="0.2">
      <c r="A1259" t="s">
        <v>1020</v>
      </c>
      <c r="B1259" t="s">
        <v>721</v>
      </c>
      <c r="C1259" t="s">
        <v>44</v>
      </c>
      <c r="D1259" t="s">
        <v>38</v>
      </c>
      <c r="E1259">
        <v>7</v>
      </c>
      <c r="F1259" t="s">
        <v>1021</v>
      </c>
      <c r="G1259" t="s">
        <v>194</v>
      </c>
      <c r="T1259">
        <v>1</v>
      </c>
      <c r="U1259">
        <v>1</v>
      </c>
      <c r="V1259">
        <v>13</v>
      </c>
      <c r="W1259">
        <v>0</v>
      </c>
      <c r="X1259">
        <v>0</v>
      </c>
      <c r="Y1259">
        <v>0</v>
      </c>
      <c r="AF1259">
        <v>2.2999999999999998</v>
      </c>
    </row>
    <row r="1260" spans="1:32" hidden="1" x14ac:dyDescent="0.2">
      <c r="A1260" t="s">
        <v>1034</v>
      </c>
      <c r="B1260" t="s">
        <v>795</v>
      </c>
      <c r="C1260" t="s">
        <v>39</v>
      </c>
      <c r="D1260" t="s">
        <v>61</v>
      </c>
      <c r="E1260">
        <v>7</v>
      </c>
      <c r="F1260" t="s">
        <v>1035</v>
      </c>
      <c r="G1260" t="s">
        <v>187</v>
      </c>
      <c r="T1260">
        <v>1</v>
      </c>
      <c r="U1260">
        <v>1</v>
      </c>
      <c r="V1260">
        <v>13</v>
      </c>
      <c r="W1260">
        <v>0</v>
      </c>
      <c r="X1260">
        <v>0</v>
      </c>
      <c r="Y1260">
        <v>0</v>
      </c>
      <c r="AF1260">
        <v>2.2999999999999998</v>
      </c>
    </row>
    <row r="1261" spans="1:32" hidden="1" x14ac:dyDescent="0.2">
      <c r="A1261" t="s">
        <v>929</v>
      </c>
      <c r="B1261" t="s">
        <v>721</v>
      </c>
      <c r="C1261" t="s">
        <v>36</v>
      </c>
      <c r="D1261" t="s">
        <v>53</v>
      </c>
      <c r="E1261">
        <v>7</v>
      </c>
      <c r="F1261" t="s">
        <v>930</v>
      </c>
      <c r="G1261" t="s">
        <v>191</v>
      </c>
      <c r="T1261">
        <v>2</v>
      </c>
      <c r="U1261">
        <v>1</v>
      </c>
      <c r="V1261">
        <v>13</v>
      </c>
      <c r="W1261">
        <v>0</v>
      </c>
      <c r="X1261">
        <v>0</v>
      </c>
      <c r="Y1261">
        <v>0</v>
      </c>
      <c r="AF1261">
        <v>2.2999999999999998</v>
      </c>
    </row>
    <row r="1262" spans="1:32" hidden="1" x14ac:dyDescent="0.2">
      <c r="A1262" t="s">
        <v>675</v>
      </c>
      <c r="B1262" t="s">
        <v>476</v>
      </c>
      <c r="C1262" t="s">
        <v>58</v>
      </c>
      <c r="D1262" t="s">
        <v>40</v>
      </c>
      <c r="E1262">
        <v>7</v>
      </c>
      <c r="F1262" t="s">
        <v>676</v>
      </c>
      <c r="G1262" t="s">
        <v>184</v>
      </c>
      <c r="O1262">
        <v>2</v>
      </c>
      <c r="P1262">
        <v>9</v>
      </c>
      <c r="Q1262">
        <v>0</v>
      </c>
      <c r="R1262">
        <v>0</v>
      </c>
      <c r="S1262">
        <v>0</v>
      </c>
      <c r="T1262">
        <v>1</v>
      </c>
      <c r="U1262">
        <v>1</v>
      </c>
      <c r="V1262">
        <v>3</v>
      </c>
      <c r="W1262">
        <v>0</v>
      </c>
      <c r="X1262">
        <v>0</v>
      </c>
      <c r="Y1262">
        <v>0</v>
      </c>
      <c r="AF1262">
        <v>2.2000000000000002</v>
      </c>
    </row>
    <row r="1263" spans="1:32" hidden="1" x14ac:dyDescent="0.2">
      <c r="A1263" t="s">
        <v>1018</v>
      </c>
      <c r="B1263" t="s">
        <v>795</v>
      </c>
      <c r="C1263" t="s">
        <v>56</v>
      </c>
      <c r="D1263" t="s">
        <v>49</v>
      </c>
      <c r="E1263">
        <v>7</v>
      </c>
      <c r="F1263" t="s">
        <v>1019</v>
      </c>
      <c r="G1263" t="s">
        <v>192</v>
      </c>
      <c r="T1263">
        <v>2</v>
      </c>
      <c r="U1263">
        <v>2</v>
      </c>
      <c r="V1263">
        <v>1</v>
      </c>
      <c r="W1263">
        <v>0</v>
      </c>
      <c r="X1263">
        <v>0</v>
      </c>
      <c r="Y1263">
        <v>0</v>
      </c>
      <c r="AF1263">
        <v>2.1</v>
      </c>
    </row>
    <row r="1264" spans="1:32" hidden="1" x14ac:dyDescent="0.2">
      <c r="A1264" t="s">
        <v>1168</v>
      </c>
      <c r="B1264" t="s">
        <v>795</v>
      </c>
      <c r="C1264" t="s">
        <v>50</v>
      </c>
      <c r="D1264" t="s">
        <v>54</v>
      </c>
      <c r="E1264">
        <v>7</v>
      </c>
      <c r="F1264" t="s">
        <v>1169</v>
      </c>
      <c r="G1264" t="s">
        <v>183</v>
      </c>
      <c r="T1264">
        <v>1</v>
      </c>
      <c r="U1264">
        <v>1</v>
      </c>
      <c r="V1264">
        <v>11</v>
      </c>
      <c r="W1264">
        <v>0</v>
      </c>
      <c r="X1264">
        <v>0</v>
      </c>
      <c r="Y1264">
        <v>0</v>
      </c>
      <c r="AF1264">
        <v>2.1</v>
      </c>
    </row>
    <row r="1265" spans="1:32" hidden="1" x14ac:dyDescent="0.2">
      <c r="A1265" t="s">
        <v>1162</v>
      </c>
      <c r="B1265" t="s">
        <v>795</v>
      </c>
      <c r="C1265" t="s">
        <v>59</v>
      </c>
      <c r="D1265" t="s">
        <v>41</v>
      </c>
      <c r="E1265">
        <v>7</v>
      </c>
      <c r="F1265" t="s">
        <v>1163</v>
      </c>
      <c r="G1265" t="s">
        <v>188</v>
      </c>
      <c r="T1265">
        <v>1</v>
      </c>
      <c r="U1265">
        <v>1</v>
      </c>
      <c r="V1265">
        <v>10</v>
      </c>
      <c r="W1265">
        <v>0</v>
      </c>
      <c r="X1265">
        <v>0</v>
      </c>
      <c r="Y1265">
        <v>0</v>
      </c>
      <c r="AF1265">
        <v>2</v>
      </c>
    </row>
    <row r="1266" spans="1:32" hidden="1" x14ac:dyDescent="0.2">
      <c r="A1266" t="s">
        <v>508</v>
      </c>
      <c r="B1266" t="s">
        <v>476</v>
      </c>
      <c r="C1266" t="s">
        <v>37</v>
      </c>
      <c r="D1266" t="s">
        <v>34</v>
      </c>
      <c r="E1266">
        <v>7</v>
      </c>
      <c r="F1266" t="s">
        <v>509</v>
      </c>
      <c r="G1266" t="s">
        <v>193</v>
      </c>
      <c r="O1266">
        <v>5</v>
      </c>
      <c r="P1266">
        <v>19</v>
      </c>
      <c r="Q1266">
        <v>0</v>
      </c>
      <c r="R1266">
        <v>0</v>
      </c>
      <c r="S1266">
        <v>0</v>
      </c>
      <c r="AF1266">
        <v>1.9</v>
      </c>
    </row>
    <row r="1267" spans="1:32" hidden="1" x14ac:dyDescent="0.2">
      <c r="A1267" t="s">
        <v>778</v>
      </c>
      <c r="B1267" t="s">
        <v>721</v>
      </c>
      <c r="C1267" t="s">
        <v>55</v>
      </c>
      <c r="D1267" t="s">
        <v>46</v>
      </c>
      <c r="E1267">
        <v>7</v>
      </c>
      <c r="F1267" t="s">
        <v>779</v>
      </c>
      <c r="G1267" t="s">
        <v>195</v>
      </c>
      <c r="T1267">
        <v>1</v>
      </c>
      <c r="U1267">
        <v>1</v>
      </c>
      <c r="V1267">
        <v>9</v>
      </c>
      <c r="W1267">
        <v>0</v>
      </c>
      <c r="X1267">
        <v>0</v>
      </c>
      <c r="Y1267">
        <v>0</v>
      </c>
      <c r="Z1267">
        <v>1</v>
      </c>
      <c r="AA1267">
        <v>0</v>
      </c>
      <c r="AF1267">
        <v>1.9</v>
      </c>
    </row>
    <row r="1268" spans="1:32" hidden="1" x14ac:dyDescent="0.2">
      <c r="A1268" t="s">
        <v>1198</v>
      </c>
      <c r="B1268" t="s">
        <v>795</v>
      </c>
      <c r="C1268" t="s">
        <v>60</v>
      </c>
      <c r="D1268" t="s">
        <v>57</v>
      </c>
      <c r="E1268">
        <v>7</v>
      </c>
      <c r="F1268" t="s">
        <v>1199</v>
      </c>
      <c r="G1268" t="s">
        <v>182</v>
      </c>
      <c r="T1268">
        <v>1</v>
      </c>
      <c r="U1268">
        <v>1</v>
      </c>
      <c r="V1268">
        <v>8</v>
      </c>
      <c r="W1268">
        <v>0</v>
      </c>
      <c r="X1268">
        <v>0</v>
      </c>
      <c r="Y1268">
        <v>0</v>
      </c>
      <c r="AF1268">
        <v>1.8</v>
      </c>
    </row>
    <row r="1269" spans="1:32" hidden="1" x14ac:dyDescent="0.2">
      <c r="A1269" t="s">
        <v>939</v>
      </c>
      <c r="B1269" t="s">
        <v>721</v>
      </c>
      <c r="C1269" t="s">
        <v>35</v>
      </c>
      <c r="D1269" t="s">
        <v>45</v>
      </c>
      <c r="E1269">
        <v>7</v>
      </c>
      <c r="F1269" t="s">
        <v>940</v>
      </c>
      <c r="G1269" t="s">
        <v>185</v>
      </c>
      <c r="T1269">
        <v>1</v>
      </c>
      <c r="U1269">
        <v>1</v>
      </c>
      <c r="V1269">
        <v>8</v>
      </c>
      <c r="W1269">
        <v>0</v>
      </c>
      <c r="X1269">
        <v>0</v>
      </c>
      <c r="Y1269">
        <v>0</v>
      </c>
      <c r="AF1269">
        <v>1.8</v>
      </c>
    </row>
    <row r="1270" spans="1:32" hidden="1" x14ac:dyDescent="0.2">
      <c r="A1270" t="s">
        <v>825</v>
      </c>
      <c r="B1270" t="s">
        <v>721</v>
      </c>
      <c r="C1270" t="s">
        <v>59</v>
      </c>
      <c r="D1270" t="s">
        <v>41</v>
      </c>
      <c r="E1270">
        <v>7</v>
      </c>
      <c r="F1270" t="s">
        <v>826</v>
      </c>
      <c r="G1270" t="s">
        <v>188</v>
      </c>
      <c r="T1270">
        <v>2</v>
      </c>
      <c r="U1270">
        <v>1</v>
      </c>
      <c r="V1270">
        <v>8</v>
      </c>
      <c r="W1270">
        <v>0</v>
      </c>
      <c r="X1270">
        <v>0</v>
      </c>
      <c r="Y1270">
        <v>0</v>
      </c>
      <c r="AF1270">
        <v>1.8</v>
      </c>
    </row>
    <row r="1271" spans="1:32" hidden="1" x14ac:dyDescent="0.2">
      <c r="A1271" t="s">
        <v>545</v>
      </c>
      <c r="B1271" t="s">
        <v>476</v>
      </c>
      <c r="C1271" t="s">
        <v>53</v>
      </c>
      <c r="D1271" t="s">
        <v>36</v>
      </c>
      <c r="E1271">
        <v>7</v>
      </c>
      <c r="F1271" t="s">
        <v>546</v>
      </c>
      <c r="G1271" t="s">
        <v>191</v>
      </c>
      <c r="O1271">
        <v>6</v>
      </c>
      <c r="P1271">
        <v>5</v>
      </c>
      <c r="Q1271">
        <v>0</v>
      </c>
      <c r="R1271">
        <v>0</v>
      </c>
      <c r="S1271">
        <v>0</v>
      </c>
      <c r="T1271">
        <v>1</v>
      </c>
      <c r="U1271">
        <v>1</v>
      </c>
      <c r="V1271">
        <v>2</v>
      </c>
      <c r="W1271">
        <v>0</v>
      </c>
      <c r="X1271">
        <v>0</v>
      </c>
      <c r="Y1271">
        <v>0</v>
      </c>
      <c r="AF1271">
        <v>1.7</v>
      </c>
    </row>
    <row r="1272" spans="1:32" hidden="1" x14ac:dyDescent="0.2">
      <c r="A1272" t="s">
        <v>1174</v>
      </c>
      <c r="B1272" t="s">
        <v>721</v>
      </c>
      <c r="C1272" t="s">
        <v>49</v>
      </c>
      <c r="D1272" t="s">
        <v>56</v>
      </c>
      <c r="E1272">
        <v>7</v>
      </c>
      <c r="F1272" t="s">
        <v>1175</v>
      </c>
      <c r="G1272" t="s">
        <v>192</v>
      </c>
      <c r="T1272">
        <v>3</v>
      </c>
      <c r="U1272">
        <v>1</v>
      </c>
      <c r="V1272">
        <v>7</v>
      </c>
      <c r="W1272">
        <v>0</v>
      </c>
      <c r="X1272">
        <v>0</v>
      </c>
      <c r="Y1272">
        <v>0</v>
      </c>
      <c r="AF1272">
        <v>1.7</v>
      </c>
    </row>
    <row r="1273" spans="1:32" hidden="1" x14ac:dyDescent="0.2">
      <c r="A1273" t="s">
        <v>1234</v>
      </c>
      <c r="B1273" t="s">
        <v>721</v>
      </c>
      <c r="C1273" t="s">
        <v>32</v>
      </c>
      <c r="D1273" t="s">
        <v>43</v>
      </c>
      <c r="E1273">
        <v>7</v>
      </c>
      <c r="F1273" t="s">
        <v>1235</v>
      </c>
      <c r="G1273" t="s">
        <v>189</v>
      </c>
      <c r="T1273">
        <v>2</v>
      </c>
      <c r="U1273">
        <v>1</v>
      </c>
      <c r="V1273">
        <v>7</v>
      </c>
      <c r="W1273">
        <v>0</v>
      </c>
      <c r="X1273">
        <v>0</v>
      </c>
      <c r="Y1273">
        <v>0</v>
      </c>
      <c r="AF1273">
        <v>1.7</v>
      </c>
    </row>
    <row r="1274" spans="1:32" hidden="1" x14ac:dyDescent="0.2">
      <c r="A1274" t="s">
        <v>1251</v>
      </c>
      <c r="B1274" t="s">
        <v>795</v>
      </c>
      <c r="C1274" t="s">
        <v>34</v>
      </c>
      <c r="D1274" t="s">
        <v>37</v>
      </c>
      <c r="E1274">
        <v>7</v>
      </c>
      <c r="F1274" t="s">
        <v>1252</v>
      </c>
      <c r="G1274" t="s">
        <v>193</v>
      </c>
      <c r="T1274">
        <v>1</v>
      </c>
      <c r="U1274">
        <v>1</v>
      </c>
      <c r="V1274">
        <v>6</v>
      </c>
      <c r="W1274">
        <v>0</v>
      </c>
      <c r="X1274">
        <v>0</v>
      </c>
      <c r="Y1274">
        <v>0</v>
      </c>
      <c r="AF1274">
        <v>1.6</v>
      </c>
    </row>
    <row r="1275" spans="1:32" hidden="1" x14ac:dyDescent="0.2">
      <c r="A1275" t="s">
        <v>1128</v>
      </c>
      <c r="B1275" t="s">
        <v>795</v>
      </c>
      <c r="C1275" t="s">
        <v>36</v>
      </c>
      <c r="D1275" t="s">
        <v>53</v>
      </c>
      <c r="E1275">
        <v>7</v>
      </c>
      <c r="F1275" t="s">
        <v>1129</v>
      </c>
      <c r="G1275" t="s">
        <v>191</v>
      </c>
      <c r="T1275">
        <v>1</v>
      </c>
      <c r="U1275">
        <v>1</v>
      </c>
      <c r="V1275">
        <v>6</v>
      </c>
      <c r="W1275">
        <v>0</v>
      </c>
      <c r="X1275">
        <v>0</v>
      </c>
      <c r="Y1275">
        <v>0</v>
      </c>
      <c r="AF1275">
        <v>1.6</v>
      </c>
    </row>
    <row r="1276" spans="1:32" hidden="1" x14ac:dyDescent="0.2">
      <c r="A1276" t="s">
        <v>1076</v>
      </c>
      <c r="B1276" t="s">
        <v>721</v>
      </c>
      <c r="C1276" t="s">
        <v>56</v>
      </c>
      <c r="D1276" t="s">
        <v>49</v>
      </c>
      <c r="E1276">
        <v>7</v>
      </c>
      <c r="F1276" t="s">
        <v>1077</v>
      </c>
      <c r="G1276" t="s">
        <v>192</v>
      </c>
      <c r="T1276">
        <v>2</v>
      </c>
      <c r="U1276">
        <v>1</v>
      </c>
      <c r="V1276">
        <v>6</v>
      </c>
      <c r="W1276">
        <v>0</v>
      </c>
      <c r="X1276">
        <v>0</v>
      </c>
      <c r="Y1276">
        <v>0</v>
      </c>
      <c r="AF1276">
        <v>1.6</v>
      </c>
    </row>
    <row r="1277" spans="1:32" hidden="1" x14ac:dyDescent="0.2">
      <c r="A1277" t="s">
        <v>881</v>
      </c>
      <c r="B1277" t="s">
        <v>721</v>
      </c>
      <c r="C1277" t="s">
        <v>55</v>
      </c>
      <c r="D1277" t="s">
        <v>46</v>
      </c>
      <c r="E1277">
        <v>7</v>
      </c>
      <c r="F1277" t="s">
        <v>882</v>
      </c>
      <c r="G1277" t="s">
        <v>195</v>
      </c>
      <c r="T1277">
        <v>3</v>
      </c>
      <c r="U1277">
        <v>1</v>
      </c>
      <c r="V1277">
        <v>6</v>
      </c>
      <c r="W1277">
        <v>0</v>
      </c>
      <c r="X1277">
        <v>0</v>
      </c>
      <c r="Y1277">
        <v>0</v>
      </c>
      <c r="AF1277">
        <v>1.6</v>
      </c>
    </row>
    <row r="1278" spans="1:32" hidden="1" x14ac:dyDescent="0.2">
      <c r="A1278" t="s">
        <v>382</v>
      </c>
      <c r="B1278" t="s">
        <v>368</v>
      </c>
      <c r="C1278" t="s">
        <v>45</v>
      </c>
      <c r="D1278" t="s">
        <v>35</v>
      </c>
      <c r="E1278">
        <v>7</v>
      </c>
      <c r="F1278" t="s">
        <v>383</v>
      </c>
      <c r="G1278" t="s">
        <v>185</v>
      </c>
      <c r="H1278">
        <v>5</v>
      </c>
      <c r="I1278">
        <v>4</v>
      </c>
      <c r="J1278">
        <v>27</v>
      </c>
      <c r="K1278">
        <v>0</v>
      </c>
      <c r="L1278">
        <v>0</v>
      </c>
      <c r="M1278">
        <v>0</v>
      </c>
      <c r="N1278">
        <v>0</v>
      </c>
      <c r="O1278">
        <v>1</v>
      </c>
      <c r="P1278">
        <v>5</v>
      </c>
      <c r="Q1278">
        <v>0</v>
      </c>
      <c r="R1278">
        <v>0</v>
      </c>
      <c r="S1278">
        <v>0</v>
      </c>
      <c r="AF1278">
        <v>1.58</v>
      </c>
    </row>
    <row r="1279" spans="1:32" hidden="1" x14ac:dyDescent="0.2">
      <c r="A1279" t="s">
        <v>1070</v>
      </c>
      <c r="B1279" t="s">
        <v>795</v>
      </c>
      <c r="C1279" t="s">
        <v>49</v>
      </c>
      <c r="D1279" t="s">
        <v>56</v>
      </c>
      <c r="E1279">
        <v>7</v>
      </c>
      <c r="F1279" t="s">
        <v>1071</v>
      </c>
      <c r="G1279" t="s">
        <v>192</v>
      </c>
      <c r="T1279">
        <v>1</v>
      </c>
      <c r="U1279">
        <v>1</v>
      </c>
      <c r="V1279">
        <v>5</v>
      </c>
      <c r="W1279">
        <v>0</v>
      </c>
      <c r="X1279">
        <v>0</v>
      </c>
      <c r="Y1279">
        <v>0</v>
      </c>
      <c r="AF1279">
        <v>1.5</v>
      </c>
    </row>
    <row r="1280" spans="1:32" hidden="1" x14ac:dyDescent="0.2">
      <c r="A1280" t="s">
        <v>1283</v>
      </c>
      <c r="B1280" t="s">
        <v>721</v>
      </c>
      <c r="C1280" t="s">
        <v>40</v>
      </c>
      <c r="D1280" t="s">
        <v>58</v>
      </c>
      <c r="E1280">
        <v>7</v>
      </c>
      <c r="F1280" t="s">
        <v>1284</v>
      </c>
      <c r="G1280" t="s">
        <v>184</v>
      </c>
      <c r="T1280">
        <v>1</v>
      </c>
      <c r="U1280">
        <v>1</v>
      </c>
      <c r="V1280">
        <v>5</v>
      </c>
      <c r="W1280">
        <v>0</v>
      </c>
      <c r="X1280">
        <v>0</v>
      </c>
      <c r="Y1280">
        <v>0</v>
      </c>
      <c r="AF1280">
        <v>1.5</v>
      </c>
    </row>
    <row r="1281" spans="1:32" hidden="1" x14ac:dyDescent="0.2">
      <c r="A1281" t="s">
        <v>673</v>
      </c>
      <c r="B1281" t="s">
        <v>476</v>
      </c>
      <c r="C1281" t="s">
        <v>50</v>
      </c>
      <c r="D1281" t="s">
        <v>54</v>
      </c>
      <c r="E1281">
        <v>7</v>
      </c>
      <c r="F1281" t="s">
        <v>674</v>
      </c>
      <c r="G1281" t="s">
        <v>183</v>
      </c>
      <c r="O1281">
        <v>3</v>
      </c>
      <c r="P1281">
        <v>14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AF1281">
        <v>1.4</v>
      </c>
    </row>
    <row r="1282" spans="1:32" hidden="1" x14ac:dyDescent="0.2">
      <c r="A1282" t="s">
        <v>955</v>
      </c>
      <c r="B1282" t="s">
        <v>795</v>
      </c>
      <c r="C1282" t="s">
        <v>43</v>
      </c>
      <c r="D1282" t="s">
        <v>32</v>
      </c>
      <c r="E1282">
        <v>7</v>
      </c>
      <c r="F1282" t="s">
        <v>956</v>
      </c>
      <c r="G1282" t="s">
        <v>189</v>
      </c>
      <c r="T1282">
        <v>2</v>
      </c>
      <c r="U1282">
        <v>1</v>
      </c>
      <c r="V1282">
        <v>4</v>
      </c>
      <c r="W1282">
        <v>0</v>
      </c>
      <c r="X1282">
        <v>0</v>
      </c>
      <c r="Y1282">
        <v>0</v>
      </c>
      <c r="AF1282">
        <v>1.4</v>
      </c>
    </row>
    <row r="1283" spans="1:32" hidden="1" x14ac:dyDescent="0.2">
      <c r="A1283" t="s">
        <v>1094</v>
      </c>
      <c r="B1283" t="s">
        <v>795</v>
      </c>
      <c r="C1283" t="s">
        <v>35</v>
      </c>
      <c r="D1283" t="s">
        <v>45</v>
      </c>
      <c r="E1283">
        <v>7</v>
      </c>
      <c r="F1283" t="s">
        <v>1095</v>
      </c>
      <c r="G1283" t="s">
        <v>185</v>
      </c>
      <c r="T1283">
        <v>1</v>
      </c>
      <c r="U1283">
        <v>1</v>
      </c>
      <c r="V1283">
        <v>4</v>
      </c>
      <c r="W1283">
        <v>0</v>
      </c>
      <c r="X1283">
        <v>0</v>
      </c>
      <c r="Y1283">
        <v>0</v>
      </c>
      <c r="AF1283">
        <v>1.4</v>
      </c>
    </row>
    <row r="1284" spans="1:32" hidden="1" x14ac:dyDescent="0.2">
      <c r="A1284" t="s">
        <v>1120</v>
      </c>
      <c r="B1284" t="s">
        <v>795</v>
      </c>
      <c r="C1284" t="s">
        <v>40</v>
      </c>
      <c r="D1284" t="s">
        <v>58</v>
      </c>
      <c r="E1284">
        <v>7</v>
      </c>
      <c r="F1284" t="s">
        <v>1121</v>
      </c>
      <c r="G1284" t="s">
        <v>184</v>
      </c>
      <c r="T1284">
        <v>5</v>
      </c>
      <c r="U1284">
        <v>1</v>
      </c>
      <c r="V1284">
        <v>4</v>
      </c>
      <c r="W1284">
        <v>0</v>
      </c>
      <c r="X1284">
        <v>0</v>
      </c>
      <c r="Y1284">
        <v>0</v>
      </c>
      <c r="AF1284">
        <v>1.4</v>
      </c>
    </row>
    <row r="1285" spans="1:32" hidden="1" x14ac:dyDescent="0.2">
      <c r="A1285" t="s">
        <v>679</v>
      </c>
      <c r="B1285" t="s">
        <v>476</v>
      </c>
      <c r="C1285" t="s">
        <v>37</v>
      </c>
      <c r="D1285" t="s">
        <v>34</v>
      </c>
      <c r="E1285">
        <v>7</v>
      </c>
      <c r="F1285" t="s">
        <v>680</v>
      </c>
      <c r="G1285" t="s">
        <v>193</v>
      </c>
      <c r="O1285">
        <v>4</v>
      </c>
      <c r="P1285">
        <v>13</v>
      </c>
      <c r="Q1285">
        <v>0</v>
      </c>
      <c r="R1285">
        <v>0</v>
      </c>
      <c r="S1285">
        <v>0</v>
      </c>
      <c r="AF1285">
        <v>1.3</v>
      </c>
    </row>
    <row r="1286" spans="1:32" hidden="1" x14ac:dyDescent="0.2">
      <c r="A1286" t="s">
        <v>1044</v>
      </c>
      <c r="B1286" t="s">
        <v>721</v>
      </c>
      <c r="C1286" t="s">
        <v>46</v>
      </c>
      <c r="D1286" t="s">
        <v>55</v>
      </c>
      <c r="E1286">
        <v>7</v>
      </c>
      <c r="F1286" t="s">
        <v>1045</v>
      </c>
      <c r="G1286" t="s">
        <v>195</v>
      </c>
      <c r="T1286">
        <v>1</v>
      </c>
      <c r="U1286">
        <v>1</v>
      </c>
      <c r="V1286">
        <v>3</v>
      </c>
      <c r="W1286">
        <v>0</v>
      </c>
      <c r="X1286">
        <v>0</v>
      </c>
      <c r="Y1286">
        <v>0</v>
      </c>
      <c r="AF1286">
        <v>1.3</v>
      </c>
    </row>
    <row r="1287" spans="1:32" hidden="1" x14ac:dyDescent="0.2">
      <c r="A1287" t="s">
        <v>995</v>
      </c>
      <c r="B1287" t="s">
        <v>795</v>
      </c>
      <c r="C1287" t="s">
        <v>62</v>
      </c>
      <c r="D1287" t="s">
        <v>48</v>
      </c>
      <c r="E1287">
        <v>7</v>
      </c>
      <c r="F1287" t="s">
        <v>996</v>
      </c>
      <c r="G1287" t="s">
        <v>190</v>
      </c>
      <c r="T1287">
        <v>2</v>
      </c>
      <c r="U1287">
        <v>1</v>
      </c>
      <c r="V1287">
        <v>2</v>
      </c>
      <c r="W1287">
        <v>0</v>
      </c>
      <c r="X1287">
        <v>0</v>
      </c>
      <c r="Y1287">
        <v>0</v>
      </c>
      <c r="AF1287">
        <v>1.2</v>
      </c>
    </row>
    <row r="1288" spans="1:32" hidden="1" x14ac:dyDescent="0.2">
      <c r="A1288" t="s">
        <v>1066</v>
      </c>
      <c r="B1288" t="s">
        <v>721</v>
      </c>
      <c r="C1288" t="s">
        <v>60</v>
      </c>
      <c r="D1288" t="s">
        <v>57</v>
      </c>
      <c r="E1288">
        <v>7</v>
      </c>
      <c r="F1288" t="s">
        <v>1067</v>
      </c>
      <c r="G1288" t="s">
        <v>182</v>
      </c>
      <c r="T1288">
        <v>3</v>
      </c>
      <c r="U1288">
        <v>1</v>
      </c>
      <c r="V1288">
        <v>2</v>
      </c>
      <c r="W1288">
        <v>0</v>
      </c>
      <c r="X1288">
        <v>0</v>
      </c>
      <c r="Y1288">
        <v>0</v>
      </c>
      <c r="AF1288">
        <v>1.2</v>
      </c>
    </row>
    <row r="1289" spans="1:32" hidden="1" x14ac:dyDescent="0.2">
      <c r="A1289" t="s">
        <v>1098</v>
      </c>
      <c r="B1289" t="s">
        <v>795</v>
      </c>
      <c r="C1289" t="s">
        <v>60</v>
      </c>
      <c r="D1289" t="s">
        <v>57</v>
      </c>
      <c r="E1289">
        <v>7</v>
      </c>
      <c r="F1289" t="s">
        <v>1099</v>
      </c>
      <c r="G1289" t="s">
        <v>182</v>
      </c>
      <c r="T1289">
        <v>1</v>
      </c>
      <c r="U1289">
        <v>1</v>
      </c>
      <c r="V1289">
        <v>1</v>
      </c>
      <c r="W1289">
        <v>0</v>
      </c>
      <c r="X1289">
        <v>0</v>
      </c>
      <c r="Y1289">
        <v>0</v>
      </c>
      <c r="AF1289">
        <v>1.1000000000000001</v>
      </c>
    </row>
    <row r="1290" spans="1:32" hidden="1" x14ac:dyDescent="0.2">
      <c r="A1290" t="s">
        <v>467</v>
      </c>
      <c r="B1290" t="s">
        <v>368</v>
      </c>
      <c r="C1290" t="s">
        <v>41</v>
      </c>
      <c r="D1290" t="s">
        <v>59</v>
      </c>
      <c r="E1290">
        <v>7</v>
      </c>
      <c r="F1290" t="s">
        <v>468</v>
      </c>
      <c r="G1290" t="s">
        <v>188</v>
      </c>
      <c r="H1290">
        <v>1</v>
      </c>
      <c r="I1290">
        <v>1</v>
      </c>
      <c r="J1290">
        <v>25</v>
      </c>
      <c r="K1290">
        <v>0</v>
      </c>
      <c r="L1290">
        <v>0</v>
      </c>
      <c r="M1290">
        <v>0</v>
      </c>
      <c r="N1290">
        <v>0</v>
      </c>
      <c r="AF1290">
        <v>1</v>
      </c>
    </row>
    <row r="1291" spans="1:32" hidden="1" x14ac:dyDescent="0.2">
      <c r="A1291" t="s">
        <v>575</v>
      </c>
      <c r="B1291" t="s">
        <v>476</v>
      </c>
      <c r="C1291" t="s">
        <v>45</v>
      </c>
      <c r="D1291" t="s">
        <v>35</v>
      </c>
      <c r="E1291">
        <v>7</v>
      </c>
      <c r="F1291" t="s">
        <v>576</v>
      </c>
      <c r="G1291" t="s">
        <v>185</v>
      </c>
      <c r="O1291">
        <v>8</v>
      </c>
      <c r="P1291">
        <v>9</v>
      </c>
      <c r="Q1291">
        <v>0</v>
      </c>
      <c r="R1291">
        <v>0</v>
      </c>
      <c r="S1291">
        <v>0</v>
      </c>
      <c r="AF1291">
        <v>0.9</v>
      </c>
    </row>
    <row r="1292" spans="1:32" hidden="1" x14ac:dyDescent="0.2">
      <c r="A1292" t="s">
        <v>736</v>
      </c>
      <c r="B1292" t="s">
        <v>476</v>
      </c>
      <c r="C1292" t="s">
        <v>62</v>
      </c>
      <c r="D1292" t="s">
        <v>48</v>
      </c>
      <c r="E1292">
        <v>7</v>
      </c>
      <c r="F1292" t="s">
        <v>737</v>
      </c>
      <c r="G1292" t="s">
        <v>190</v>
      </c>
      <c r="O1292">
        <v>2</v>
      </c>
      <c r="P1292">
        <v>8</v>
      </c>
      <c r="Q1292">
        <v>0</v>
      </c>
      <c r="R1292">
        <v>0</v>
      </c>
      <c r="S1292">
        <v>0</v>
      </c>
      <c r="AF1292">
        <v>0.8</v>
      </c>
    </row>
    <row r="1293" spans="1:32" hidden="1" x14ac:dyDescent="0.2">
      <c r="A1293" t="s">
        <v>625</v>
      </c>
      <c r="B1293" t="s">
        <v>476</v>
      </c>
      <c r="C1293" t="s">
        <v>33</v>
      </c>
      <c r="D1293" t="s">
        <v>42</v>
      </c>
      <c r="E1293">
        <v>7</v>
      </c>
      <c r="F1293" t="s">
        <v>626</v>
      </c>
      <c r="G1293" t="s">
        <v>186</v>
      </c>
      <c r="O1293">
        <v>3</v>
      </c>
      <c r="P1293">
        <v>8</v>
      </c>
      <c r="Q1293">
        <v>0</v>
      </c>
      <c r="R1293">
        <v>0</v>
      </c>
      <c r="S1293">
        <v>0</v>
      </c>
      <c r="AF1293">
        <v>0.8</v>
      </c>
    </row>
    <row r="1294" spans="1:32" hidden="1" x14ac:dyDescent="0.2">
      <c r="A1294" t="s">
        <v>645</v>
      </c>
      <c r="B1294" t="s">
        <v>476</v>
      </c>
      <c r="C1294" t="s">
        <v>40</v>
      </c>
      <c r="D1294" t="s">
        <v>58</v>
      </c>
      <c r="E1294">
        <v>7</v>
      </c>
      <c r="F1294" t="s">
        <v>646</v>
      </c>
      <c r="G1294" t="s">
        <v>184</v>
      </c>
      <c r="O1294">
        <v>6</v>
      </c>
      <c r="P1294">
        <v>8</v>
      </c>
      <c r="Q1294">
        <v>0</v>
      </c>
      <c r="R1294">
        <v>0</v>
      </c>
      <c r="S1294">
        <v>0</v>
      </c>
      <c r="AF1294">
        <v>0.8</v>
      </c>
    </row>
    <row r="1295" spans="1:32" hidden="1" x14ac:dyDescent="0.2">
      <c r="A1295" t="s">
        <v>921</v>
      </c>
      <c r="B1295" t="s">
        <v>795</v>
      </c>
      <c r="C1295" t="s">
        <v>42</v>
      </c>
      <c r="D1295" t="s">
        <v>33</v>
      </c>
      <c r="E1295">
        <v>7</v>
      </c>
      <c r="F1295" t="s">
        <v>922</v>
      </c>
      <c r="G1295" t="s">
        <v>186</v>
      </c>
      <c r="T1295">
        <v>2</v>
      </c>
      <c r="U1295">
        <v>1</v>
      </c>
      <c r="V1295">
        <v>-3</v>
      </c>
      <c r="W1295">
        <v>0</v>
      </c>
      <c r="X1295">
        <v>0</v>
      </c>
      <c r="Y1295">
        <v>0</v>
      </c>
      <c r="AF1295">
        <v>0.7</v>
      </c>
    </row>
    <row r="1296" spans="1:32" hidden="1" x14ac:dyDescent="0.2">
      <c r="A1296" t="s">
        <v>699</v>
      </c>
      <c r="B1296" t="s">
        <v>476</v>
      </c>
      <c r="C1296" t="s">
        <v>56</v>
      </c>
      <c r="D1296" t="s">
        <v>49</v>
      </c>
      <c r="E1296">
        <v>7</v>
      </c>
      <c r="F1296" t="s">
        <v>700</v>
      </c>
      <c r="G1296" t="s">
        <v>192</v>
      </c>
      <c r="O1296">
        <v>2</v>
      </c>
      <c r="P1296">
        <v>4</v>
      </c>
      <c r="Q1296">
        <v>0</v>
      </c>
      <c r="R1296">
        <v>0</v>
      </c>
      <c r="S1296">
        <v>0</v>
      </c>
      <c r="AF1296">
        <v>0.4</v>
      </c>
    </row>
    <row r="1297" spans="1:32" hidden="1" x14ac:dyDescent="0.2">
      <c r="A1297" t="s">
        <v>454</v>
      </c>
      <c r="B1297" t="s">
        <v>368</v>
      </c>
      <c r="C1297" t="s">
        <v>42</v>
      </c>
      <c r="D1297" t="s">
        <v>33</v>
      </c>
      <c r="E1297">
        <v>7</v>
      </c>
      <c r="F1297" t="s">
        <v>455</v>
      </c>
      <c r="G1297" t="s">
        <v>186</v>
      </c>
      <c r="H1297">
        <v>1</v>
      </c>
      <c r="I1297">
        <v>1</v>
      </c>
      <c r="J1297">
        <v>14</v>
      </c>
      <c r="K1297">
        <v>0</v>
      </c>
      <c r="L1297">
        <v>0</v>
      </c>
      <c r="M1297">
        <v>0</v>
      </c>
      <c r="N1297">
        <v>0</v>
      </c>
      <c r="O1297">
        <v>3</v>
      </c>
      <c r="P1297">
        <v>-2</v>
      </c>
      <c r="Q1297">
        <v>0</v>
      </c>
      <c r="R1297">
        <v>0</v>
      </c>
      <c r="S1297">
        <v>0</v>
      </c>
      <c r="AF1297">
        <v>0.36</v>
      </c>
    </row>
    <row r="1298" spans="1:32" hidden="1" x14ac:dyDescent="0.2">
      <c r="A1298" t="s">
        <v>475</v>
      </c>
      <c r="B1298" t="s">
        <v>476</v>
      </c>
      <c r="C1298" t="s">
        <v>56</v>
      </c>
      <c r="D1298" t="s">
        <v>49</v>
      </c>
      <c r="E1298">
        <v>7</v>
      </c>
      <c r="F1298" t="s">
        <v>477</v>
      </c>
      <c r="G1298" t="s">
        <v>192</v>
      </c>
      <c r="O1298">
        <v>4</v>
      </c>
      <c r="P1298">
        <v>3</v>
      </c>
      <c r="Q1298">
        <v>0</v>
      </c>
      <c r="R1298">
        <v>0</v>
      </c>
      <c r="S1298">
        <v>0</v>
      </c>
      <c r="AF1298">
        <v>0.3</v>
      </c>
    </row>
    <row r="1299" spans="1:32" hidden="1" x14ac:dyDescent="0.2">
      <c r="A1299" t="s">
        <v>581</v>
      </c>
      <c r="B1299" t="s">
        <v>476</v>
      </c>
      <c r="C1299" t="s">
        <v>62</v>
      </c>
      <c r="D1299" t="s">
        <v>48</v>
      </c>
      <c r="E1299">
        <v>7</v>
      </c>
      <c r="F1299" t="s">
        <v>582</v>
      </c>
      <c r="G1299" t="s">
        <v>190</v>
      </c>
      <c r="O1299">
        <v>1</v>
      </c>
      <c r="P1299">
        <v>2</v>
      </c>
      <c r="Q1299">
        <v>0</v>
      </c>
      <c r="R1299">
        <v>0</v>
      </c>
      <c r="S1299">
        <v>0</v>
      </c>
      <c r="AF1299">
        <v>0.2</v>
      </c>
    </row>
    <row r="1300" spans="1:32" hidden="1" x14ac:dyDescent="0.2">
      <c r="A1300" t="s">
        <v>718</v>
      </c>
      <c r="B1300" t="s">
        <v>531</v>
      </c>
      <c r="C1300" t="s">
        <v>53</v>
      </c>
      <c r="D1300" t="s">
        <v>36</v>
      </c>
      <c r="E1300">
        <v>7</v>
      </c>
      <c r="F1300" t="s">
        <v>719</v>
      </c>
      <c r="G1300" t="s">
        <v>191</v>
      </c>
      <c r="O1300">
        <v>1</v>
      </c>
      <c r="P1300">
        <v>1</v>
      </c>
      <c r="Q1300">
        <v>0</v>
      </c>
      <c r="R1300">
        <v>0</v>
      </c>
      <c r="S1300">
        <v>0</v>
      </c>
      <c r="AF1300">
        <v>0.1</v>
      </c>
    </row>
    <row r="1301" spans="1:32" hidden="1" x14ac:dyDescent="0.2">
      <c r="A1301" t="s">
        <v>732</v>
      </c>
      <c r="B1301" t="s">
        <v>531</v>
      </c>
      <c r="C1301" t="s">
        <v>50</v>
      </c>
      <c r="D1301" t="s">
        <v>54</v>
      </c>
      <c r="E1301">
        <v>7</v>
      </c>
      <c r="F1301" t="s">
        <v>733</v>
      </c>
      <c r="G1301" t="s">
        <v>183</v>
      </c>
      <c r="O1301">
        <v>1</v>
      </c>
      <c r="P1301">
        <v>0</v>
      </c>
      <c r="Q1301">
        <v>0</v>
      </c>
      <c r="R1301">
        <v>0</v>
      </c>
      <c r="S1301">
        <v>0</v>
      </c>
      <c r="AF1301">
        <v>0</v>
      </c>
    </row>
    <row r="1302" spans="1:32" hidden="1" x14ac:dyDescent="0.2">
      <c r="A1302" t="s">
        <v>734</v>
      </c>
      <c r="B1302" t="s">
        <v>476</v>
      </c>
      <c r="C1302" t="s">
        <v>44</v>
      </c>
      <c r="D1302" t="s">
        <v>38</v>
      </c>
      <c r="E1302">
        <v>7</v>
      </c>
      <c r="F1302" t="s">
        <v>735</v>
      </c>
      <c r="G1302" t="s">
        <v>194</v>
      </c>
      <c r="O1302">
        <v>1</v>
      </c>
      <c r="P1302">
        <v>0</v>
      </c>
      <c r="Q1302">
        <v>0</v>
      </c>
      <c r="R1302">
        <v>0</v>
      </c>
      <c r="S1302">
        <v>0</v>
      </c>
      <c r="AF1302">
        <v>0</v>
      </c>
    </row>
    <row r="1303" spans="1:32" hidden="1" x14ac:dyDescent="0.2">
      <c r="A1303" t="s">
        <v>687</v>
      </c>
      <c r="B1303" t="s">
        <v>531</v>
      </c>
      <c r="C1303" t="s">
        <v>61</v>
      </c>
      <c r="D1303" t="s">
        <v>39</v>
      </c>
      <c r="E1303">
        <v>7</v>
      </c>
      <c r="F1303" t="s">
        <v>688</v>
      </c>
      <c r="G1303" t="s">
        <v>187</v>
      </c>
      <c r="O1303">
        <v>1</v>
      </c>
      <c r="P1303">
        <v>0</v>
      </c>
      <c r="Q1303">
        <v>0</v>
      </c>
      <c r="R1303">
        <v>0</v>
      </c>
      <c r="S1303">
        <v>0</v>
      </c>
      <c r="AF1303">
        <v>0</v>
      </c>
    </row>
    <row r="1304" spans="1:32" hidden="1" x14ac:dyDescent="0.2">
      <c r="A1304" t="s">
        <v>753</v>
      </c>
      <c r="B1304" t="s">
        <v>754</v>
      </c>
      <c r="C1304" t="s">
        <v>40</v>
      </c>
      <c r="D1304" t="s">
        <v>58</v>
      </c>
      <c r="E1304">
        <v>7</v>
      </c>
      <c r="F1304" t="s">
        <v>755</v>
      </c>
      <c r="G1304" t="s">
        <v>184</v>
      </c>
      <c r="O1304">
        <v>1</v>
      </c>
      <c r="P1304">
        <v>0</v>
      </c>
      <c r="Q1304">
        <v>0</v>
      </c>
      <c r="R1304">
        <v>0</v>
      </c>
      <c r="S1304">
        <v>0</v>
      </c>
      <c r="AF1304">
        <v>0</v>
      </c>
    </row>
    <row r="1305" spans="1:32" hidden="1" x14ac:dyDescent="0.2">
      <c r="A1305" t="s">
        <v>758</v>
      </c>
      <c r="B1305" t="s">
        <v>476</v>
      </c>
      <c r="C1305" t="s">
        <v>61</v>
      </c>
      <c r="D1305" t="s">
        <v>39</v>
      </c>
      <c r="E1305">
        <v>7</v>
      </c>
      <c r="F1305" t="s">
        <v>759</v>
      </c>
      <c r="G1305" t="s">
        <v>187</v>
      </c>
      <c r="O1305">
        <v>1</v>
      </c>
      <c r="P1305">
        <v>0</v>
      </c>
      <c r="Q1305">
        <v>0</v>
      </c>
      <c r="R1305">
        <v>0</v>
      </c>
      <c r="S1305">
        <v>0</v>
      </c>
      <c r="AF1305">
        <v>0</v>
      </c>
    </row>
    <row r="1306" spans="1:32" hidden="1" x14ac:dyDescent="0.2">
      <c r="A1306" t="s">
        <v>849</v>
      </c>
      <c r="B1306" t="s">
        <v>721</v>
      </c>
      <c r="C1306" t="s">
        <v>34</v>
      </c>
      <c r="D1306" t="s">
        <v>37</v>
      </c>
      <c r="E1306">
        <v>7</v>
      </c>
      <c r="F1306" t="s">
        <v>850</v>
      </c>
      <c r="G1306" t="s">
        <v>193</v>
      </c>
      <c r="T1306">
        <v>2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</v>
      </c>
      <c r="AA1306">
        <v>0</v>
      </c>
      <c r="AF1306">
        <v>0</v>
      </c>
    </row>
    <row r="1307" spans="1:32" hidden="1" x14ac:dyDescent="0.2">
      <c r="A1307" t="s">
        <v>917</v>
      </c>
      <c r="B1307" t="s">
        <v>795</v>
      </c>
      <c r="C1307" t="s">
        <v>48</v>
      </c>
      <c r="D1307" t="s">
        <v>62</v>
      </c>
      <c r="E1307">
        <v>7</v>
      </c>
      <c r="F1307" t="s">
        <v>918</v>
      </c>
      <c r="G1307" t="s">
        <v>190</v>
      </c>
      <c r="T1307">
        <v>2</v>
      </c>
      <c r="U1307">
        <v>0</v>
      </c>
      <c r="V1307">
        <v>0</v>
      </c>
      <c r="W1307">
        <v>0</v>
      </c>
      <c r="X1307">
        <v>0</v>
      </c>
      <c r="Y1307">
        <v>0</v>
      </c>
      <c r="AF1307">
        <v>0</v>
      </c>
    </row>
    <row r="1308" spans="1:32" hidden="1" x14ac:dyDescent="0.2">
      <c r="A1308" t="s">
        <v>845</v>
      </c>
      <c r="B1308" t="s">
        <v>721</v>
      </c>
      <c r="C1308" t="s">
        <v>61</v>
      </c>
      <c r="D1308" t="s">
        <v>39</v>
      </c>
      <c r="E1308">
        <v>7</v>
      </c>
      <c r="F1308" t="s">
        <v>846</v>
      </c>
      <c r="G1308" t="s">
        <v>187</v>
      </c>
      <c r="T1308">
        <v>1</v>
      </c>
      <c r="U1308">
        <v>0</v>
      </c>
      <c r="V1308">
        <v>0</v>
      </c>
      <c r="W1308">
        <v>0</v>
      </c>
      <c r="X1308">
        <v>0</v>
      </c>
      <c r="Y1308">
        <v>0</v>
      </c>
      <c r="AF1308">
        <v>0</v>
      </c>
    </row>
    <row r="1309" spans="1:32" hidden="1" x14ac:dyDescent="0.2">
      <c r="A1309" t="s">
        <v>1028</v>
      </c>
      <c r="B1309" t="s">
        <v>795</v>
      </c>
      <c r="C1309" t="s">
        <v>41</v>
      </c>
      <c r="D1309" t="s">
        <v>59</v>
      </c>
      <c r="E1309">
        <v>7</v>
      </c>
      <c r="F1309" t="s">
        <v>1029</v>
      </c>
      <c r="G1309" t="s">
        <v>188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AF1309">
        <v>0</v>
      </c>
    </row>
    <row r="1310" spans="1:32" hidden="1" x14ac:dyDescent="0.2">
      <c r="A1310" t="s">
        <v>1124</v>
      </c>
      <c r="B1310" t="s">
        <v>795</v>
      </c>
      <c r="C1310" t="s">
        <v>33</v>
      </c>
      <c r="D1310" t="s">
        <v>42</v>
      </c>
      <c r="E1310">
        <v>7</v>
      </c>
      <c r="F1310" t="s">
        <v>1125</v>
      </c>
      <c r="G1310" t="s">
        <v>186</v>
      </c>
      <c r="T1310">
        <v>4</v>
      </c>
      <c r="U1310">
        <v>0</v>
      </c>
      <c r="V1310">
        <v>0</v>
      </c>
      <c r="W1310">
        <v>0</v>
      </c>
      <c r="X1310">
        <v>0</v>
      </c>
      <c r="Y1310">
        <v>0</v>
      </c>
      <c r="AF1310">
        <v>0</v>
      </c>
    </row>
    <row r="1311" spans="1:32" hidden="1" x14ac:dyDescent="0.2">
      <c r="A1311" t="s">
        <v>1214</v>
      </c>
      <c r="B1311" t="s">
        <v>795</v>
      </c>
      <c r="C1311" t="s">
        <v>37</v>
      </c>
      <c r="D1311" t="s">
        <v>34</v>
      </c>
      <c r="E1311">
        <v>7</v>
      </c>
      <c r="F1311" t="s">
        <v>1215</v>
      </c>
      <c r="G1311" t="s">
        <v>193</v>
      </c>
      <c r="T1311">
        <v>2</v>
      </c>
      <c r="U1311">
        <v>0</v>
      </c>
      <c r="V1311">
        <v>0</v>
      </c>
      <c r="W1311">
        <v>0</v>
      </c>
      <c r="X1311">
        <v>0</v>
      </c>
      <c r="Y1311">
        <v>0</v>
      </c>
      <c r="AF1311">
        <v>0</v>
      </c>
    </row>
    <row r="1312" spans="1:32" hidden="1" x14ac:dyDescent="0.2">
      <c r="A1312" t="s">
        <v>1130</v>
      </c>
      <c r="B1312" t="s">
        <v>721</v>
      </c>
      <c r="C1312" t="s">
        <v>54</v>
      </c>
      <c r="D1312" t="s">
        <v>50</v>
      </c>
      <c r="E1312">
        <v>7</v>
      </c>
      <c r="F1312" t="s">
        <v>1131</v>
      </c>
      <c r="G1312" t="s">
        <v>183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AF1312">
        <v>0</v>
      </c>
    </row>
    <row r="1313" spans="1:32" hidden="1" x14ac:dyDescent="0.2">
      <c r="A1313" t="s">
        <v>833</v>
      </c>
      <c r="B1313" t="s">
        <v>795</v>
      </c>
      <c r="C1313" t="s">
        <v>33</v>
      </c>
      <c r="D1313" t="s">
        <v>42</v>
      </c>
      <c r="E1313">
        <v>7</v>
      </c>
      <c r="F1313" t="s">
        <v>834</v>
      </c>
      <c r="G1313" t="s">
        <v>186</v>
      </c>
      <c r="T1313">
        <v>2</v>
      </c>
      <c r="U1313">
        <v>0</v>
      </c>
      <c r="V1313">
        <v>0</v>
      </c>
      <c r="W1313">
        <v>0</v>
      </c>
      <c r="X1313">
        <v>0</v>
      </c>
      <c r="Y1313">
        <v>0</v>
      </c>
      <c r="AF1313">
        <v>0</v>
      </c>
    </row>
    <row r="1314" spans="1:32" hidden="1" x14ac:dyDescent="0.2">
      <c r="A1314" t="s">
        <v>766</v>
      </c>
      <c r="B1314" t="s">
        <v>721</v>
      </c>
      <c r="C1314" t="s">
        <v>57</v>
      </c>
      <c r="D1314" t="s">
        <v>60</v>
      </c>
      <c r="E1314">
        <v>7</v>
      </c>
      <c r="F1314" t="s">
        <v>767</v>
      </c>
      <c r="G1314" t="s">
        <v>182</v>
      </c>
      <c r="T1314">
        <v>1</v>
      </c>
      <c r="U1314">
        <v>0</v>
      </c>
      <c r="V1314">
        <v>0</v>
      </c>
      <c r="W1314">
        <v>0</v>
      </c>
      <c r="X1314">
        <v>0</v>
      </c>
      <c r="Y1314">
        <v>0</v>
      </c>
      <c r="AF1314">
        <v>0</v>
      </c>
    </row>
    <row r="1315" spans="1:32" hidden="1" x14ac:dyDescent="0.2">
      <c r="A1315" t="s">
        <v>1042</v>
      </c>
      <c r="B1315" t="s">
        <v>795</v>
      </c>
      <c r="C1315" t="s">
        <v>36</v>
      </c>
      <c r="D1315" t="s">
        <v>53</v>
      </c>
      <c r="E1315">
        <v>7</v>
      </c>
      <c r="F1315" t="s">
        <v>1043</v>
      </c>
      <c r="G1315" t="s">
        <v>191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AF1315">
        <v>0</v>
      </c>
    </row>
    <row r="1316" spans="1:32" hidden="1" x14ac:dyDescent="0.2">
      <c r="A1316" t="s">
        <v>1232</v>
      </c>
      <c r="B1316" t="s">
        <v>795</v>
      </c>
      <c r="C1316" t="s">
        <v>40</v>
      </c>
      <c r="D1316" t="s">
        <v>58</v>
      </c>
      <c r="E1316">
        <v>7</v>
      </c>
      <c r="F1316" t="s">
        <v>1233</v>
      </c>
      <c r="G1316" t="s">
        <v>184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  <c r="AF1316">
        <v>0</v>
      </c>
    </row>
    <row r="1317" spans="1:32" hidden="1" x14ac:dyDescent="0.2">
      <c r="A1317" t="s">
        <v>1308</v>
      </c>
      <c r="B1317" t="s">
        <v>721</v>
      </c>
      <c r="C1317" t="s">
        <v>33</v>
      </c>
      <c r="D1317" t="s">
        <v>42</v>
      </c>
      <c r="E1317">
        <v>7</v>
      </c>
      <c r="F1317" t="s">
        <v>1309</v>
      </c>
      <c r="G1317" t="s">
        <v>186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0</v>
      </c>
      <c r="AF1317">
        <v>0</v>
      </c>
    </row>
    <row r="1318" spans="1:32" hidden="1" x14ac:dyDescent="0.2">
      <c r="A1318" t="s">
        <v>983</v>
      </c>
      <c r="B1318" t="s">
        <v>721</v>
      </c>
      <c r="C1318" t="s">
        <v>60</v>
      </c>
      <c r="D1318" t="s">
        <v>57</v>
      </c>
      <c r="E1318">
        <v>7</v>
      </c>
      <c r="F1318" t="s">
        <v>984</v>
      </c>
      <c r="G1318" t="s">
        <v>182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0</v>
      </c>
      <c r="AF1318">
        <v>0</v>
      </c>
    </row>
    <row r="1319" spans="1:32" hidden="1" x14ac:dyDescent="0.2">
      <c r="A1319" t="s">
        <v>905</v>
      </c>
      <c r="B1319" t="s">
        <v>721</v>
      </c>
      <c r="C1319" t="s">
        <v>56</v>
      </c>
      <c r="D1319" t="s">
        <v>49</v>
      </c>
      <c r="E1319">
        <v>7</v>
      </c>
      <c r="F1319" t="s">
        <v>906</v>
      </c>
      <c r="G1319" t="s">
        <v>192</v>
      </c>
      <c r="T1319">
        <v>1</v>
      </c>
      <c r="U1319">
        <v>0</v>
      </c>
      <c r="V1319">
        <v>0</v>
      </c>
      <c r="W1319">
        <v>0</v>
      </c>
      <c r="X1319">
        <v>0</v>
      </c>
      <c r="Y1319">
        <v>0</v>
      </c>
      <c r="AF1319">
        <v>0</v>
      </c>
    </row>
    <row r="1320" spans="1:32" hidden="1" x14ac:dyDescent="0.2">
      <c r="A1320" t="s">
        <v>1249</v>
      </c>
      <c r="B1320" t="s">
        <v>721</v>
      </c>
      <c r="C1320" t="s">
        <v>35</v>
      </c>
      <c r="D1320" t="s">
        <v>45</v>
      </c>
      <c r="E1320">
        <v>7</v>
      </c>
      <c r="F1320" t="s">
        <v>1250</v>
      </c>
      <c r="G1320" t="s">
        <v>185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AF1320">
        <v>0</v>
      </c>
    </row>
    <row r="1321" spans="1:32" hidden="1" x14ac:dyDescent="0.2">
      <c r="A1321" t="s">
        <v>635</v>
      </c>
      <c r="B1321" t="s">
        <v>476</v>
      </c>
      <c r="C1321" t="s">
        <v>43</v>
      </c>
      <c r="D1321" t="s">
        <v>32</v>
      </c>
      <c r="E1321">
        <v>7</v>
      </c>
      <c r="F1321" t="s">
        <v>636</v>
      </c>
      <c r="G1321" t="s">
        <v>189</v>
      </c>
      <c r="O1321">
        <v>3</v>
      </c>
      <c r="P1321">
        <v>-3</v>
      </c>
      <c r="Q1321">
        <v>0</v>
      </c>
      <c r="R1321">
        <v>0</v>
      </c>
      <c r="S1321">
        <v>0</v>
      </c>
      <c r="AF1321">
        <v>-0.3</v>
      </c>
    </row>
    <row r="1322" spans="1:32" hidden="1" x14ac:dyDescent="0.2">
      <c r="A1322" t="s">
        <v>738</v>
      </c>
      <c r="B1322" t="s">
        <v>463</v>
      </c>
      <c r="C1322" t="s">
        <v>39</v>
      </c>
      <c r="D1322" t="s">
        <v>61</v>
      </c>
      <c r="E1322">
        <v>7</v>
      </c>
      <c r="F1322" t="s">
        <v>739</v>
      </c>
      <c r="G1322" t="s">
        <v>187</v>
      </c>
      <c r="O1322">
        <v>1</v>
      </c>
      <c r="P1322">
        <v>-6</v>
      </c>
      <c r="Q1322">
        <v>0</v>
      </c>
      <c r="R1322">
        <v>0</v>
      </c>
      <c r="S1322">
        <v>0</v>
      </c>
      <c r="AF1322">
        <v>-0.6</v>
      </c>
    </row>
    <row r="1323" spans="1:32" hidden="1" x14ac:dyDescent="0.2">
      <c r="A1323" t="s">
        <v>1004</v>
      </c>
      <c r="B1323" t="s">
        <v>721</v>
      </c>
      <c r="C1323" t="s">
        <v>33</v>
      </c>
      <c r="D1323" t="s">
        <v>40</v>
      </c>
      <c r="E1323">
        <v>6</v>
      </c>
      <c r="F1323" t="s">
        <v>1005</v>
      </c>
      <c r="G1323" t="s">
        <v>173</v>
      </c>
      <c r="T1323">
        <v>15</v>
      </c>
      <c r="U1323">
        <v>10</v>
      </c>
      <c r="V1323">
        <v>148</v>
      </c>
      <c r="W1323">
        <v>2</v>
      </c>
      <c r="X1323">
        <v>0</v>
      </c>
      <c r="Y1323">
        <v>1</v>
      </c>
      <c r="AF1323">
        <v>39.799999999999997</v>
      </c>
    </row>
    <row r="1324" spans="1:32" hidden="1" x14ac:dyDescent="0.2">
      <c r="A1324" t="s">
        <v>665</v>
      </c>
      <c r="B1324" t="s">
        <v>476</v>
      </c>
      <c r="C1324" t="s">
        <v>50</v>
      </c>
      <c r="D1324" t="s">
        <v>41</v>
      </c>
      <c r="E1324">
        <v>6</v>
      </c>
      <c r="F1324" t="s">
        <v>666</v>
      </c>
      <c r="G1324" t="s">
        <v>168</v>
      </c>
      <c r="O1324">
        <v>13</v>
      </c>
      <c r="P1324">
        <v>100</v>
      </c>
      <c r="Q1324">
        <v>1</v>
      </c>
      <c r="R1324">
        <v>0</v>
      </c>
      <c r="S1324">
        <v>1</v>
      </c>
      <c r="T1324">
        <v>10</v>
      </c>
      <c r="U1324">
        <v>8</v>
      </c>
      <c r="V1324">
        <v>56</v>
      </c>
      <c r="W1324">
        <v>1</v>
      </c>
      <c r="X1324">
        <v>0</v>
      </c>
      <c r="Y1324">
        <v>0</v>
      </c>
      <c r="AF1324">
        <v>38.6</v>
      </c>
    </row>
    <row r="1325" spans="1:32" hidden="1" x14ac:dyDescent="0.2">
      <c r="A1325" t="s">
        <v>367</v>
      </c>
      <c r="B1325" t="s">
        <v>368</v>
      </c>
      <c r="C1325" t="s">
        <v>61</v>
      </c>
      <c r="D1325" t="s">
        <v>52</v>
      </c>
      <c r="E1325">
        <v>6</v>
      </c>
      <c r="F1325" t="s">
        <v>369</v>
      </c>
      <c r="G1325" t="s">
        <v>170</v>
      </c>
      <c r="H1325">
        <v>42</v>
      </c>
      <c r="I1325">
        <v>27</v>
      </c>
      <c r="J1325">
        <v>405</v>
      </c>
      <c r="K1325">
        <v>4</v>
      </c>
      <c r="L1325">
        <v>0</v>
      </c>
      <c r="M1325">
        <v>1</v>
      </c>
      <c r="N1325">
        <v>1</v>
      </c>
      <c r="O1325">
        <v>6</v>
      </c>
      <c r="P1325">
        <v>37</v>
      </c>
      <c r="Q1325">
        <v>0</v>
      </c>
      <c r="R1325">
        <v>0</v>
      </c>
      <c r="S1325">
        <v>0</v>
      </c>
      <c r="AF1325">
        <v>37.9</v>
      </c>
    </row>
    <row r="1326" spans="1:32" hidden="1" x14ac:dyDescent="0.2">
      <c r="A1326" t="s">
        <v>776</v>
      </c>
      <c r="B1326" t="s">
        <v>721</v>
      </c>
      <c r="C1326" t="s">
        <v>48</v>
      </c>
      <c r="D1326" t="s">
        <v>46</v>
      </c>
      <c r="E1326">
        <v>6</v>
      </c>
      <c r="F1326" t="s">
        <v>777</v>
      </c>
      <c r="G1326" t="s">
        <v>169</v>
      </c>
      <c r="O1326">
        <v>1</v>
      </c>
      <c r="P1326">
        <v>8</v>
      </c>
      <c r="Q1326">
        <v>0</v>
      </c>
      <c r="R1326">
        <v>0</v>
      </c>
      <c r="S1326">
        <v>0</v>
      </c>
      <c r="T1326">
        <v>8</v>
      </c>
      <c r="U1326">
        <v>6</v>
      </c>
      <c r="V1326">
        <v>137</v>
      </c>
      <c r="W1326">
        <v>2</v>
      </c>
      <c r="X1326">
        <v>0</v>
      </c>
      <c r="Y1326">
        <v>1</v>
      </c>
      <c r="AF1326">
        <v>35.5</v>
      </c>
    </row>
    <row r="1327" spans="1:32" hidden="1" x14ac:dyDescent="0.2">
      <c r="A1327" t="s">
        <v>889</v>
      </c>
      <c r="B1327" t="s">
        <v>721</v>
      </c>
      <c r="C1327" t="s">
        <v>49</v>
      </c>
      <c r="D1327" t="s">
        <v>47</v>
      </c>
      <c r="E1327">
        <v>6</v>
      </c>
      <c r="F1327" t="s">
        <v>890</v>
      </c>
      <c r="G1327" t="s">
        <v>179</v>
      </c>
      <c r="T1327">
        <v>15</v>
      </c>
      <c r="U1327">
        <v>14</v>
      </c>
      <c r="V1327">
        <v>157</v>
      </c>
      <c r="W1327">
        <v>0</v>
      </c>
      <c r="X1327">
        <v>0</v>
      </c>
      <c r="Y1327">
        <v>1</v>
      </c>
      <c r="AF1327">
        <v>32.700000000000003</v>
      </c>
    </row>
    <row r="1328" spans="1:32" hidden="1" x14ac:dyDescent="0.2">
      <c r="A1328" t="s">
        <v>823</v>
      </c>
      <c r="B1328" t="s">
        <v>721</v>
      </c>
      <c r="C1328" t="s">
        <v>46</v>
      </c>
      <c r="D1328" t="s">
        <v>48</v>
      </c>
      <c r="E1328">
        <v>6</v>
      </c>
      <c r="F1328" t="s">
        <v>824</v>
      </c>
      <c r="G1328" t="s">
        <v>169</v>
      </c>
      <c r="T1328">
        <v>14</v>
      </c>
      <c r="U1328">
        <v>10</v>
      </c>
      <c r="V1328">
        <v>196</v>
      </c>
      <c r="W1328">
        <v>0</v>
      </c>
      <c r="X1328">
        <v>0</v>
      </c>
      <c r="Y1328">
        <v>1</v>
      </c>
      <c r="Z1328">
        <v>1</v>
      </c>
      <c r="AA1328">
        <v>0</v>
      </c>
      <c r="AF1328">
        <v>32.6</v>
      </c>
    </row>
    <row r="1329" spans="1:32" hidden="1" x14ac:dyDescent="0.2">
      <c r="A1329" t="s">
        <v>1084</v>
      </c>
      <c r="B1329" t="s">
        <v>721</v>
      </c>
      <c r="C1329" t="s">
        <v>52</v>
      </c>
      <c r="D1329" t="s">
        <v>61</v>
      </c>
      <c r="E1329">
        <v>6</v>
      </c>
      <c r="F1329" t="s">
        <v>1085</v>
      </c>
      <c r="G1329" t="s">
        <v>170</v>
      </c>
      <c r="T1329">
        <v>11</v>
      </c>
      <c r="U1329">
        <v>8</v>
      </c>
      <c r="V1329">
        <v>147</v>
      </c>
      <c r="W1329">
        <v>1</v>
      </c>
      <c r="X1329">
        <v>0</v>
      </c>
      <c r="Y1329">
        <v>1</v>
      </c>
      <c r="AF1329">
        <v>31.7</v>
      </c>
    </row>
    <row r="1330" spans="1:32" hidden="1" x14ac:dyDescent="0.2">
      <c r="A1330" t="s">
        <v>879</v>
      </c>
      <c r="B1330" t="s">
        <v>795</v>
      </c>
      <c r="C1330" t="s">
        <v>41</v>
      </c>
      <c r="D1330" t="s">
        <v>50</v>
      </c>
      <c r="E1330">
        <v>6</v>
      </c>
      <c r="F1330" t="s">
        <v>880</v>
      </c>
      <c r="G1330" t="s">
        <v>168</v>
      </c>
      <c r="T1330">
        <v>12</v>
      </c>
      <c r="U1330">
        <v>10</v>
      </c>
      <c r="V1330">
        <v>127</v>
      </c>
      <c r="W1330">
        <v>1</v>
      </c>
      <c r="X1330">
        <v>0</v>
      </c>
      <c r="Y1330">
        <v>1</v>
      </c>
      <c r="AF1330">
        <v>31.7</v>
      </c>
    </row>
    <row r="1331" spans="1:32" hidden="1" x14ac:dyDescent="0.2">
      <c r="A1331" t="s">
        <v>561</v>
      </c>
      <c r="B1331" t="s">
        <v>476</v>
      </c>
      <c r="C1331" t="s">
        <v>32</v>
      </c>
      <c r="D1331" t="s">
        <v>53</v>
      </c>
      <c r="E1331">
        <v>6</v>
      </c>
      <c r="F1331" t="s">
        <v>562</v>
      </c>
      <c r="G1331" t="s">
        <v>176</v>
      </c>
      <c r="O1331">
        <v>20</v>
      </c>
      <c r="P1331">
        <v>146</v>
      </c>
      <c r="Q1331">
        <v>1</v>
      </c>
      <c r="R1331">
        <v>0</v>
      </c>
      <c r="S1331">
        <v>1</v>
      </c>
      <c r="T1331">
        <v>3</v>
      </c>
      <c r="U1331">
        <v>3</v>
      </c>
      <c r="V1331">
        <v>50</v>
      </c>
      <c r="W1331">
        <v>0</v>
      </c>
      <c r="X1331">
        <v>0</v>
      </c>
      <c r="Y1331">
        <v>0</v>
      </c>
      <c r="AF1331">
        <v>31.6</v>
      </c>
    </row>
    <row r="1332" spans="1:32" hidden="1" x14ac:dyDescent="0.2">
      <c r="A1332" t="s">
        <v>865</v>
      </c>
      <c r="B1332" t="s">
        <v>721</v>
      </c>
      <c r="C1332" t="s">
        <v>61</v>
      </c>
      <c r="D1332" t="s">
        <v>52</v>
      </c>
      <c r="E1332">
        <v>6</v>
      </c>
      <c r="F1332" t="s">
        <v>866</v>
      </c>
      <c r="G1332" t="s">
        <v>170</v>
      </c>
      <c r="T1332">
        <v>9</v>
      </c>
      <c r="U1332">
        <v>6</v>
      </c>
      <c r="V1332">
        <v>166</v>
      </c>
      <c r="W1332">
        <v>1</v>
      </c>
      <c r="X1332">
        <v>0</v>
      </c>
      <c r="Y1332">
        <v>1</v>
      </c>
      <c r="AF1332">
        <v>31.6</v>
      </c>
    </row>
    <row r="1333" spans="1:32" hidden="1" x14ac:dyDescent="0.2">
      <c r="A1333" t="s">
        <v>424</v>
      </c>
      <c r="B1333" t="s">
        <v>368</v>
      </c>
      <c r="C1333" t="s">
        <v>49</v>
      </c>
      <c r="D1333" t="s">
        <v>47</v>
      </c>
      <c r="E1333">
        <v>6</v>
      </c>
      <c r="F1333" t="s">
        <v>425</v>
      </c>
      <c r="G1333" t="s">
        <v>179</v>
      </c>
      <c r="H1333">
        <v>65</v>
      </c>
      <c r="I1333">
        <v>43</v>
      </c>
      <c r="J1333">
        <v>503</v>
      </c>
      <c r="K1333">
        <v>2</v>
      </c>
      <c r="L1333">
        <v>0</v>
      </c>
      <c r="M1333">
        <v>0</v>
      </c>
      <c r="N1333">
        <v>1</v>
      </c>
      <c r="AF1333">
        <v>31.12</v>
      </c>
    </row>
    <row r="1334" spans="1:32" hidden="1" x14ac:dyDescent="0.2">
      <c r="A1334" t="s">
        <v>414</v>
      </c>
      <c r="B1334" t="s">
        <v>368</v>
      </c>
      <c r="C1334" t="s">
        <v>59</v>
      </c>
      <c r="D1334" t="s">
        <v>43</v>
      </c>
      <c r="E1334">
        <v>6</v>
      </c>
      <c r="F1334" t="s">
        <v>415</v>
      </c>
      <c r="G1334" t="s">
        <v>180</v>
      </c>
      <c r="H1334">
        <v>50</v>
      </c>
      <c r="I1334">
        <v>30</v>
      </c>
      <c r="J1334">
        <v>312</v>
      </c>
      <c r="K1334">
        <v>3</v>
      </c>
      <c r="L1334">
        <v>0</v>
      </c>
      <c r="M1334">
        <v>0</v>
      </c>
      <c r="N1334">
        <v>1</v>
      </c>
      <c r="O1334">
        <v>4</v>
      </c>
      <c r="P1334">
        <v>35</v>
      </c>
      <c r="Q1334">
        <v>0</v>
      </c>
      <c r="R1334">
        <v>0</v>
      </c>
      <c r="S1334">
        <v>0</v>
      </c>
      <c r="AF1334">
        <v>30.98</v>
      </c>
    </row>
    <row r="1335" spans="1:32" hidden="1" x14ac:dyDescent="0.2">
      <c r="A1335" t="s">
        <v>1156</v>
      </c>
      <c r="B1335" t="s">
        <v>721</v>
      </c>
      <c r="C1335" t="s">
        <v>55</v>
      </c>
      <c r="D1335" t="s">
        <v>60</v>
      </c>
      <c r="E1335">
        <v>6</v>
      </c>
      <c r="F1335" t="s">
        <v>1157</v>
      </c>
      <c r="G1335" t="s">
        <v>178</v>
      </c>
      <c r="T1335">
        <v>10</v>
      </c>
      <c r="U1335">
        <v>7</v>
      </c>
      <c r="V1335">
        <v>137</v>
      </c>
      <c r="W1335">
        <v>1</v>
      </c>
      <c r="X1335">
        <v>0</v>
      </c>
      <c r="Y1335">
        <v>1</v>
      </c>
      <c r="AF1335">
        <v>29.7</v>
      </c>
    </row>
    <row r="1336" spans="1:32" hidden="1" x14ac:dyDescent="0.2">
      <c r="A1336" t="s">
        <v>1152</v>
      </c>
      <c r="B1336" t="s">
        <v>795</v>
      </c>
      <c r="C1336" t="s">
        <v>44</v>
      </c>
      <c r="D1336" t="s">
        <v>57</v>
      </c>
      <c r="E1336">
        <v>6</v>
      </c>
      <c r="F1336" t="s">
        <v>1153</v>
      </c>
      <c r="G1336" t="s">
        <v>177</v>
      </c>
      <c r="T1336">
        <v>11</v>
      </c>
      <c r="U1336">
        <v>7</v>
      </c>
      <c r="V1336">
        <v>131</v>
      </c>
      <c r="W1336">
        <v>1</v>
      </c>
      <c r="X1336">
        <v>0</v>
      </c>
      <c r="Y1336">
        <v>1</v>
      </c>
      <c r="AF1336">
        <v>29.1</v>
      </c>
    </row>
    <row r="1337" spans="1:32" hidden="1" x14ac:dyDescent="0.2">
      <c r="A1337" t="s">
        <v>444</v>
      </c>
      <c r="B1337" t="s">
        <v>368</v>
      </c>
      <c r="C1337" t="s">
        <v>40</v>
      </c>
      <c r="D1337" t="s">
        <v>33</v>
      </c>
      <c r="E1337">
        <v>6</v>
      </c>
      <c r="F1337" t="s">
        <v>445</v>
      </c>
      <c r="G1337" t="s">
        <v>173</v>
      </c>
      <c r="H1337">
        <v>53</v>
      </c>
      <c r="I1337">
        <v>30</v>
      </c>
      <c r="J1337">
        <v>331</v>
      </c>
      <c r="K1337">
        <v>3</v>
      </c>
      <c r="L1337">
        <v>0</v>
      </c>
      <c r="M1337">
        <v>3</v>
      </c>
      <c r="N1337">
        <v>1</v>
      </c>
      <c r="O1337">
        <v>4</v>
      </c>
      <c r="P1337">
        <v>37</v>
      </c>
      <c r="Q1337">
        <v>0</v>
      </c>
      <c r="R1337">
        <v>0</v>
      </c>
      <c r="S1337">
        <v>0</v>
      </c>
      <c r="AF1337">
        <v>28.94</v>
      </c>
    </row>
    <row r="1338" spans="1:32" hidden="1" x14ac:dyDescent="0.2">
      <c r="A1338" t="s">
        <v>484</v>
      </c>
      <c r="B1338" t="s">
        <v>476</v>
      </c>
      <c r="C1338" t="s">
        <v>47</v>
      </c>
      <c r="D1338" t="s">
        <v>49</v>
      </c>
      <c r="E1338">
        <v>6</v>
      </c>
      <c r="F1338" t="s">
        <v>485</v>
      </c>
      <c r="G1338" t="s">
        <v>179</v>
      </c>
      <c r="O1338">
        <v>10</v>
      </c>
      <c r="P1338">
        <v>112</v>
      </c>
      <c r="Q1338">
        <v>1</v>
      </c>
      <c r="R1338">
        <v>0</v>
      </c>
      <c r="S1338">
        <v>1</v>
      </c>
      <c r="T1338">
        <v>2</v>
      </c>
      <c r="U1338">
        <v>1</v>
      </c>
      <c r="V1338">
        <v>5</v>
      </c>
      <c r="W1338">
        <v>1</v>
      </c>
      <c r="X1338">
        <v>0</v>
      </c>
      <c r="Y1338">
        <v>0</v>
      </c>
      <c r="AF1338">
        <v>27.7</v>
      </c>
    </row>
    <row r="1339" spans="1:32" hidden="1" x14ac:dyDescent="0.2">
      <c r="A1339" t="s">
        <v>847</v>
      </c>
      <c r="B1339" t="s">
        <v>721</v>
      </c>
      <c r="C1339" t="s">
        <v>32</v>
      </c>
      <c r="D1339" t="s">
        <v>53</v>
      </c>
      <c r="E1339">
        <v>6</v>
      </c>
      <c r="F1339" t="s">
        <v>848</v>
      </c>
      <c r="G1339" t="s">
        <v>176</v>
      </c>
      <c r="T1339">
        <v>9</v>
      </c>
      <c r="U1339">
        <v>7</v>
      </c>
      <c r="V1339">
        <v>111</v>
      </c>
      <c r="W1339">
        <v>1</v>
      </c>
      <c r="X1339">
        <v>0</v>
      </c>
      <c r="Y1339">
        <v>1</v>
      </c>
      <c r="Z1339">
        <v>1</v>
      </c>
      <c r="AA1339">
        <v>0</v>
      </c>
      <c r="AF1339">
        <v>27.1</v>
      </c>
    </row>
    <row r="1340" spans="1:32" hidden="1" x14ac:dyDescent="0.2">
      <c r="A1340" t="s">
        <v>422</v>
      </c>
      <c r="B1340" t="s">
        <v>368</v>
      </c>
      <c r="C1340" t="s">
        <v>43</v>
      </c>
      <c r="D1340" t="s">
        <v>59</v>
      </c>
      <c r="E1340">
        <v>6</v>
      </c>
      <c r="F1340" t="s">
        <v>423</v>
      </c>
      <c r="G1340" t="s">
        <v>180</v>
      </c>
      <c r="H1340">
        <v>37</v>
      </c>
      <c r="I1340">
        <v>23</v>
      </c>
      <c r="J1340">
        <v>312</v>
      </c>
      <c r="K1340">
        <v>3</v>
      </c>
      <c r="L1340">
        <v>0</v>
      </c>
      <c r="M1340">
        <v>1</v>
      </c>
      <c r="N1340">
        <v>1</v>
      </c>
      <c r="O1340">
        <v>4</v>
      </c>
      <c r="P1340">
        <v>0</v>
      </c>
      <c r="Q1340">
        <v>0</v>
      </c>
      <c r="R1340">
        <v>0</v>
      </c>
      <c r="S1340">
        <v>0</v>
      </c>
      <c r="AF1340">
        <v>26.48</v>
      </c>
    </row>
    <row r="1341" spans="1:32" hidden="1" x14ac:dyDescent="0.2">
      <c r="A1341" t="s">
        <v>372</v>
      </c>
      <c r="B1341" t="s">
        <v>368</v>
      </c>
      <c r="C1341" t="s">
        <v>32</v>
      </c>
      <c r="D1341" t="s">
        <v>53</v>
      </c>
      <c r="E1341">
        <v>6</v>
      </c>
      <c r="F1341" t="s">
        <v>373</v>
      </c>
      <c r="G1341" t="s">
        <v>176</v>
      </c>
      <c r="H1341">
        <v>26</v>
      </c>
      <c r="I1341">
        <v>19</v>
      </c>
      <c r="J1341">
        <v>253</v>
      </c>
      <c r="K1341">
        <v>2</v>
      </c>
      <c r="L1341">
        <v>0</v>
      </c>
      <c r="M1341">
        <v>1</v>
      </c>
      <c r="N1341">
        <v>0</v>
      </c>
      <c r="O1341">
        <v>4</v>
      </c>
      <c r="P1341">
        <v>31</v>
      </c>
      <c r="Q1341">
        <v>1</v>
      </c>
      <c r="R1341">
        <v>0</v>
      </c>
      <c r="S1341">
        <v>0</v>
      </c>
      <c r="AF1341">
        <v>26.22</v>
      </c>
    </row>
    <row r="1342" spans="1:32" hidden="1" x14ac:dyDescent="0.2">
      <c r="A1342" t="s">
        <v>380</v>
      </c>
      <c r="B1342" t="s">
        <v>368</v>
      </c>
      <c r="C1342" t="s">
        <v>60</v>
      </c>
      <c r="D1342" t="s">
        <v>55</v>
      </c>
      <c r="E1342">
        <v>6</v>
      </c>
      <c r="F1342" t="s">
        <v>381</v>
      </c>
      <c r="G1342" t="s">
        <v>178</v>
      </c>
      <c r="H1342">
        <v>27</v>
      </c>
      <c r="I1342">
        <v>16</v>
      </c>
      <c r="J1342">
        <v>340</v>
      </c>
      <c r="K1342">
        <v>2</v>
      </c>
      <c r="L1342">
        <v>0</v>
      </c>
      <c r="M1342">
        <v>0</v>
      </c>
      <c r="N1342">
        <v>1</v>
      </c>
      <c r="O1342">
        <v>3</v>
      </c>
      <c r="P1342">
        <v>10</v>
      </c>
      <c r="Q1342">
        <v>0</v>
      </c>
      <c r="R1342">
        <v>0</v>
      </c>
      <c r="S1342">
        <v>0</v>
      </c>
      <c r="AF1342">
        <v>25.6</v>
      </c>
    </row>
    <row r="1343" spans="1:32" hidden="1" x14ac:dyDescent="0.2">
      <c r="A1343" t="s">
        <v>1112</v>
      </c>
      <c r="B1343" t="s">
        <v>795</v>
      </c>
      <c r="C1343" t="s">
        <v>57</v>
      </c>
      <c r="D1343" t="s">
        <v>44</v>
      </c>
      <c r="E1343">
        <v>6</v>
      </c>
      <c r="F1343" t="s">
        <v>1113</v>
      </c>
      <c r="G1343" t="s">
        <v>177</v>
      </c>
      <c r="T1343">
        <v>12</v>
      </c>
      <c r="U1343">
        <v>8</v>
      </c>
      <c r="V1343">
        <v>140</v>
      </c>
      <c r="W1343">
        <v>0</v>
      </c>
      <c r="X1343">
        <v>0</v>
      </c>
      <c r="Y1343">
        <v>1</v>
      </c>
      <c r="AF1343">
        <v>25</v>
      </c>
    </row>
    <row r="1344" spans="1:32" hidden="1" x14ac:dyDescent="0.2">
      <c r="A1344" t="s">
        <v>845</v>
      </c>
      <c r="B1344" t="s">
        <v>721</v>
      </c>
      <c r="C1344" t="s">
        <v>61</v>
      </c>
      <c r="D1344" t="s">
        <v>52</v>
      </c>
      <c r="E1344">
        <v>6</v>
      </c>
      <c r="F1344" t="s">
        <v>846</v>
      </c>
      <c r="G1344" t="s">
        <v>170</v>
      </c>
      <c r="T1344">
        <v>6</v>
      </c>
      <c r="U1344">
        <v>5</v>
      </c>
      <c r="V1344">
        <v>106</v>
      </c>
      <c r="W1344">
        <v>1</v>
      </c>
      <c r="X1344">
        <v>0</v>
      </c>
      <c r="Y1344">
        <v>1</v>
      </c>
      <c r="AF1344">
        <v>24.6</v>
      </c>
    </row>
    <row r="1345" spans="1:32" hidden="1" x14ac:dyDescent="0.2">
      <c r="A1345" t="s">
        <v>788</v>
      </c>
      <c r="B1345" t="s">
        <v>721</v>
      </c>
      <c r="C1345" t="s">
        <v>51</v>
      </c>
      <c r="D1345" t="s">
        <v>58</v>
      </c>
      <c r="E1345">
        <v>6</v>
      </c>
      <c r="F1345" t="s">
        <v>789</v>
      </c>
      <c r="G1345" t="s">
        <v>171</v>
      </c>
      <c r="T1345">
        <v>12</v>
      </c>
      <c r="U1345">
        <v>9</v>
      </c>
      <c r="V1345">
        <v>95</v>
      </c>
      <c r="W1345">
        <v>1</v>
      </c>
      <c r="X1345">
        <v>0</v>
      </c>
      <c r="Y1345">
        <v>0</v>
      </c>
      <c r="AF1345">
        <v>24.5</v>
      </c>
    </row>
    <row r="1346" spans="1:32" hidden="1" x14ac:dyDescent="0.2">
      <c r="A1346" t="s">
        <v>641</v>
      </c>
      <c r="B1346" t="s">
        <v>476</v>
      </c>
      <c r="C1346" t="s">
        <v>38</v>
      </c>
      <c r="D1346" t="s">
        <v>37</v>
      </c>
      <c r="E1346">
        <v>6</v>
      </c>
      <c r="F1346" t="s">
        <v>642</v>
      </c>
      <c r="G1346" t="s">
        <v>181</v>
      </c>
      <c r="O1346">
        <v>22</v>
      </c>
      <c r="P1346">
        <v>109</v>
      </c>
      <c r="Q1346">
        <v>1</v>
      </c>
      <c r="R1346">
        <v>0</v>
      </c>
      <c r="S1346">
        <v>1</v>
      </c>
      <c r="T1346">
        <v>4</v>
      </c>
      <c r="U1346">
        <v>3</v>
      </c>
      <c r="V1346">
        <v>14</v>
      </c>
      <c r="W1346">
        <v>0</v>
      </c>
      <c r="X1346">
        <v>0</v>
      </c>
      <c r="Y1346">
        <v>0</v>
      </c>
      <c r="AF1346">
        <v>24.3</v>
      </c>
    </row>
    <row r="1347" spans="1:32" hidden="1" x14ac:dyDescent="0.2">
      <c r="A1347" t="s">
        <v>446</v>
      </c>
      <c r="B1347" t="s">
        <v>368</v>
      </c>
      <c r="C1347" t="s">
        <v>33</v>
      </c>
      <c r="D1347" t="s">
        <v>40</v>
      </c>
      <c r="E1347">
        <v>6</v>
      </c>
      <c r="F1347" t="s">
        <v>447</v>
      </c>
      <c r="G1347" t="s">
        <v>173</v>
      </c>
      <c r="H1347">
        <v>36</v>
      </c>
      <c r="I1347">
        <v>24</v>
      </c>
      <c r="J1347">
        <v>293</v>
      </c>
      <c r="K1347">
        <v>3</v>
      </c>
      <c r="L1347">
        <v>0</v>
      </c>
      <c r="M1347">
        <v>0</v>
      </c>
      <c r="N1347">
        <v>0</v>
      </c>
      <c r="O1347">
        <v>5</v>
      </c>
      <c r="P1347">
        <v>5</v>
      </c>
      <c r="Q1347">
        <v>0</v>
      </c>
      <c r="R1347">
        <v>0</v>
      </c>
      <c r="S1347">
        <v>0</v>
      </c>
      <c r="AF1347">
        <v>24.22</v>
      </c>
    </row>
    <row r="1348" spans="1:32" hidden="1" x14ac:dyDescent="0.2">
      <c r="A1348" t="s">
        <v>863</v>
      </c>
      <c r="B1348" t="s">
        <v>721</v>
      </c>
      <c r="C1348" t="s">
        <v>31</v>
      </c>
      <c r="D1348" t="s">
        <v>45</v>
      </c>
      <c r="E1348">
        <v>6</v>
      </c>
      <c r="F1348" t="s">
        <v>864</v>
      </c>
      <c r="G1348" t="s">
        <v>172</v>
      </c>
      <c r="T1348">
        <v>17</v>
      </c>
      <c r="U1348">
        <v>10</v>
      </c>
      <c r="V1348">
        <v>111</v>
      </c>
      <c r="W1348">
        <v>0</v>
      </c>
      <c r="X1348">
        <v>0</v>
      </c>
      <c r="Y1348">
        <v>1</v>
      </c>
      <c r="AF1348">
        <v>24.1</v>
      </c>
    </row>
    <row r="1349" spans="1:32" hidden="1" x14ac:dyDescent="0.2">
      <c r="A1349" t="s">
        <v>821</v>
      </c>
      <c r="B1349" t="s">
        <v>721</v>
      </c>
      <c r="C1349" t="s">
        <v>31</v>
      </c>
      <c r="D1349" t="s">
        <v>45</v>
      </c>
      <c r="E1349">
        <v>6</v>
      </c>
      <c r="F1349" t="s">
        <v>822</v>
      </c>
      <c r="G1349" t="s">
        <v>172</v>
      </c>
      <c r="T1349">
        <v>12</v>
      </c>
      <c r="U1349">
        <v>4</v>
      </c>
      <c r="V1349">
        <v>109</v>
      </c>
      <c r="W1349">
        <v>1</v>
      </c>
      <c r="X1349">
        <v>0</v>
      </c>
      <c r="Y1349">
        <v>1</v>
      </c>
      <c r="AF1349">
        <v>23.9</v>
      </c>
    </row>
    <row r="1350" spans="1:32" hidden="1" x14ac:dyDescent="0.2">
      <c r="A1350" t="s">
        <v>855</v>
      </c>
      <c r="B1350" t="s">
        <v>721</v>
      </c>
      <c r="C1350" t="s">
        <v>45</v>
      </c>
      <c r="D1350" t="s">
        <v>31</v>
      </c>
      <c r="E1350">
        <v>6</v>
      </c>
      <c r="F1350" t="s">
        <v>856</v>
      </c>
      <c r="G1350" t="s">
        <v>172</v>
      </c>
      <c r="T1350">
        <v>13</v>
      </c>
      <c r="U1350">
        <v>9</v>
      </c>
      <c r="V1350">
        <v>117</v>
      </c>
      <c r="W1350">
        <v>0</v>
      </c>
      <c r="X1350">
        <v>0</v>
      </c>
      <c r="Y1350">
        <v>1</v>
      </c>
      <c r="AF1350">
        <v>23.7</v>
      </c>
    </row>
    <row r="1351" spans="1:32" hidden="1" x14ac:dyDescent="0.2">
      <c r="A1351" t="s">
        <v>635</v>
      </c>
      <c r="B1351" t="s">
        <v>476</v>
      </c>
      <c r="C1351" t="s">
        <v>43</v>
      </c>
      <c r="D1351" t="s">
        <v>59</v>
      </c>
      <c r="E1351">
        <v>6</v>
      </c>
      <c r="F1351" t="s">
        <v>636</v>
      </c>
      <c r="G1351" t="s">
        <v>180</v>
      </c>
      <c r="O1351">
        <v>16</v>
      </c>
      <c r="P1351">
        <v>93</v>
      </c>
      <c r="Q1351">
        <v>1</v>
      </c>
      <c r="R1351">
        <v>0</v>
      </c>
      <c r="S1351">
        <v>0</v>
      </c>
      <c r="T1351">
        <v>1</v>
      </c>
      <c r="U1351">
        <v>1</v>
      </c>
      <c r="V1351">
        <v>11</v>
      </c>
      <c r="W1351">
        <v>1</v>
      </c>
      <c r="X1351">
        <v>0</v>
      </c>
      <c r="Y1351">
        <v>0</v>
      </c>
      <c r="AF1351">
        <v>23.4</v>
      </c>
    </row>
    <row r="1352" spans="1:32" hidden="1" x14ac:dyDescent="0.2">
      <c r="A1352" t="s">
        <v>406</v>
      </c>
      <c r="B1352" t="s">
        <v>368</v>
      </c>
      <c r="C1352" t="s">
        <v>52</v>
      </c>
      <c r="D1352" t="s">
        <v>61</v>
      </c>
      <c r="E1352">
        <v>6</v>
      </c>
      <c r="F1352" t="s">
        <v>407</v>
      </c>
      <c r="G1352" t="s">
        <v>170</v>
      </c>
      <c r="H1352">
        <v>41</v>
      </c>
      <c r="I1352">
        <v>26</v>
      </c>
      <c r="J1352">
        <v>353</v>
      </c>
      <c r="K1352">
        <v>1</v>
      </c>
      <c r="L1352">
        <v>1</v>
      </c>
      <c r="M1352">
        <v>1</v>
      </c>
      <c r="N1352">
        <v>1</v>
      </c>
      <c r="O1352">
        <v>2</v>
      </c>
      <c r="P1352">
        <v>12</v>
      </c>
      <c r="Q1352">
        <v>0</v>
      </c>
      <c r="R1352">
        <v>0</v>
      </c>
      <c r="S1352">
        <v>0</v>
      </c>
      <c r="AF1352">
        <v>23.32</v>
      </c>
    </row>
    <row r="1353" spans="1:32" hidden="1" x14ac:dyDescent="0.2">
      <c r="A1353" t="s">
        <v>1140</v>
      </c>
      <c r="B1353" t="s">
        <v>721</v>
      </c>
      <c r="C1353" t="s">
        <v>39</v>
      </c>
      <c r="D1353" t="s">
        <v>62</v>
      </c>
      <c r="E1353">
        <v>6</v>
      </c>
      <c r="F1353" t="s">
        <v>1141</v>
      </c>
      <c r="G1353" t="s">
        <v>174</v>
      </c>
      <c r="T1353">
        <v>9</v>
      </c>
      <c r="U1353">
        <v>7</v>
      </c>
      <c r="V1353">
        <v>129</v>
      </c>
      <c r="W1353">
        <v>0</v>
      </c>
      <c r="X1353">
        <v>0</v>
      </c>
      <c r="Y1353">
        <v>1</v>
      </c>
      <c r="AF1353">
        <v>22.9</v>
      </c>
    </row>
    <row r="1354" spans="1:32" hidden="1" x14ac:dyDescent="0.2">
      <c r="A1354" t="s">
        <v>567</v>
      </c>
      <c r="B1354" t="s">
        <v>476</v>
      </c>
      <c r="C1354" t="s">
        <v>42</v>
      </c>
      <c r="D1354" t="s">
        <v>54</v>
      </c>
      <c r="E1354">
        <v>6</v>
      </c>
      <c r="F1354" t="s">
        <v>568</v>
      </c>
      <c r="G1354" t="s">
        <v>175</v>
      </c>
      <c r="O1354">
        <v>19</v>
      </c>
      <c r="P1354">
        <v>113</v>
      </c>
      <c r="Q1354">
        <v>1</v>
      </c>
      <c r="R1354">
        <v>0</v>
      </c>
      <c r="S1354">
        <v>1</v>
      </c>
      <c r="T1354">
        <v>3</v>
      </c>
      <c r="U1354">
        <v>2</v>
      </c>
      <c r="V1354">
        <v>5</v>
      </c>
      <c r="W1354">
        <v>0</v>
      </c>
      <c r="X1354">
        <v>0</v>
      </c>
      <c r="Y1354">
        <v>0</v>
      </c>
      <c r="AF1354">
        <v>22.8</v>
      </c>
    </row>
    <row r="1355" spans="1:32" hidden="1" x14ac:dyDescent="0.2">
      <c r="A1355" t="s">
        <v>400</v>
      </c>
      <c r="B1355" t="s">
        <v>368</v>
      </c>
      <c r="C1355" t="s">
        <v>55</v>
      </c>
      <c r="D1355" t="s">
        <v>60</v>
      </c>
      <c r="E1355">
        <v>6</v>
      </c>
      <c r="F1355" t="s">
        <v>401</v>
      </c>
      <c r="G1355" t="s">
        <v>178</v>
      </c>
      <c r="H1355">
        <v>53</v>
      </c>
      <c r="I1355">
        <v>33</v>
      </c>
      <c r="J1355">
        <v>343</v>
      </c>
      <c r="K1355">
        <v>2</v>
      </c>
      <c r="L1355">
        <v>0</v>
      </c>
      <c r="M1355">
        <v>2</v>
      </c>
      <c r="N1355">
        <v>1</v>
      </c>
      <c r="AF1355">
        <v>22.72</v>
      </c>
    </row>
    <row r="1356" spans="1:32" hidden="1" x14ac:dyDescent="0.2">
      <c r="A1356" t="s">
        <v>510</v>
      </c>
      <c r="B1356" t="s">
        <v>476</v>
      </c>
      <c r="C1356" t="s">
        <v>33</v>
      </c>
      <c r="D1356" t="s">
        <v>40</v>
      </c>
      <c r="E1356">
        <v>6</v>
      </c>
      <c r="F1356" t="s">
        <v>511</v>
      </c>
      <c r="G1356" t="s">
        <v>173</v>
      </c>
      <c r="O1356">
        <v>18</v>
      </c>
      <c r="P1356">
        <v>53</v>
      </c>
      <c r="Q1356">
        <v>0</v>
      </c>
      <c r="R1356">
        <v>0</v>
      </c>
      <c r="S1356">
        <v>0</v>
      </c>
      <c r="T1356">
        <v>6</v>
      </c>
      <c r="U1356">
        <v>5</v>
      </c>
      <c r="V1356">
        <v>59</v>
      </c>
      <c r="W1356">
        <v>1</v>
      </c>
      <c r="X1356">
        <v>0</v>
      </c>
      <c r="Y1356">
        <v>0</v>
      </c>
      <c r="AF1356">
        <v>22.2</v>
      </c>
    </row>
    <row r="1357" spans="1:32" hidden="1" x14ac:dyDescent="0.2">
      <c r="A1357" t="s">
        <v>378</v>
      </c>
      <c r="B1357" t="s">
        <v>368</v>
      </c>
      <c r="C1357" t="s">
        <v>44</v>
      </c>
      <c r="D1357" t="s">
        <v>57</v>
      </c>
      <c r="E1357">
        <v>6</v>
      </c>
      <c r="F1357" t="s">
        <v>379</v>
      </c>
      <c r="G1357" t="s">
        <v>177</v>
      </c>
      <c r="H1357">
        <v>36</v>
      </c>
      <c r="I1357">
        <v>20</v>
      </c>
      <c r="J1357">
        <v>269</v>
      </c>
      <c r="K1357">
        <v>1</v>
      </c>
      <c r="L1357">
        <v>0</v>
      </c>
      <c r="M1357">
        <v>2</v>
      </c>
      <c r="N1357">
        <v>0</v>
      </c>
      <c r="O1357">
        <v>7</v>
      </c>
      <c r="P1357">
        <v>30</v>
      </c>
      <c r="Q1357">
        <v>1</v>
      </c>
      <c r="R1357">
        <v>0</v>
      </c>
      <c r="S1357">
        <v>0</v>
      </c>
      <c r="AF1357">
        <v>21.76</v>
      </c>
    </row>
    <row r="1358" spans="1:32" hidden="1" x14ac:dyDescent="0.2">
      <c r="A1358" t="s">
        <v>426</v>
      </c>
      <c r="B1358" t="s">
        <v>368</v>
      </c>
      <c r="C1358" t="s">
        <v>46</v>
      </c>
      <c r="D1358" t="s">
        <v>48</v>
      </c>
      <c r="E1358">
        <v>6</v>
      </c>
      <c r="F1358" t="s">
        <v>427</v>
      </c>
      <c r="G1358" t="s">
        <v>169</v>
      </c>
      <c r="H1358">
        <v>45</v>
      </c>
      <c r="I1358">
        <v>29</v>
      </c>
      <c r="J1358">
        <v>421</v>
      </c>
      <c r="K1358">
        <v>1</v>
      </c>
      <c r="L1358">
        <v>0</v>
      </c>
      <c r="M1358">
        <v>2</v>
      </c>
      <c r="N1358">
        <v>1</v>
      </c>
      <c r="O1358">
        <v>2</v>
      </c>
      <c r="P1358">
        <v>-1</v>
      </c>
      <c r="Q1358">
        <v>0</v>
      </c>
      <c r="R1358">
        <v>0</v>
      </c>
      <c r="S1358">
        <v>0</v>
      </c>
      <c r="AF1358">
        <v>21.74</v>
      </c>
    </row>
    <row r="1359" spans="1:32" hidden="1" x14ac:dyDescent="0.2">
      <c r="A1359" t="s">
        <v>404</v>
      </c>
      <c r="B1359" t="s">
        <v>368</v>
      </c>
      <c r="C1359" t="s">
        <v>58</v>
      </c>
      <c r="D1359" t="s">
        <v>51</v>
      </c>
      <c r="E1359">
        <v>6</v>
      </c>
      <c r="F1359" t="s">
        <v>405</v>
      </c>
      <c r="G1359" t="s">
        <v>171</v>
      </c>
      <c r="H1359">
        <v>42</v>
      </c>
      <c r="I1359">
        <v>28</v>
      </c>
      <c r="J1359">
        <v>263</v>
      </c>
      <c r="K1359">
        <v>1</v>
      </c>
      <c r="L1359">
        <v>0</v>
      </c>
      <c r="M1359">
        <v>1</v>
      </c>
      <c r="N1359">
        <v>0</v>
      </c>
      <c r="O1359">
        <v>6</v>
      </c>
      <c r="P1359">
        <v>22</v>
      </c>
      <c r="Q1359">
        <v>1</v>
      </c>
      <c r="R1359">
        <v>0</v>
      </c>
      <c r="S1359">
        <v>0</v>
      </c>
      <c r="AF1359">
        <v>21.72</v>
      </c>
    </row>
    <row r="1360" spans="1:32" hidden="1" x14ac:dyDescent="0.2">
      <c r="A1360" t="s">
        <v>661</v>
      </c>
      <c r="B1360" t="s">
        <v>476</v>
      </c>
      <c r="C1360" t="s">
        <v>44</v>
      </c>
      <c r="D1360" t="s">
        <v>57</v>
      </c>
      <c r="E1360">
        <v>6</v>
      </c>
      <c r="F1360" t="s">
        <v>662</v>
      </c>
      <c r="G1360" t="s">
        <v>177</v>
      </c>
      <c r="O1360">
        <v>20</v>
      </c>
      <c r="P1360">
        <v>78</v>
      </c>
      <c r="Q1360">
        <v>2</v>
      </c>
      <c r="R1360">
        <v>0</v>
      </c>
      <c r="S1360">
        <v>0</v>
      </c>
      <c r="T1360">
        <v>1</v>
      </c>
      <c r="U1360">
        <v>1</v>
      </c>
      <c r="V1360">
        <v>8</v>
      </c>
      <c r="W1360">
        <v>0</v>
      </c>
      <c r="X1360">
        <v>0</v>
      </c>
      <c r="Y1360">
        <v>0</v>
      </c>
      <c r="AF1360">
        <v>21.6</v>
      </c>
    </row>
    <row r="1361" spans="1:32" hidden="1" x14ac:dyDescent="0.2">
      <c r="A1361" t="s">
        <v>384</v>
      </c>
      <c r="B1361" t="s">
        <v>368</v>
      </c>
      <c r="C1361" t="s">
        <v>51</v>
      </c>
      <c r="D1361" t="s">
        <v>58</v>
      </c>
      <c r="E1361">
        <v>6</v>
      </c>
      <c r="F1361" t="s">
        <v>385</v>
      </c>
      <c r="G1361" t="s">
        <v>171</v>
      </c>
      <c r="H1361">
        <v>33</v>
      </c>
      <c r="I1361">
        <v>22</v>
      </c>
      <c r="J1361">
        <v>243</v>
      </c>
      <c r="K1361">
        <v>3</v>
      </c>
      <c r="L1361">
        <v>0</v>
      </c>
      <c r="M1361">
        <v>0</v>
      </c>
      <c r="N1361">
        <v>0</v>
      </c>
      <c r="O1361">
        <v>3</v>
      </c>
      <c r="P1361">
        <v>-2</v>
      </c>
      <c r="Q1361">
        <v>0</v>
      </c>
      <c r="R1361">
        <v>0</v>
      </c>
      <c r="S1361">
        <v>0</v>
      </c>
      <c r="AF1361">
        <v>21.52</v>
      </c>
    </row>
    <row r="1362" spans="1:32" hidden="1" x14ac:dyDescent="0.2">
      <c r="A1362" t="s">
        <v>386</v>
      </c>
      <c r="B1362" t="s">
        <v>368</v>
      </c>
      <c r="C1362" t="s">
        <v>50</v>
      </c>
      <c r="D1362" t="s">
        <v>41</v>
      </c>
      <c r="E1362">
        <v>6</v>
      </c>
      <c r="F1362" t="s">
        <v>387</v>
      </c>
      <c r="G1362" t="s">
        <v>168</v>
      </c>
      <c r="H1362">
        <v>44</v>
      </c>
      <c r="I1362">
        <v>30</v>
      </c>
      <c r="J1362">
        <v>295</v>
      </c>
      <c r="K1362">
        <v>2</v>
      </c>
      <c r="L1362">
        <v>0</v>
      </c>
      <c r="M1362">
        <v>0</v>
      </c>
      <c r="N1362">
        <v>0</v>
      </c>
      <c r="O1362">
        <v>4</v>
      </c>
      <c r="P1362">
        <v>10</v>
      </c>
      <c r="Q1362">
        <v>0</v>
      </c>
      <c r="R1362">
        <v>0</v>
      </c>
      <c r="S1362">
        <v>0</v>
      </c>
      <c r="Z1362">
        <v>1</v>
      </c>
      <c r="AA1362">
        <v>0</v>
      </c>
      <c r="AF1362">
        <v>20.8</v>
      </c>
    </row>
    <row r="1363" spans="1:32" hidden="1" x14ac:dyDescent="0.2">
      <c r="A1363" t="s">
        <v>1120</v>
      </c>
      <c r="B1363" t="s">
        <v>795</v>
      </c>
      <c r="C1363" t="s">
        <v>40</v>
      </c>
      <c r="D1363" t="s">
        <v>33</v>
      </c>
      <c r="E1363">
        <v>6</v>
      </c>
      <c r="F1363" t="s">
        <v>1121</v>
      </c>
      <c r="G1363" t="s">
        <v>173</v>
      </c>
      <c r="T1363">
        <v>13</v>
      </c>
      <c r="U1363">
        <v>7</v>
      </c>
      <c r="V1363">
        <v>78</v>
      </c>
      <c r="W1363">
        <v>1</v>
      </c>
      <c r="X1363">
        <v>0</v>
      </c>
      <c r="Y1363">
        <v>0</v>
      </c>
      <c r="AF1363">
        <v>20.8</v>
      </c>
    </row>
    <row r="1364" spans="1:32" hidden="1" x14ac:dyDescent="0.2">
      <c r="A1364" t="s">
        <v>490</v>
      </c>
      <c r="B1364" t="s">
        <v>476</v>
      </c>
      <c r="C1364" t="s">
        <v>41</v>
      </c>
      <c r="D1364" t="s">
        <v>50</v>
      </c>
      <c r="E1364">
        <v>6</v>
      </c>
      <c r="F1364" t="s">
        <v>491</v>
      </c>
      <c r="G1364" t="s">
        <v>168</v>
      </c>
      <c r="O1364">
        <v>20</v>
      </c>
      <c r="P1364">
        <v>46</v>
      </c>
      <c r="Q1364">
        <v>2</v>
      </c>
      <c r="R1364">
        <v>0</v>
      </c>
      <c r="S1364">
        <v>0</v>
      </c>
      <c r="T1364">
        <v>3</v>
      </c>
      <c r="U1364">
        <v>3</v>
      </c>
      <c r="V1364">
        <v>10</v>
      </c>
      <c r="W1364">
        <v>0</v>
      </c>
      <c r="X1364">
        <v>0</v>
      </c>
      <c r="Y1364">
        <v>0</v>
      </c>
      <c r="AF1364">
        <v>20.6</v>
      </c>
    </row>
    <row r="1365" spans="1:32" hidden="1" x14ac:dyDescent="0.2">
      <c r="A1365" t="s">
        <v>1253</v>
      </c>
      <c r="B1365" t="s">
        <v>721</v>
      </c>
      <c r="C1365" t="s">
        <v>40</v>
      </c>
      <c r="D1365" t="s">
        <v>33</v>
      </c>
      <c r="E1365">
        <v>6</v>
      </c>
      <c r="F1365" t="s">
        <v>1254</v>
      </c>
      <c r="G1365" t="s">
        <v>173</v>
      </c>
      <c r="T1365">
        <v>12</v>
      </c>
      <c r="U1365">
        <v>6</v>
      </c>
      <c r="V1365">
        <v>86</v>
      </c>
      <c r="W1365">
        <v>1</v>
      </c>
      <c r="X1365">
        <v>0</v>
      </c>
      <c r="Y1365">
        <v>0</v>
      </c>
      <c r="AF1365">
        <v>20.6</v>
      </c>
    </row>
    <row r="1366" spans="1:32" hidden="1" x14ac:dyDescent="0.2">
      <c r="A1366" t="s">
        <v>827</v>
      </c>
      <c r="B1366" t="s">
        <v>721</v>
      </c>
      <c r="C1366" t="s">
        <v>43</v>
      </c>
      <c r="D1366" t="s">
        <v>59</v>
      </c>
      <c r="E1366">
        <v>6</v>
      </c>
      <c r="F1366" t="s">
        <v>828</v>
      </c>
      <c r="G1366" t="s">
        <v>180</v>
      </c>
      <c r="T1366">
        <v>9</v>
      </c>
      <c r="U1366">
        <v>7</v>
      </c>
      <c r="V1366">
        <v>105</v>
      </c>
      <c r="W1366">
        <v>0</v>
      </c>
      <c r="X1366">
        <v>0</v>
      </c>
      <c r="Y1366">
        <v>1</v>
      </c>
      <c r="AF1366">
        <v>20.5</v>
      </c>
    </row>
    <row r="1367" spans="1:32" hidden="1" x14ac:dyDescent="0.2">
      <c r="A1367" t="s">
        <v>482</v>
      </c>
      <c r="B1367" t="s">
        <v>476</v>
      </c>
      <c r="C1367" t="s">
        <v>52</v>
      </c>
      <c r="D1367" t="s">
        <v>61</v>
      </c>
      <c r="E1367">
        <v>6</v>
      </c>
      <c r="F1367" t="s">
        <v>483</v>
      </c>
      <c r="G1367" t="s">
        <v>170</v>
      </c>
      <c r="O1367">
        <v>24</v>
      </c>
      <c r="P1367">
        <v>69</v>
      </c>
      <c r="Q1367">
        <v>1</v>
      </c>
      <c r="R1367">
        <v>0</v>
      </c>
      <c r="S1367">
        <v>0</v>
      </c>
      <c r="T1367">
        <v>5</v>
      </c>
      <c r="U1367">
        <v>3</v>
      </c>
      <c r="V1367">
        <v>20</v>
      </c>
      <c r="W1367">
        <v>0</v>
      </c>
      <c r="X1367">
        <v>1</v>
      </c>
      <c r="Y1367">
        <v>0</v>
      </c>
      <c r="AF1367">
        <v>19.899999999999999</v>
      </c>
    </row>
    <row r="1368" spans="1:32" hidden="1" x14ac:dyDescent="0.2">
      <c r="A1368" t="s">
        <v>410</v>
      </c>
      <c r="B1368" t="s">
        <v>368</v>
      </c>
      <c r="C1368" t="s">
        <v>41</v>
      </c>
      <c r="D1368" t="s">
        <v>50</v>
      </c>
      <c r="E1368">
        <v>6</v>
      </c>
      <c r="F1368" t="s">
        <v>411</v>
      </c>
      <c r="G1368" t="s">
        <v>168</v>
      </c>
      <c r="H1368">
        <v>39</v>
      </c>
      <c r="I1368">
        <v>30</v>
      </c>
      <c r="J1368">
        <v>312</v>
      </c>
      <c r="K1368">
        <v>1</v>
      </c>
      <c r="L1368">
        <v>0</v>
      </c>
      <c r="M1368">
        <v>0</v>
      </c>
      <c r="N1368">
        <v>1</v>
      </c>
      <c r="O1368">
        <v>2</v>
      </c>
      <c r="P1368">
        <v>2</v>
      </c>
      <c r="Q1368">
        <v>0</v>
      </c>
      <c r="R1368">
        <v>0</v>
      </c>
      <c r="S1368">
        <v>0</v>
      </c>
      <c r="AF1368">
        <v>19.68</v>
      </c>
    </row>
    <row r="1369" spans="1:32" hidden="1" x14ac:dyDescent="0.2">
      <c r="A1369" t="s">
        <v>416</v>
      </c>
      <c r="B1369" t="s">
        <v>368</v>
      </c>
      <c r="C1369" t="s">
        <v>47</v>
      </c>
      <c r="D1369" t="s">
        <v>49</v>
      </c>
      <c r="E1369">
        <v>6</v>
      </c>
      <c r="F1369" t="s">
        <v>417</v>
      </c>
      <c r="G1369" t="s">
        <v>179</v>
      </c>
      <c r="H1369">
        <v>29</v>
      </c>
      <c r="I1369">
        <v>16</v>
      </c>
      <c r="J1369">
        <v>255</v>
      </c>
      <c r="K1369">
        <v>2</v>
      </c>
      <c r="L1369">
        <v>0</v>
      </c>
      <c r="M1369">
        <v>0</v>
      </c>
      <c r="N1369">
        <v>0</v>
      </c>
      <c r="O1369">
        <v>2</v>
      </c>
      <c r="P1369">
        <v>14</v>
      </c>
      <c r="Q1369">
        <v>0</v>
      </c>
      <c r="R1369">
        <v>0</v>
      </c>
      <c r="S1369">
        <v>0</v>
      </c>
      <c r="AF1369">
        <v>19.600000000000001</v>
      </c>
    </row>
    <row r="1370" spans="1:32" hidden="1" x14ac:dyDescent="0.2">
      <c r="A1370" t="s">
        <v>913</v>
      </c>
      <c r="B1370" t="s">
        <v>721</v>
      </c>
      <c r="C1370" t="s">
        <v>59</v>
      </c>
      <c r="D1370" t="s">
        <v>43</v>
      </c>
      <c r="E1370">
        <v>6</v>
      </c>
      <c r="F1370" t="s">
        <v>914</v>
      </c>
      <c r="G1370" t="s">
        <v>180</v>
      </c>
      <c r="T1370">
        <v>9</v>
      </c>
      <c r="U1370">
        <v>6</v>
      </c>
      <c r="V1370">
        <v>74</v>
      </c>
      <c r="W1370">
        <v>1</v>
      </c>
      <c r="X1370">
        <v>0</v>
      </c>
      <c r="Y1370">
        <v>0</v>
      </c>
      <c r="AF1370">
        <v>19.399999999999999</v>
      </c>
    </row>
    <row r="1371" spans="1:32" hidden="1" x14ac:dyDescent="0.2">
      <c r="A1371" t="s">
        <v>786</v>
      </c>
      <c r="B1371" t="s">
        <v>721</v>
      </c>
      <c r="C1371" t="s">
        <v>37</v>
      </c>
      <c r="D1371" t="s">
        <v>38</v>
      </c>
      <c r="E1371">
        <v>6</v>
      </c>
      <c r="F1371" t="s">
        <v>787</v>
      </c>
      <c r="G1371" t="s">
        <v>181</v>
      </c>
      <c r="T1371">
        <v>8</v>
      </c>
      <c r="U1371">
        <v>7</v>
      </c>
      <c r="V1371">
        <v>61</v>
      </c>
      <c r="W1371">
        <v>1</v>
      </c>
      <c r="X1371">
        <v>0</v>
      </c>
      <c r="Y1371">
        <v>0</v>
      </c>
      <c r="AF1371">
        <v>19.100000000000001</v>
      </c>
    </row>
    <row r="1372" spans="1:32" hidden="1" x14ac:dyDescent="0.2">
      <c r="A1372" t="s">
        <v>408</v>
      </c>
      <c r="B1372" t="s">
        <v>368</v>
      </c>
      <c r="C1372" t="s">
        <v>57</v>
      </c>
      <c r="D1372" t="s">
        <v>44</v>
      </c>
      <c r="E1372">
        <v>6</v>
      </c>
      <c r="F1372" t="s">
        <v>409</v>
      </c>
      <c r="G1372" t="s">
        <v>177</v>
      </c>
      <c r="H1372">
        <v>30</v>
      </c>
      <c r="I1372">
        <v>18</v>
      </c>
      <c r="J1372">
        <v>241</v>
      </c>
      <c r="K1372">
        <v>1</v>
      </c>
      <c r="L1372">
        <v>0</v>
      </c>
      <c r="M1372">
        <v>0</v>
      </c>
      <c r="N1372">
        <v>0</v>
      </c>
      <c r="O1372">
        <v>8</v>
      </c>
      <c r="P1372">
        <v>53</v>
      </c>
      <c r="Q1372">
        <v>0</v>
      </c>
      <c r="R1372">
        <v>0</v>
      </c>
      <c r="S1372">
        <v>0</v>
      </c>
      <c r="AF1372">
        <v>18.940000000000001</v>
      </c>
    </row>
    <row r="1373" spans="1:32" hidden="1" x14ac:dyDescent="0.2">
      <c r="A1373" t="s">
        <v>989</v>
      </c>
      <c r="B1373" t="s">
        <v>721</v>
      </c>
      <c r="C1373" t="s">
        <v>59</v>
      </c>
      <c r="D1373" t="s">
        <v>43</v>
      </c>
      <c r="E1373">
        <v>6</v>
      </c>
      <c r="F1373" t="s">
        <v>990</v>
      </c>
      <c r="G1373" t="s">
        <v>180</v>
      </c>
      <c r="T1373">
        <v>11</v>
      </c>
      <c r="U1373">
        <v>6</v>
      </c>
      <c r="V1373">
        <v>69</v>
      </c>
      <c r="W1373">
        <v>1</v>
      </c>
      <c r="X1373">
        <v>0</v>
      </c>
      <c r="Y1373">
        <v>0</v>
      </c>
      <c r="AF1373">
        <v>18.899999999999999</v>
      </c>
    </row>
    <row r="1374" spans="1:32" hidden="1" x14ac:dyDescent="0.2">
      <c r="A1374" t="s">
        <v>1138</v>
      </c>
      <c r="B1374" t="s">
        <v>795</v>
      </c>
      <c r="C1374" t="s">
        <v>45</v>
      </c>
      <c r="D1374" t="s">
        <v>31</v>
      </c>
      <c r="E1374">
        <v>6</v>
      </c>
      <c r="F1374" t="s">
        <v>1139</v>
      </c>
      <c r="G1374" t="s">
        <v>172</v>
      </c>
      <c r="T1374">
        <v>9</v>
      </c>
      <c r="U1374">
        <v>3</v>
      </c>
      <c r="V1374">
        <v>39</v>
      </c>
      <c r="W1374">
        <v>2</v>
      </c>
      <c r="X1374">
        <v>0</v>
      </c>
      <c r="Y1374">
        <v>0</v>
      </c>
      <c r="AF1374">
        <v>18.899999999999999</v>
      </c>
    </row>
    <row r="1375" spans="1:32" hidden="1" x14ac:dyDescent="0.2">
      <c r="A1375" t="s">
        <v>983</v>
      </c>
      <c r="B1375" t="s">
        <v>721</v>
      </c>
      <c r="C1375" t="s">
        <v>60</v>
      </c>
      <c r="D1375" t="s">
        <v>55</v>
      </c>
      <c r="E1375">
        <v>6</v>
      </c>
      <c r="F1375" t="s">
        <v>984</v>
      </c>
      <c r="G1375" t="s">
        <v>178</v>
      </c>
      <c r="T1375">
        <v>6</v>
      </c>
      <c r="U1375">
        <v>3</v>
      </c>
      <c r="V1375">
        <v>96</v>
      </c>
      <c r="W1375">
        <v>1</v>
      </c>
      <c r="X1375">
        <v>0</v>
      </c>
      <c r="Y1375">
        <v>0</v>
      </c>
      <c r="AF1375">
        <v>18.600000000000001</v>
      </c>
    </row>
    <row r="1376" spans="1:32" hidden="1" x14ac:dyDescent="0.2">
      <c r="A1376" t="s">
        <v>981</v>
      </c>
      <c r="B1376" t="s">
        <v>795</v>
      </c>
      <c r="C1376" t="s">
        <v>49</v>
      </c>
      <c r="D1376" t="s">
        <v>47</v>
      </c>
      <c r="E1376">
        <v>6</v>
      </c>
      <c r="F1376" t="s">
        <v>982</v>
      </c>
      <c r="G1376" t="s">
        <v>179</v>
      </c>
      <c r="T1376">
        <v>16</v>
      </c>
      <c r="U1376">
        <v>9</v>
      </c>
      <c r="V1376">
        <v>95</v>
      </c>
      <c r="W1376">
        <v>0</v>
      </c>
      <c r="X1376">
        <v>0</v>
      </c>
      <c r="Y1376">
        <v>0</v>
      </c>
      <c r="AF1376">
        <v>18.5</v>
      </c>
    </row>
    <row r="1377" spans="1:32" hidden="1" x14ac:dyDescent="0.2">
      <c r="A1377" t="s">
        <v>953</v>
      </c>
      <c r="B1377" t="s">
        <v>721</v>
      </c>
      <c r="C1377" t="s">
        <v>60</v>
      </c>
      <c r="D1377" t="s">
        <v>55</v>
      </c>
      <c r="E1377">
        <v>6</v>
      </c>
      <c r="F1377" t="s">
        <v>954</v>
      </c>
      <c r="G1377" t="s">
        <v>178</v>
      </c>
      <c r="T1377">
        <v>9</v>
      </c>
      <c r="U1377">
        <v>5</v>
      </c>
      <c r="V1377">
        <v>102</v>
      </c>
      <c r="W1377">
        <v>0</v>
      </c>
      <c r="X1377">
        <v>0</v>
      </c>
      <c r="Y1377">
        <v>1</v>
      </c>
      <c r="AF1377">
        <v>18.2</v>
      </c>
    </row>
    <row r="1378" spans="1:32" hidden="1" x14ac:dyDescent="0.2">
      <c r="A1378" t="s">
        <v>388</v>
      </c>
      <c r="B1378" t="s">
        <v>368</v>
      </c>
      <c r="C1378" t="s">
        <v>42</v>
      </c>
      <c r="D1378" t="s">
        <v>54</v>
      </c>
      <c r="E1378">
        <v>6</v>
      </c>
      <c r="F1378" t="s">
        <v>389</v>
      </c>
      <c r="G1378" t="s">
        <v>175</v>
      </c>
      <c r="H1378">
        <v>29</v>
      </c>
      <c r="I1378">
        <v>22</v>
      </c>
      <c r="J1378">
        <v>266</v>
      </c>
      <c r="K1378">
        <v>2</v>
      </c>
      <c r="L1378">
        <v>0</v>
      </c>
      <c r="M1378">
        <v>2</v>
      </c>
      <c r="N1378">
        <v>0</v>
      </c>
      <c r="O1378">
        <v>2</v>
      </c>
      <c r="P1378">
        <v>14</v>
      </c>
      <c r="Q1378">
        <v>0</v>
      </c>
      <c r="R1378">
        <v>0</v>
      </c>
      <c r="S1378">
        <v>0</v>
      </c>
      <c r="AF1378">
        <v>18.04</v>
      </c>
    </row>
    <row r="1379" spans="1:32" hidden="1" x14ac:dyDescent="0.2">
      <c r="A1379" t="s">
        <v>1200</v>
      </c>
      <c r="B1379" t="s">
        <v>795</v>
      </c>
      <c r="C1379" t="s">
        <v>54</v>
      </c>
      <c r="D1379" t="s">
        <v>42</v>
      </c>
      <c r="E1379">
        <v>6</v>
      </c>
      <c r="F1379" t="s">
        <v>1201</v>
      </c>
      <c r="G1379" t="s">
        <v>175</v>
      </c>
      <c r="T1379">
        <v>10</v>
      </c>
      <c r="U1379">
        <v>8</v>
      </c>
      <c r="V1379">
        <v>97</v>
      </c>
      <c r="W1379">
        <v>0</v>
      </c>
      <c r="X1379">
        <v>0</v>
      </c>
      <c r="Y1379">
        <v>0</v>
      </c>
      <c r="AF1379">
        <v>17.7</v>
      </c>
    </row>
    <row r="1380" spans="1:32" hidden="1" x14ac:dyDescent="0.2">
      <c r="A1380" t="s">
        <v>579</v>
      </c>
      <c r="B1380" t="s">
        <v>476</v>
      </c>
      <c r="C1380" t="s">
        <v>31</v>
      </c>
      <c r="D1380" t="s">
        <v>45</v>
      </c>
      <c r="E1380">
        <v>6</v>
      </c>
      <c r="F1380" t="s">
        <v>580</v>
      </c>
      <c r="G1380" t="s">
        <v>172</v>
      </c>
      <c r="O1380">
        <v>20</v>
      </c>
      <c r="P1380">
        <v>111</v>
      </c>
      <c r="Q1380">
        <v>0</v>
      </c>
      <c r="R1380">
        <v>0</v>
      </c>
      <c r="S1380">
        <v>1</v>
      </c>
      <c r="T1380">
        <v>5</v>
      </c>
      <c r="U1380">
        <v>3</v>
      </c>
      <c r="V1380">
        <v>4</v>
      </c>
      <c r="W1380">
        <v>0</v>
      </c>
      <c r="X1380">
        <v>0</v>
      </c>
      <c r="Y1380">
        <v>0</v>
      </c>
      <c r="AF1380">
        <v>17.5</v>
      </c>
    </row>
    <row r="1381" spans="1:32" hidden="1" x14ac:dyDescent="0.2">
      <c r="A1381" t="s">
        <v>480</v>
      </c>
      <c r="B1381" t="s">
        <v>476</v>
      </c>
      <c r="C1381" t="s">
        <v>58</v>
      </c>
      <c r="D1381" t="s">
        <v>51</v>
      </c>
      <c r="E1381">
        <v>6</v>
      </c>
      <c r="F1381" t="s">
        <v>481</v>
      </c>
      <c r="G1381" t="s">
        <v>171</v>
      </c>
      <c r="O1381">
        <v>17</v>
      </c>
      <c r="P1381">
        <v>90</v>
      </c>
      <c r="Q1381">
        <v>1</v>
      </c>
      <c r="R1381">
        <v>0</v>
      </c>
      <c r="S1381">
        <v>0</v>
      </c>
      <c r="T1381">
        <v>4</v>
      </c>
      <c r="U1381">
        <v>2</v>
      </c>
      <c r="V1381">
        <v>4</v>
      </c>
      <c r="W1381">
        <v>0</v>
      </c>
      <c r="X1381">
        <v>0</v>
      </c>
      <c r="Y1381">
        <v>0</v>
      </c>
      <c r="AF1381">
        <v>17.399999999999999</v>
      </c>
    </row>
    <row r="1382" spans="1:32" hidden="1" x14ac:dyDescent="0.2">
      <c r="A1382" t="s">
        <v>927</v>
      </c>
      <c r="B1382" t="s">
        <v>721</v>
      </c>
      <c r="C1382" t="s">
        <v>46</v>
      </c>
      <c r="D1382" t="s">
        <v>48</v>
      </c>
      <c r="E1382">
        <v>6</v>
      </c>
      <c r="F1382" t="s">
        <v>928</v>
      </c>
      <c r="G1382" t="s">
        <v>169</v>
      </c>
      <c r="T1382">
        <v>10</v>
      </c>
      <c r="U1382">
        <v>8</v>
      </c>
      <c r="V1382">
        <v>93</v>
      </c>
      <c r="W1382">
        <v>0</v>
      </c>
      <c r="X1382">
        <v>0</v>
      </c>
      <c r="Y1382">
        <v>0</v>
      </c>
      <c r="AF1382">
        <v>17.3</v>
      </c>
    </row>
    <row r="1383" spans="1:32" hidden="1" x14ac:dyDescent="0.2">
      <c r="A1383" t="s">
        <v>807</v>
      </c>
      <c r="B1383" t="s">
        <v>721</v>
      </c>
      <c r="C1383" t="s">
        <v>43</v>
      </c>
      <c r="D1383" t="s">
        <v>59</v>
      </c>
      <c r="E1383">
        <v>6</v>
      </c>
      <c r="F1383" t="s">
        <v>808</v>
      </c>
      <c r="G1383" t="s">
        <v>180</v>
      </c>
      <c r="O1383">
        <v>1</v>
      </c>
      <c r="P1383">
        <v>2</v>
      </c>
      <c r="Q1383">
        <v>0</v>
      </c>
      <c r="R1383">
        <v>0</v>
      </c>
      <c r="S1383">
        <v>0</v>
      </c>
      <c r="T1383">
        <v>10</v>
      </c>
      <c r="U1383">
        <v>6</v>
      </c>
      <c r="V1383">
        <v>50</v>
      </c>
      <c r="W1383">
        <v>1</v>
      </c>
      <c r="X1383">
        <v>0</v>
      </c>
      <c r="Y1383">
        <v>0</v>
      </c>
      <c r="AF1383">
        <v>17.2</v>
      </c>
    </row>
    <row r="1384" spans="1:32" hidden="1" x14ac:dyDescent="0.2">
      <c r="A1384" t="s">
        <v>537</v>
      </c>
      <c r="B1384" t="s">
        <v>476</v>
      </c>
      <c r="C1384" t="s">
        <v>55</v>
      </c>
      <c r="D1384" t="s">
        <v>60</v>
      </c>
      <c r="E1384">
        <v>6</v>
      </c>
      <c r="F1384" t="s">
        <v>538</v>
      </c>
      <c r="G1384" t="s">
        <v>178</v>
      </c>
      <c r="O1384">
        <v>17</v>
      </c>
      <c r="P1384">
        <v>62</v>
      </c>
      <c r="Q1384">
        <v>0</v>
      </c>
      <c r="R1384">
        <v>0</v>
      </c>
      <c r="S1384">
        <v>0</v>
      </c>
      <c r="T1384">
        <v>8</v>
      </c>
      <c r="U1384">
        <v>7</v>
      </c>
      <c r="V1384">
        <v>39</v>
      </c>
      <c r="W1384">
        <v>0</v>
      </c>
      <c r="X1384">
        <v>0</v>
      </c>
      <c r="Y1384">
        <v>0</v>
      </c>
      <c r="AF1384">
        <v>17.100000000000001</v>
      </c>
    </row>
    <row r="1385" spans="1:32" hidden="1" x14ac:dyDescent="0.2">
      <c r="A1385" t="s">
        <v>1283</v>
      </c>
      <c r="B1385" t="s">
        <v>721</v>
      </c>
      <c r="C1385" t="s">
        <v>40</v>
      </c>
      <c r="D1385" t="s">
        <v>33</v>
      </c>
      <c r="E1385">
        <v>6</v>
      </c>
      <c r="F1385" t="s">
        <v>1284</v>
      </c>
      <c r="G1385" t="s">
        <v>173</v>
      </c>
      <c r="T1385">
        <v>12</v>
      </c>
      <c r="U1385">
        <v>8</v>
      </c>
      <c r="V1385">
        <v>87</v>
      </c>
      <c r="W1385">
        <v>0</v>
      </c>
      <c r="X1385">
        <v>0</v>
      </c>
      <c r="Y1385">
        <v>0</v>
      </c>
      <c r="AF1385">
        <v>16.7</v>
      </c>
    </row>
    <row r="1386" spans="1:32" hidden="1" x14ac:dyDescent="0.2">
      <c r="A1386" t="s">
        <v>1060</v>
      </c>
      <c r="B1386" t="s">
        <v>721</v>
      </c>
      <c r="C1386" t="s">
        <v>38</v>
      </c>
      <c r="D1386" t="s">
        <v>37</v>
      </c>
      <c r="E1386">
        <v>6</v>
      </c>
      <c r="F1386" t="s">
        <v>1061</v>
      </c>
      <c r="G1386" t="s">
        <v>181</v>
      </c>
      <c r="T1386">
        <v>6</v>
      </c>
      <c r="U1386">
        <v>3</v>
      </c>
      <c r="V1386">
        <v>76</v>
      </c>
      <c r="W1386">
        <v>1</v>
      </c>
      <c r="X1386">
        <v>0</v>
      </c>
      <c r="Y1386">
        <v>0</v>
      </c>
      <c r="AF1386">
        <v>16.600000000000001</v>
      </c>
    </row>
    <row r="1387" spans="1:32" hidden="1" x14ac:dyDescent="0.2">
      <c r="A1387" t="s">
        <v>442</v>
      </c>
      <c r="B1387" t="s">
        <v>368</v>
      </c>
      <c r="C1387" t="s">
        <v>62</v>
      </c>
      <c r="D1387" t="s">
        <v>39</v>
      </c>
      <c r="E1387">
        <v>6</v>
      </c>
      <c r="F1387" t="s">
        <v>443</v>
      </c>
      <c r="G1387" t="s">
        <v>174</v>
      </c>
      <c r="H1387">
        <v>37</v>
      </c>
      <c r="I1387">
        <v>22</v>
      </c>
      <c r="J1387">
        <v>282</v>
      </c>
      <c r="K1387">
        <v>1</v>
      </c>
      <c r="L1387">
        <v>0</v>
      </c>
      <c r="M1387">
        <v>0</v>
      </c>
      <c r="N1387">
        <v>0</v>
      </c>
      <c r="O1387">
        <v>2</v>
      </c>
      <c r="P1387">
        <v>10</v>
      </c>
      <c r="Q1387">
        <v>0</v>
      </c>
      <c r="R1387">
        <v>0</v>
      </c>
      <c r="S1387">
        <v>0</v>
      </c>
      <c r="AF1387">
        <v>16.28</v>
      </c>
    </row>
    <row r="1388" spans="1:32" hidden="1" x14ac:dyDescent="0.2">
      <c r="A1388" t="s">
        <v>770</v>
      </c>
      <c r="B1388" t="s">
        <v>721</v>
      </c>
      <c r="C1388" t="s">
        <v>61</v>
      </c>
      <c r="D1388" t="s">
        <v>52</v>
      </c>
      <c r="E1388">
        <v>6</v>
      </c>
      <c r="F1388" t="s">
        <v>771</v>
      </c>
      <c r="G1388" t="s">
        <v>170</v>
      </c>
      <c r="T1388">
        <v>9</v>
      </c>
      <c r="U1388">
        <v>6</v>
      </c>
      <c r="V1388">
        <v>40</v>
      </c>
      <c r="W1388">
        <v>1</v>
      </c>
      <c r="X1388">
        <v>0</v>
      </c>
      <c r="Y1388">
        <v>0</v>
      </c>
      <c r="AF1388">
        <v>16</v>
      </c>
    </row>
    <row r="1389" spans="1:32" hidden="1" x14ac:dyDescent="0.2">
      <c r="A1389" t="s">
        <v>893</v>
      </c>
      <c r="B1389" t="s">
        <v>721</v>
      </c>
      <c r="C1389" t="s">
        <v>46</v>
      </c>
      <c r="D1389" t="s">
        <v>48</v>
      </c>
      <c r="E1389">
        <v>6</v>
      </c>
      <c r="F1389" t="s">
        <v>894</v>
      </c>
      <c r="G1389" t="s">
        <v>169</v>
      </c>
      <c r="T1389">
        <v>8</v>
      </c>
      <c r="U1389">
        <v>5</v>
      </c>
      <c r="V1389">
        <v>50</v>
      </c>
      <c r="W1389">
        <v>1</v>
      </c>
      <c r="X1389">
        <v>0</v>
      </c>
      <c r="Y1389">
        <v>0</v>
      </c>
      <c r="AF1389">
        <v>16</v>
      </c>
    </row>
    <row r="1390" spans="1:32" hidden="1" x14ac:dyDescent="0.2">
      <c r="A1390" t="s">
        <v>839</v>
      </c>
      <c r="B1390" t="s">
        <v>721</v>
      </c>
      <c r="C1390" t="s">
        <v>32</v>
      </c>
      <c r="D1390" t="s">
        <v>53</v>
      </c>
      <c r="E1390">
        <v>6</v>
      </c>
      <c r="F1390" t="s">
        <v>840</v>
      </c>
      <c r="G1390" t="s">
        <v>176</v>
      </c>
      <c r="T1390">
        <v>7</v>
      </c>
      <c r="U1390">
        <v>4</v>
      </c>
      <c r="V1390">
        <v>59</v>
      </c>
      <c r="W1390">
        <v>1</v>
      </c>
      <c r="X1390">
        <v>0</v>
      </c>
      <c r="Y1390">
        <v>0</v>
      </c>
      <c r="Z1390">
        <v>1</v>
      </c>
      <c r="AA1390">
        <v>0</v>
      </c>
      <c r="AF1390">
        <v>15.9</v>
      </c>
    </row>
    <row r="1391" spans="1:32" hidden="1" x14ac:dyDescent="0.2">
      <c r="A1391" t="s">
        <v>398</v>
      </c>
      <c r="B1391" t="s">
        <v>368</v>
      </c>
      <c r="C1391" t="s">
        <v>45</v>
      </c>
      <c r="D1391" t="s">
        <v>31</v>
      </c>
      <c r="E1391">
        <v>6</v>
      </c>
      <c r="F1391" t="s">
        <v>399</v>
      </c>
      <c r="G1391" t="s">
        <v>172</v>
      </c>
      <c r="H1391">
        <v>39</v>
      </c>
      <c r="I1391">
        <v>20</v>
      </c>
      <c r="J1391">
        <v>213</v>
      </c>
      <c r="K1391">
        <v>2</v>
      </c>
      <c r="L1391">
        <v>0</v>
      </c>
      <c r="M1391">
        <v>2</v>
      </c>
      <c r="N1391">
        <v>0</v>
      </c>
      <c r="O1391">
        <v>3</v>
      </c>
      <c r="P1391">
        <v>12</v>
      </c>
      <c r="Q1391">
        <v>0</v>
      </c>
      <c r="R1391">
        <v>0</v>
      </c>
      <c r="S1391">
        <v>0</v>
      </c>
      <c r="Z1391">
        <v>1</v>
      </c>
      <c r="AA1391">
        <v>0</v>
      </c>
      <c r="AF1391">
        <v>15.72</v>
      </c>
    </row>
    <row r="1392" spans="1:32" hidden="1" x14ac:dyDescent="0.2">
      <c r="A1392" t="s">
        <v>772</v>
      </c>
      <c r="B1392" t="s">
        <v>721</v>
      </c>
      <c r="C1392" t="s">
        <v>42</v>
      </c>
      <c r="D1392" t="s">
        <v>54</v>
      </c>
      <c r="E1392">
        <v>6</v>
      </c>
      <c r="F1392" t="s">
        <v>773</v>
      </c>
      <c r="G1392" t="s">
        <v>175</v>
      </c>
      <c r="O1392">
        <v>2</v>
      </c>
      <c r="P1392">
        <v>24</v>
      </c>
      <c r="Q1392">
        <v>1</v>
      </c>
      <c r="R1392">
        <v>0</v>
      </c>
      <c r="S1392">
        <v>0</v>
      </c>
      <c r="T1392">
        <v>4</v>
      </c>
      <c r="U1392">
        <v>3</v>
      </c>
      <c r="V1392">
        <v>42</v>
      </c>
      <c r="W1392">
        <v>0</v>
      </c>
      <c r="X1392">
        <v>0</v>
      </c>
      <c r="Y1392">
        <v>0</v>
      </c>
      <c r="AF1392">
        <v>15.6</v>
      </c>
    </row>
    <row r="1393" spans="1:32" hidden="1" x14ac:dyDescent="0.2">
      <c r="A1393" t="s">
        <v>897</v>
      </c>
      <c r="B1393" t="s">
        <v>721</v>
      </c>
      <c r="C1393" t="s">
        <v>50</v>
      </c>
      <c r="D1393" t="s">
        <v>41</v>
      </c>
      <c r="E1393">
        <v>6</v>
      </c>
      <c r="F1393" t="s">
        <v>898</v>
      </c>
      <c r="G1393" t="s">
        <v>168</v>
      </c>
      <c r="T1393">
        <v>11</v>
      </c>
      <c r="U1393">
        <v>6</v>
      </c>
      <c r="V1393">
        <v>93</v>
      </c>
      <c r="W1393">
        <v>0</v>
      </c>
      <c r="X1393">
        <v>0</v>
      </c>
      <c r="Y1393">
        <v>0</v>
      </c>
      <c r="AF1393">
        <v>15.3</v>
      </c>
    </row>
    <row r="1394" spans="1:32" hidden="1" x14ac:dyDescent="0.2">
      <c r="A1394" t="s">
        <v>909</v>
      </c>
      <c r="B1394" t="s">
        <v>795</v>
      </c>
      <c r="C1394" t="s">
        <v>58</v>
      </c>
      <c r="D1394" t="s">
        <v>51</v>
      </c>
      <c r="E1394">
        <v>6</v>
      </c>
      <c r="F1394" t="s">
        <v>910</v>
      </c>
      <c r="G1394" t="s">
        <v>171</v>
      </c>
      <c r="T1394">
        <v>13</v>
      </c>
      <c r="U1394">
        <v>9</v>
      </c>
      <c r="V1394">
        <v>62</v>
      </c>
      <c r="W1394">
        <v>0</v>
      </c>
      <c r="X1394">
        <v>0</v>
      </c>
      <c r="Y1394">
        <v>0</v>
      </c>
      <c r="AF1394">
        <v>15.2</v>
      </c>
    </row>
    <row r="1395" spans="1:32" hidden="1" x14ac:dyDescent="0.2">
      <c r="A1395" t="s">
        <v>935</v>
      </c>
      <c r="B1395" t="s">
        <v>721</v>
      </c>
      <c r="C1395" t="s">
        <v>58</v>
      </c>
      <c r="D1395" t="s">
        <v>51</v>
      </c>
      <c r="E1395">
        <v>6</v>
      </c>
      <c r="F1395" t="s">
        <v>936</v>
      </c>
      <c r="G1395" t="s">
        <v>171</v>
      </c>
      <c r="T1395">
        <v>5</v>
      </c>
      <c r="U1395">
        <v>4</v>
      </c>
      <c r="V1395">
        <v>48</v>
      </c>
      <c r="W1395">
        <v>1</v>
      </c>
      <c r="X1395">
        <v>0</v>
      </c>
      <c r="Y1395">
        <v>0</v>
      </c>
      <c r="AF1395">
        <v>14.8</v>
      </c>
    </row>
    <row r="1396" spans="1:32" hidden="1" x14ac:dyDescent="0.2">
      <c r="A1396" t="s">
        <v>887</v>
      </c>
      <c r="B1396" t="s">
        <v>721</v>
      </c>
      <c r="C1396" t="s">
        <v>62</v>
      </c>
      <c r="D1396" t="s">
        <v>39</v>
      </c>
      <c r="E1396">
        <v>6</v>
      </c>
      <c r="F1396" t="s">
        <v>888</v>
      </c>
      <c r="G1396" t="s">
        <v>174</v>
      </c>
      <c r="T1396">
        <v>6</v>
      </c>
      <c r="U1396">
        <v>3</v>
      </c>
      <c r="V1396">
        <v>57</v>
      </c>
      <c r="W1396">
        <v>1</v>
      </c>
      <c r="X1396">
        <v>0</v>
      </c>
      <c r="Y1396">
        <v>0</v>
      </c>
      <c r="AF1396">
        <v>14.7</v>
      </c>
    </row>
    <row r="1397" spans="1:32" hidden="1" x14ac:dyDescent="0.2">
      <c r="A1397" t="s">
        <v>418</v>
      </c>
      <c r="B1397" t="s">
        <v>368</v>
      </c>
      <c r="C1397" t="s">
        <v>48</v>
      </c>
      <c r="D1397" t="s">
        <v>46</v>
      </c>
      <c r="E1397">
        <v>6</v>
      </c>
      <c r="F1397" t="s">
        <v>419</v>
      </c>
      <c r="G1397" t="s">
        <v>169</v>
      </c>
      <c r="H1397">
        <v>12</v>
      </c>
      <c r="I1397">
        <v>8</v>
      </c>
      <c r="J1397">
        <v>168</v>
      </c>
      <c r="K1397">
        <v>2</v>
      </c>
      <c r="L1397">
        <v>0</v>
      </c>
      <c r="M1397">
        <v>0</v>
      </c>
      <c r="N1397">
        <v>0</v>
      </c>
      <c r="O1397">
        <v>1</v>
      </c>
      <c r="P1397">
        <v>-1</v>
      </c>
      <c r="Q1397">
        <v>0</v>
      </c>
      <c r="R1397">
        <v>0</v>
      </c>
      <c r="S1397">
        <v>0</v>
      </c>
      <c r="AF1397">
        <v>14.62</v>
      </c>
    </row>
    <row r="1398" spans="1:32" hidden="1" x14ac:dyDescent="0.2">
      <c r="A1398" t="s">
        <v>1174</v>
      </c>
      <c r="B1398" t="s">
        <v>721</v>
      </c>
      <c r="C1398" t="s">
        <v>49</v>
      </c>
      <c r="D1398" t="s">
        <v>47</v>
      </c>
      <c r="E1398">
        <v>6</v>
      </c>
      <c r="F1398" t="s">
        <v>1175</v>
      </c>
      <c r="G1398" t="s">
        <v>179</v>
      </c>
      <c r="T1398">
        <v>12</v>
      </c>
      <c r="U1398">
        <v>5</v>
      </c>
      <c r="V1398">
        <v>95</v>
      </c>
      <c r="W1398">
        <v>0</v>
      </c>
      <c r="X1398">
        <v>0</v>
      </c>
      <c r="Y1398">
        <v>0</v>
      </c>
      <c r="AF1398">
        <v>14.5</v>
      </c>
    </row>
    <row r="1399" spans="1:32" hidden="1" x14ac:dyDescent="0.2">
      <c r="A1399" t="s">
        <v>1102</v>
      </c>
      <c r="B1399" t="s">
        <v>721</v>
      </c>
      <c r="C1399" t="s">
        <v>42</v>
      </c>
      <c r="D1399" t="s">
        <v>54</v>
      </c>
      <c r="E1399">
        <v>6</v>
      </c>
      <c r="F1399" t="s">
        <v>1103</v>
      </c>
      <c r="G1399" t="s">
        <v>175</v>
      </c>
      <c r="T1399">
        <v>6</v>
      </c>
      <c r="U1399">
        <v>6</v>
      </c>
      <c r="V1399">
        <v>85</v>
      </c>
      <c r="W1399">
        <v>0</v>
      </c>
      <c r="X1399">
        <v>0</v>
      </c>
      <c r="Y1399">
        <v>0</v>
      </c>
      <c r="AF1399">
        <v>14.5</v>
      </c>
    </row>
    <row r="1400" spans="1:32" hidden="1" x14ac:dyDescent="0.2">
      <c r="A1400" t="s">
        <v>619</v>
      </c>
      <c r="B1400" t="s">
        <v>476</v>
      </c>
      <c r="C1400" t="s">
        <v>51</v>
      </c>
      <c r="D1400" t="s">
        <v>58</v>
      </c>
      <c r="E1400">
        <v>6</v>
      </c>
      <c r="F1400" t="s">
        <v>620</v>
      </c>
      <c r="G1400" t="s">
        <v>171</v>
      </c>
      <c r="O1400">
        <v>8</v>
      </c>
      <c r="P1400">
        <v>50</v>
      </c>
      <c r="Q1400">
        <v>1</v>
      </c>
      <c r="R1400">
        <v>0</v>
      </c>
      <c r="S1400">
        <v>0</v>
      </c>
      <c r="T1400">
        <v>2</v>
      </c>
      <c r="U1400">
        <v>1</v>
      </c>
      <c r="V1400">
        <v>23</v>
      </c>
      <c r="W1400">
        <v>0</v>
      </c>
      <c r="X1400">
        <v>0</v>
      </c>
      <c r="Y1400">
        <v>0</v>
      </c>
      <c r="AF1400">
        <v>14.3</v>
      </c>
    </row>
    <row r="1401" spans="1:32" hidden="1" x14ac:dyDescent="0.2">
      <c r="A1401" t="s">
        <v>937</v>
      </c>
      <c r="B1401" t="s">
        <v>795</v>
      </c>
      <c r="C1401" t="s">
        <v>43</v>
      </c>
      <c r="D1401" t="s">
        <v>59</v>
      </c>
      <c r="E1401">
        <v>6</v>
      </c>
      <c r="F1401" t="s">
        <v>938</v>
      </c>
      <c r="G1401" t="s">
        <v>180</v>
      </c>
      <c r="T1401">
        <v>5</v>
      </c>
      <c r="U1401">
        <v>3</v>
      </c>
      <c r="V1401">
        <v>50</v>
      </c>
      <c r="W1401">
        <v>1</v>
      </c>
      <c r="X1401">
        <v>0</v>
      </c>
      <c r="Y1401">
        <v>0</v>
      </c>
      <c r="AF1401">
        <v>14</v>
      </c>
    </row>
    <row r="1402" spans="1:32" hidden="1" x14ac:dyDescent="0.2">
      <c r="A1402" t="s">
        <v>518</v>
      </c>
      <c r="B1402" t="s">
        <v>476</v>
      </c>
      <c r="C1402" t="s">
        <v>51</v>
      </c>
      <c r="D1402" t="s">
        <v>58</v>
      </c>
      <c r="E1402">
        <v>6</v>
      </c>
      <c r="F1402" t="s">
        <v>519</v>
      </c>
      <c r="G1402" t="s">
        <v>171</v>
      </c>
      <c r="O1402">
        <v>16</v>
      </c>
      <c r="P1402">
        <v>56</v>
      </c>
      <c r="Q1402">
        <v>0</v>
      </c>
      <c r="R1402">
        <v>0</v>
      </c>
      <c r="S1402">
        <v>0</v>
      </c>
      <c r="T1402">
        <v>1</v>
      </c>
      <c r="U1402">
        <v>1</v>
      </c>
      <c r="V1402">
        <v>13</v>
      </c>
      <c r="W1402">
        <v>1</v>
      </c>
      <c r="X1402">
        <v>0</v>
      </c>
      <c r="Y1402">
        <v>0</v>
      </c>
      <c r="AF1402">
        <v>13.9</v>
      </c>
    </row>
    <row r="1403" spans="1:32" hidden="1" x14ac:dyDescent="0.2">
      <c r="A1403" t="s">
        <v>957</v>
      </c>
      <c r="B1403" t="s">
        <v>721</v>
      </c>
      <c r="C1403" t="s">
        <v>53</v>
      </c>
      <c r="D1403" t="s">
        <v>32</v>
      </c>
      <c r="E1403">
        <v>6</v>
      </c>
      <c r="F1403" t="s">
        <v>958</v>
      </c>
      <c r="G1403" t="s">
        <v>176</v>
      </c>
      <c r="T1403">
        <v>8</v>
      </c>
      <c r="U1403">
        <v>5</v>
      </c>
      <c r="V1403">
        <v>28</v>
      </c>
      <c r="W1403">
        <v>1</v>
      </c>
      <c r="X1403">
        <v>0</v>
      </c>
      <c r="Y1403">
        <v>0</v>
      </c>
      <c r="AF1403">
        <v>13.8</v>
      </c>
    </row>
    <row r="1404" spans="1:32" hidden="1" x14ac:dyDescent="0.2">
      <c r="A1404" t="s">
        <v>869</v>
      </c>
      <c r="B1404" t="s">
        <v>795</v>
      </c>
      <c r="C1404" t="s">
        <v>62</v>
      </c>
      <c r="D1404" t="s">
        <v>39</v>
      </c>
      <c r="E1404">
        <v>6</v>
      </c>
      <c r="F1404" t="s">
        <v>870</v>
      </c>
      <c r="G1404" t="s">
        <v>174</v>
      </c>
      <c r="T1404">
        <v>7</v>
      </c>
      <c r="U1404">
        <v>5</v>
      </c>
      <c r="V1404">
        <v>88</v>
      </c>
      <c r="W1404">
        <v>0</v>
      </c>
      <c r="X1404">
        <v>0</v>
      </c>
      <c r="Y1404">
        <v>0</v>
      </c>
      <c r="AF1404">
        <v>13.8</v>
      </c>
    </row>
    <row r="1405" spans="1:32" hidden="1" x14ac:dyDescent="0.2">
      <c r="A1405" t="s">
        <v>921</v>
      </c>
      <c r="B1405" t="s">
        <v>795</v>
      </c>
      <c r="C1405" t="s">
        <v>42</v>
      </c>
      <c r="D1405" t="s">
        <v>54</v>
      </c>
      <c r="E1405">
        <v>6</v>
      </c>
      <c r="F1405" t="s">
        <v>922</v>
      </c>
      <c r="G1405" t="s">
        <v>175</v>
      </c>
      <c r="T1405">
        <v>4</v>
      </c>
      <c r="U1405">
        <v>4</v>
      </c>
      <c r="V1405">
        <v>33</v>
      </c>
      <c r="W1405">
        <v>1</v>
      </c>
      <c r="X1405">
        <v>0</v>
      </c>
      <c r="Y1405">
        <v>0</v>
      </c>
      <c r="AF1405">
        <v>13.3</v>
      </c>
    </row>
    <row r="1406" spans="1:32" hidden="1" x14ac:dyDescent="0.2">
      <c r="A1406" t="s">
        <v>797</v>
      </c>
      <c r="B1406" t="s">
        <v>721</v>
      </c>
      <c r="C1406" t="s">
        <v>54</v>
      </c>
      <c r="D1406" t="s">
        <v>42</v>
      </c>
      <c r="E1406">
        <v>6</v>
      </c>
      <c r="F1406" t="s">
        <v>798</v>
      </c>
      <c r="G1406" t="s">
        <v>175</v>
      </c>
      <c r="O1406">
        <v>5</v>
      </c>
      <c r="P1406">
        <v>23</v>
      </c>
      <c r="Q1406">
        <v>0</v>
      </c>
      <c r="R1406">
        <v>0</v>
      </c>
      <c r="S1406">
        <v>0</v>
      </c>
      <c r="T1406">
        <v>4</v>
      </c>
      <c r="U1406">
        <v>3</v>
      </c>
      <c r="V1406">
        <v>19</v>
      </c>
      <c r="W1406">
        <v>1</v>
      </c>
      <c r="X1406">
        <v>0</v>
      </c>
      <c r="Y1406">
        <v>0</v>
      </c>
      <c r="AF1406">
        <v>13.2</v>
      </c>
    </row>
    <row r="1407" spans="1:32" hidden="1" x14ac:dyDescent="0.2">
      <c r="A1407" t="s">
        <v>993</v>
      </c>
      <c r="B1407" t="s">
        <v>795</v>
      </c>
      <c r="C1407" t="s">
        <v>51</v>
      </c>
      <c r="D1407" t="s">
        <v>58</v>
      </c>
      <c r="E1407">
        <v>6</v>
      </c>
      <c r="F1407" t="s">
        <v>994</v>
      </c>
      <c r="G1407" t="s">
        <v>171</v>
      </c>
      <c r="T1407">
        <v>4</v>
      </c>
      <c r="U1407">
        <v>4</v>
      </c>
      <c r="V1407">
        <v>30</v>
      </c>
      <c r="W1407">
        <v>1</v>
      </c>
      <c r="X1407">
        <v>0</v>
      </c>
      <c r="Y1407">
        <v>0</v>
      </c>
      <c r="AF1407">
        <v>13</v>
      </c>
    </row>
    <row r="1408" spans="1:32" hidden="1" x14ac:dyDescent="0.2">
      <c r="A1408" t="s">
        <v>440</v>
      </c>
      <c r="B1408" t="s">
        <v>368</v>
      </c>
      <c r="C1408" t="s">
        <v>31</v>
      </c>
      <c r="D1408" t="s">
        <v>45</v>
      </c>
      <c r="E1408">
        <v>6</v>
      </c>
      <c r="F1408" t="s">
        <v>441</v>
      </c>
      <c r="G1408" t="s">
        <v>172</v>
      </c>
      <c r="H1408">
        <v>48</v>
      </c>
      <c r="I1408">
        <v>26</v>
      </c>
      <c r="J1408">
        <v>290</v>
      </c>
      <c r="K1408">
        <v>1</v>
      </c>
      <c r="L1408">
        <v>0</v>
      </c>
      <c r="M1408">
        <v>3</v>
      </c>
      <c r="N1408">
        <v>0</v>
      </c>
      <c r="AF1408">
        <v>12.6</v>
      </c>
    </row>
    <row r="1409" spans="1:32" hidden="1" x14ac:dyDescent="0.2">
      <c r="A1409" t="s">
        <v>1064</v>
      </c>
      <c r="B1409" t="s">
        <v>795</v>
      </c>
      <c r="C1409" t="s">
        <v>49</v>
      </c>
      <c r="D1409" t="s">
        <v>47</v>
      </c>
      <c r="E1409">
        <v>6</v>
      </c>
      <c r="F1409" t="s">
        <v>1065</v>
      </c>
      <c r="G1409" t="s">
        <v>179</v>
      </c>
      <c r="T1409">
        <v>4</v>
      </c>
      <c r="U1409">
        <v>3</v>
      </c>
      <c r="V1409">
        <v>35</v>
      </c>
      <c r="W1409">
        <v>1</v>
      </c>
      <c r="X1409">
        <v>0</v>
      </c>
      <c r="Y1409">
        <v>0</v>
      </c>
      <c r="AF1409">
        <v>12.5</v>
      </c>
    </row>
    <row r="1410" spans="1:32" hidden="1" x14ac:dyDescent="0.2">
      <c r="A1410" t="s">
        <v>402</v>
      </c>
      <c r="B1410" t="s">
        <v>368</v>
      </c>
      <c r="C1410" t="s">
        <v>38</v>
      </c>
      <c r="D1410" t="s">
        <v>37</v>
      </c>
      <c r="E1410">
        <v>6</v>
      </c>
      <c r="F1410" t="s">
        <v>403</v>
      </c>
      <c r="G1410" t="s">
        <v>181</v>
      </c>
      <c r="H1410">
        <v>38</v>
      </c>
      <c r="I1410">
        <v>24</v>
      </c>
      <c r="J1410">
        <v>280</v>
      </c>
      <c r="K1410">
        <v>1</v>
      </c>
      <c r="L1410">
        <v>0</v>
      </c>
      <c r="M1410">
        <v>3</v>
      </c>
      <c r="N1410">
        <v>0</v>
      </c>
      <c r="O1410">
        <v>4</v>
      </c>
      <c r="P1410">
        <v>2</v>
      </c>
      <c r="Q1410">
        <v>0</v>
      </c>
      <c r="R1410">
        <v>0</v>
      </c>
      <c r="S1410">
        <v>0</v>
      </c>
      <c r="AF1410">
        <v>12.4</v>
      </c>
    </row>
    <row r="1411" spans="1:32" hidden="1" x14ac:dyDescent="0.2">
      <c r="A1411" t="s">
        <v>533</v>
      </c>
      <c r="B1411" t="s">
        <v>476</v>
      </c>
      <c r="C1411" t="s">
        <v>57</v>
      </c>
      <c r="D1411" t="s">
        <v>44</v>
      </c>
      <c r="E1411">
        <v>6</v>
      </c>
      <c r="F1411" t="s">
        <v>534</v>
      </c>
      <c r="G1411" t="s">
        <v>177</v>
      </c>
      <c r="O1411">
        <v>17</v>
      </c>
      <c r="P1411">
        <v>54</v>
      </c>
      <c r="Q1411">
        <v>1</v>
      </c>
      <c r="R1411">
        <v>0</v>
      </c>
      <c r="S1411">
        <v>0</v>
      </c>
      <c r="T1411">
        <v>3</v>
      </c>
      <c r="U1411">
        <v>1</v>
      </c>
      <c r="V1411">
        <v>0</v>
      </c>
      <c r="W1411">
        <v>0</v>
      </c>
      <c r="X1411">
        <v>0</v>
      </c>
      <c r="Y1411">
        <v>0</v>
      </c>
      <c r="AF1411">
        <v>12.4</v>
      </c>
    </row>
    <row r="1412" spans="1:32" hidden="1" x14ac:dyDescent="0.2">
      <c r="A1412" t="s">
        <v>766</v>
      </c>
      <c r="B1412" t="s">
        <v>721</v>
      </c>
      <c r="C1412" t="s">
        <v>57</v>
      </c>
      <c r="D1412" t="s">
        <v>44</v>
      </c>
      <c r="E1412">
        <v>6</v>
      </c>
      <c r="F1412" t="s">
        <v>767</v>
      </c>
      <c r="G1412" t="s">
        <v>177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T1412">
        <v>2</v>
      </c>
      <c r="U1412">
        <v>2</v>
      </c>
      <c r="V1412">
        <v>43</v>
      </c>
      <c r="W1412">
        <v>1</v>
      </c>
      <c r="X1412">
        <v>0</v>
      </c>
      <c r="Y1412">
        <v>0</v>
      </c>
      <c r="AF1412">
        <v>12.3</v>
      </c>
    </row>
    <row r="1413" spans="1:32" hidden="1" x14ac:dyDescent="0.2">
      <c r="A1413" t="s">
        <v>631</v>
      </c>
      <c r="B1413" t="s">
        <v>476</v>
      </c>
      <c r="C1413" t="s">
        <v>49</v>
      </c>
      <c r="D1413" t="s">
        <v>47</v>
      </c>
      <c r="E1413">
        <v>6</v>
      </c>
      <c r="F1413" t="s">
        <v>632</v>
      </c>
      <c r="G1413" t="s">
        <v>179</v>
      </c>
      <c r="O1413">
        <v>7</v>
      </c>
      <c r="P1413">
        <v>8</v>
      </c>
      <c r="Q1413">
        <v>0</v>
      </c>
      <c r="R1413">
        <v>0</v>
      </c>
      <c r="S1413">
        <v>0</v>
      </c>
      <c r="T1413">
        <v>7</v>
      </c>
      <c r="U1413">
        <v>5</v>
      </c>
      <c r="V1413">
        <v>63</v>
      </c>
      <c r="W1413">
        <v>0</v>
      </c>
      <c r="X1413">
        <v>0</v>
      </c>
      <c r="Y1413">
        <v>0</v>
      </c>
      <c r="AF1413">
        <v>12.1</v>
      </c>
    </row>
    <row r="1414" spans="1:32" hidden="1" x14ac:dyDescent="0.2">
      <c r="A1414" t="s">
        <v>1180</v>
      </c>
      <c r="B1414" t="s">
        <v>795</v>
      </c>
      <c r="C1414" t="s">
        <v>42</v>
      </c>
      <c r="D1414" t="s">
        <v>54</v>
      </c>
      <c r="E1414">
        <v>6</v>
      </c>
      <c r="F1414" t="s">
        <v>1181</v>
      </c>
      <c r="G1414" t="s">
        <v>175</v>
      </c>
      <c r="T1414">
        <v>8</v>
      </c>
      <c r="U1414">
        <v>3</v>
      </c>
      <c r="V1414">
        <v>30</v>
      </c>
      <c r="W1414">
        <v>1</v>
      </c>
      <c r="X1414">
        <v>0</v>
      </c>
      <c r="Y1414">
        <v>0</v>
      </c>
      <c r="AF1414">
        <v>12</v>
      </c>
    </row>
    <row r="1415" spans="1:32" hidden="1" x14ac:dyDescent="0.2">
      <c r="A1415" t="s">
        <v>883</v>
      </c>
      <c r="B1415" t="s">
        <v>721</v>
      </c>
      <c r="C1415" t="s">
        <v>38</v>
      </c>
      <c r="D1415" t="s">
        <v>37</v>
      </c>
      <c r="E1415">
        <v>6</v>
      </c>
      <c r="F1415" t="s">
        <v>884</v>
      </c>
      <c r="G1415" t="s">
        <v>181</v>
      </c>
      <c r="T1415">
        <v>11</v>
      </c>
      <c r="U1415">
        <v>6</v>
      </c>
      <c r="V1415">
        <v>59</v>
      </c>
      <c r="W1415">
        <v>0</v>
      </c>
      <c r="X1415">
        <v>0</v>
      </c>
      <c r="Y1415">
        <v>0</v>
      </c>
      <c r="Z1415">
        <v>1</v>
      </c>
      <c r="AA1415">
        <v>0</v>
      </c>
      <c r="AF1415">
        <v>11.9</v>
      </c>
    </row>
    <row r="1416" spans="1:32" hidden="1" x14ac:dyDescent="0.2">
      <c r="A1416" t="s">
        <v>1090</v>
      </c>
      <c r="B1416" t="s">
        <v>795</v>
      </c>
      <c r="C1416" t="s">
        <v>52</v>
      </c>
      <c r="D1416" t="s">
        <v>61</v>
      </c>
      <c r="E1416">
        <v>6</v>
      </c>
      <c r="F1416" t="s">
        <v>1091</v>
      </c>
      <c r="G1416" t="s">
        <v>170</v>
      </c>
      <c r="T1416">
        <v>11</v>
      </c>
      <c r="U1416">
        <v>6</v>
      </c>
      <c r="V1416">
        <v>59</v>
      </c>
      <c r="W1416">
        <v>0</v>
      </c>
      <c r="X1416">
        <v>0</v>
      </c>
      <c r="Y1416">
        <v>0</v>
      </c>
      <c r="AF1416">
        <v>11.9</v>
      </c>
    </row>
    <row r="1417" spans="1:32" hidden="1" x14ac:dyDescent="0.2">
      <c r="A1417" t="s">
        <v>1066</v>
      </c>
      <c r="B1417" t="s">
        <v>721</v>
      </c>
      <c r="C1417" t="s">
        <v>60</v>
      </c>
      <c r="D1417" t="s">
        <v>55</v>
      </c>
      <c r="E1417">
        <v>6</v>
      </c>
      <c r="F1417" t="s">
        <v>1067</v>
      </c>
      <c r="G1417" t="s">
        <v>178</v>
      </c>
      <c r="T1417">
        <v>3</v>
      </c>
      <c r="U1417">
        <v>2</v>
      </c>
      <c r="V1417">
        <v>38</v>
      </c>
      <c r="W1417">
        <v>1</v>
      </c>
      <c r="X1417">
        <v>0</v>
      </c>
      <c r="Y1417">
        <v>0</v>
      </c>
      <c r="AF1417">
        <v>11.8</v>
      </c>
    </row>
    <row r="1418" spans="1:32" hidden="1" x14ac:dyDescent="0.2">
      <c r="A1418" t="s">
        <v>374</v>
      </c>
      <c r="B1418" t="s">
        <v>368</v>
      </c>
      <c r="C1418" t="s">
        <v>39</v>
      </c>
      <c r="D1418" t="s">
        <v>62</v>
      </c>
      <c r="E1418">
        <v>6</v>
      </c>
      <c r="F1418" t="s">
        <v>375</v>
      </c>
      <c r="G1418" t="s">
        <v>174</v>
      </c>
      <c r="H1418">
        <v>31</v>
      </c>
      <c r="I1418">
        <v>17</v>
      </c>
      <c r="J1418">
        <v>249</v>
      </c>
      <c r="K1418">
        <v>1</v>
      </c>
      <c r="L1418">
        <v>0</v>
      </c>
      <c r="M1418">
        <v>2</v>
      </c>
      <c r="N1418">
        <v>0</v>
      </c>
      <c r="O1418">
        <v>3</v>
      </c>
      <c r="P1418">
        <v>-5</v>
      </c>
      <c r="Q1418">
        <v>0</v>
      </c>
      <c r="R1418">
        <v>0</v>
      </c>
      <c r="S1418">
        <v>0</v>
      </c>
      <c r="AF1418">
        <v>11.46</v>
      </c>
    </row>
    <row r="1419" spans="1:32" hidden="1" x14ac:dyDescent="0.2">
      <c r="A1419" t="s">
        <v>494</v>
      </c>
      <c r="B1419" t="s">
        <v>476</v>
      </c>
      <c r="C1419" t="s">
        <v>59</v>
      </c>
      <c r="D1419" t="s">
        <v>43</v>
      </c>
      <c r="E1419">
        <v>6</v>
      </c>
      <c r="F1419" t="s">
        <v>495</v>
      </c>
      <c r="G1419" t="s">
        <v>180</v>
      </c>
      <c r="O1419">
        <v>13</v>
      </c>
      <c r="P1419">
        <v>78</v>
      </c>
      <c r="Q1419">
        <v>0</v>
      </c>
      <c r="R1419">
        <v>0</v>
      </c>
      <c r="S1419">
        <v>0</v>
      </c>
      <c r="T1419">
        <v>3</v>
      </c>
      <c r="U1419">
        <v>2</v>
      </c>
      <c r="V1419">
        <v>16</v>
      </c>
      <c r="W1419">
        <v>0</v>
      </c>
      <c r="X1419">
        <v>0</v>
      </c>
      <c r="Y1419">
        <v>0</v>
      </c>
      <c r="AF1419">
        <v>11.4</v>
      </c>
    </row>
    <row r="1420" spans="1:32" hidden="1" x14ac:dyDescent="0.2">
      <c r="A1420" t="s">
        <v>508</v>
      </c>
      <c r="B1420" t="s">
        <v>476</v>
      </c>
      <c r="C1420" t="s">
        <v>37</v>
      </c>
      <c r="D1420" t="s">
        <v>38</v>
      </c>
      <c r="E1420">
        <v>6</v>
      </c>
      <c r="F1420" t="s">
        <v>509</v>
      </c>
      <c r="G1420" t="s">
        <v>181</v>
      </c>
      <c r="O1420">
        <v>13</v>
      </c>
      <c r="P1420">
        <v>63</v>
      </c>
      <c r="Q1420">
        <v>0</v>
      </c>
      <c r="R1420">
        <v>0</v>
      </c>
      <c r="S1420">
        <v>0</v>
      </c>
      <c r="T1420">
        <v>3</v>
      </c>
      <c r="U1420">
        <v>3</v>
      </c>
      <c r="V1420">
        <v>20</v>
      </c>
      <c r="W1420">
        <v>0</v>
      </c>
      <c r="X1420">
        <v>0</v>
      </c>
      <c r="Y1420">
        <v>0</v>
      </c>
      <c r="Z1420">
        <v>1</v>
      </c>
      <c r="AA1420">
        <v>0</v>
      </c>
      <c r="AF1420">
        <v>11.3</v>
      </c>
    </row>
    <row r="1421" spans="1:32" hidden="1" x14ac:dyDescent="0.2">
      <c r="A1421" t="s">
        <v>959</v>
      </c>
      <c r="B1421" t="s">
        <v>721</v>
      </c>
      <c r="C1421" t="s">
        <v>50</v>
      </c>
      <c r="D1421" t="s">
        <v>41</v>
      </c>
      <c r="E1421">
        <v>6</v>
      </c>
      <c r="F1421" t="s">
        <v>960</v>
      </c>
      <c r="G1421" t="s">
        <v>168</v>
      </c>
      <c r="T1421">
        <v>4</v>
      </c>
      <c r="U1421">
        <v>3</v>
      </c>
      <c r="V1421">
        <v>23</v>
      </c>
      <c r="W1421">
        <v>1</v>
      </c>
      <c r="X1421">
        <v>0</v>
      </c>
      <c r="Y1421">
        <v>0</v>
      </c>
      <c r="AF1421">
        <v>11.3</v>
      </c>
    </row>
    <row r="1422" spans="1:32" hidden="1" x14ac:dyDescent="0.2">
      <c r="A1422" t="s">
        <v>881</v>
      </c>
      <c r="B1422" t="s">
        <v>721</v>
      </c>
      <c r="C1422" t="s">
        <v>55</v>
      </c>
      <c r="D1422" t="s">
        <v>60</v>
      </c>
      <c r="E1422">
        <v>6</v>
      </c>
      <c r="F1422" t="s">
        <v>882</v>
      </c>
      <c r="G1422" t="s">
        <v>178</v>
      </c>
      <c r="T1422">
        <v>7</v>
      </c>
      <c r="U1422">
        <v>3</v>
      </c>
      <c r="V1422">
        <v>22</v>
      </c>
      <c r="W1422">
        <v>1</v>
      </c>
      <c r="X1422">
        <v>0</v>
      </c>
      <c r="Y1422">
        <v>0</v>
      </c>
      <c r="AF1422">
        <v>11.2</v>
      </c>
    </row>
    <row r="1423" spans="1:32" hidden="1" x14ac:dyDescent="0.2">
      <c r="A1423" t="s">
        <v>851</v>
      </c>
      <c r="B1423" t="s">
        <v>721</v>
      </c>
      <c r="C1423" t="s">
        <v>40</v>
      </c>
      <c r="D1423" t="s">
        <v>33</v>
      </c>
      <c r="E1423">
        <v>6</v>
      </c>
      <c r="F1423" t="s">
        <v>852</v>
      </c>
      <c r="G1423" t="s">
        <v>173</v>
      </c>
      <c r="T1423">
        <v>7</v>
      </c>
      <c r="U1423">
        <v>2</v>
      </c>
      <c r="V1423">
        <v>30</v>
      </c>
      <c r="W1423">
        <v>1</v>
      </c>
      <c r="X1423">
        <v>0</v>
      </c>
      <c r="Y1423">
        <v>0</v>
      </c>
      <c r="AF1423">
        <v>11</v>
      </c>
    </row>
    <row r="1424" spans="1:32" hidden="1" x14ac:dyDescent="0.2">
      <c r="A1424" t="s">
        <v>1010</v>
      </c>
      <c r="B1424" t="s">
        <v>721</v>
      </c>
      <c r="C1424" t="s">
        <v>59</v>
      </c>
      <c r="D1424" t="s">
        <v>43</v>
      </c>
      <c r="E1424">
        <v>6</v>
      </c>
      <c r="F1424" t="s">
        <v>1011</v>
      </c>
      <c r="G1424" t="s">
        <v>180</v>
      </c>
      <c r="T1424">
        <v>3</v>
      </c>
      <c r="U1424">
        <v>2</v>
      </c>
      <c r="V1424">
        <v>30</v>
      </c>
      <c r="W1424">
        <v>1</v>
      </c>
      <c r="X1424">
        <v>0</v>
      </c>
      <c r="Y1424">
        <v>0</v>
      </c>
      <c r="AF1424">
        <v>11</v>
      </c>
    </row>
    <row r="1425" spans="1:32" hidden="1" x14ac:dyDescent="0.2">
      <c r="A1425" t="s">
        <v>1247</v>
      </c>
      <c r="B1425" t="s">
        <v>721</v>
      </c>
      <c r="C1425" t="s">
        <v>47</v>
      </c>
      <c r="D1425" t="s">
        <v>49</v>
      </c>
      <c r="E1425">
        <v>6</v>
      </c>
      <c r="F1425" t="s">
        <v>1248</v>
      </c>
      <c r="G1425" t="s">
        <v>179</v>
      </c>
      <c r="T1425">
        <v>5</v>
      </c>
      <c r="U1425">
        <v>2</v>
      </c>
      <c r="V1425">
        <v>30</v>
      </c>
      <c r="W1425">
        <v>1</v>
      </c>
      <c r="X1425">
        <v>0</v>
      </c>
      <c r="Y1425">
        <v>0</v>
      </c>
      <c r="AF1425">
        <v>11</v>
      </c>
    </row>
    <row r="1426" spans="1:32" hidden="1" x14ac:dyDescent="0.2">
      <c r="A1426" t="s">
        <v>504</v>
      </c>
      <c r="B1426" t="s">
        <v>476</v>
      </c>
      <c r="C1426" t="s">
        <v>61</v>
      </c>
      <c r="D1426" t="s">
        <v>52</v>
      </c>
      <c r="E1426">
        <v>6</v>
      </c>
      <c r="F1426" t="s">
        <v>505</v>
      </c>
      <c r="G1426" t="s">
        <v>170</v>
      </c>
      <c r="O1426">
        <v>7</v>
      </c>
      <c r="P1426">
        <v>28</v>
      </c>
      <c r="Q1426">
        <v>0</v>
      </c>
      <c r="R1426">
        <v>0</v>
      </c>
      <c r="S1426">
        <v>0</v>
      </c>
      <c r="T1426">
        <v>6</v>
      </c>
      <c r="U1426">
        <v>3</v>
      </c>
      <c r="V1426">
        <v>50</v>
      </c>
      <c r="W1426">
        <v>0</v>
      </c>
      <c r="X1426">
        <v>0</v>
      </c>
      <c r="Y1426">
        <v>0</v>
      </c>
      <c r="AF1426">
        <v>10.8</v>
      </c>
    </row>
    <row r="1427" spans="1:32" hidden="1" x14ac:dyDescent="0.2">
      <c r="A1427" t="s">
        <v>1104</v>
      </c>
      <c r="B1427" t="s">
        <v>721</v>
      </c>
      <c r="C1427" t="s">
        <v>49</v>
      </c>
      <c r="D1427" t="s">
        <v>47</v>
      </c>
      <c r="E1427">
        <v>6</v>
      </c>
      <c r="F1427" t="s">
        <v>1105</v>
      </c>
      <c r="G1427" t="s">
        <v>179</v>
      </c>
      <c r="T1427">
        <v>7</v>
      </c>
      <c r="U1427">
        <v>3</v>
      </c>
      <c r="V1427">
        <v>18</v>
      </c>
      <c r="W1427">
        <v>1</v>
      </c>
      <c r="X1427">
        <v>0</v>
      </c>
      <c r="Y1427">
        <v>0</v>
      </c>
      <c r="AF1427">
        <v>10.8</v>
      </c>
    </row>
    <row r="1428" spans="1:32" hidden="1" x14ac:dyDescent="0.2">
      <c r="A1428" t="s">
        <v>412</v>
      </c>
      <c r="B1428" t="s">
        <v>368</v>
      </c>
      <c r="C1428" t="s">
        <v>37</v>
      </c>
      <c r="D1428" t="s">
        <v>38</v>
      </c>
      <c r="E1428">
        <v>6</v>
      </c>
      <c r="F1428" t="s">
        <v>413</v>
      </c>
      <c r="G1428" t="s">
        <v>181</v>
      </c>
      <c r="H1428">
        <v>38</v>
      </c>
      <c r="I1428">
        <v>24</v>
      </c>
      <c r="J1428">
        <v>189</v>
      </c>
      <c r="K1428">
        <v>1</v>
      </c>
      <c r="L1428">
        <v>0</v>
      </c>
      <c r="M1428">
        <v>2</v>
      </c>
      <c r="N1428">
        <v>0</v>
      </c>
      <c r="O1428">
        <v>1</v>
      </c>
      <c r="P1428">
        <v>12</v>
      </c>
      <c r="Q1428">
        <v>0</v>
      </c>
      <c r="R1428">
        <v>0</v>
      </c>
      <c r="S1428">
        <v>0</v>
      </c>
      <c r="AF1428">
        <v>10.76</v>
      </c>
    </row>
    <row r="1429" spans="1:32" hidden="1" x14ac:dyDescent="0.2">
      <c r="A1429" t="s">
        <v>392</v>
      </c>
      <c r="B1429" t="s">
        <v>368</v>
      </c>
      <c r="C1429" t="s">
        <v>54</v>
      </c>
      <c r="D1429" t="s">
        <v>42</v>
      </c>
      <c r="E1429">
        <v>6</v>
      </c>
      <c r="F1429" t="s">
        <v>393</v>
      </c>
      <c r="G1429" t="s">
        <v>175</v>
      </c>
      <c r="H1429">
        <v>33</v>
      </c>
      <c r="I1429">
        <v>21</v>
      </c>
      <c r="J1429">
        <v>219</v>
      </c>
      <c r="K1429">
        <v>1</v>
      </c>
      <c r="L1429">
        <v>0</v>
      </c>
      <c r="M1429">
        <v>2</v>
      </c>
      <c r="N1429">
        <v>0</v>
      </c>
      <c r="Z1429">
        <v>2</v>
      </c>
      <c r="AA1429">
        <v>0</v>
      </c>
      <c r="AF1429">
        <v>10.76</v>
      </c>
    </row>
    <row r="1430" spans="1:32" hidden="1" x14ac:dyDescent="0.2">
      <c r="A1430" t="s">
        <v>919</v>
      </c>
      <c r="B1430" t="s">
        <v>795</v>
      </c>
      <c r="C1430" t="s">
        <v>61</v>
      </c>
      <c r="D1430" t="s">
        <v>52</v>
      </c>
      <c r="E1430">
        <v>6</v>
      </c>
      <c r="F1430" t="s">
        <v>920</v>
      </c>
      <c r="G1430" t="s">
        <v>170</v>
      </c>
      <c r="T1430">
        <v>6</v>
      </c>
      <c r="U1430">
        <v>3</v>
      </c>
      <c r="V1430">
        <v>17</v>
      </c>
      <c r="W1430">
        <v>1</v>
      </c>
      <c r="X1430">
        <v>0</v>
      </c>
      <c r="Y1430">
        <v>0</v>
      </c>
      <c r="AF1430">
        <v>10.7</v>
      </c>
    </row>
    <row r="1431" spans="1:32" hidden="1" x14ac:dyDescent="0.2">
      <c r="A1431" t="s">
        <v>569</v>
      </c>
      <c r="B1431" t="s">
        <v>476</v>
      </c>
      <c r="C1431" t="s">
        <v>31</v>
      </c>
      <c r="D1431" t="s">
        <v>45</v>
      </c>
      <c r="E1431">
        <v>6</v>
      </c>
      <c r="F1431" t="s">
        <v>570</v>
      </c>
      <c r="G1431" t="s">
        <v>172</v>
      </c>
      <c r="O1431">
        <v>13</v>
      </c>
      <c r="P1431">
        <v>41</v>
      </c>
      <c r="Q1431">
        <v>0</v>
      </c>
      <c r="R1431">
        <v>0</v>
      </c>
      <c r="S1431">
        <v>0</v>
      </c>
      <c r="T1431">
        <v>4</v>
      </c>
      <c r="U1431">
        <v>4</v>
      </c>
      <c r="V1431">
        <v>25</v>
      </c>
      <c r="W1431">
        <v>0</v>
      </c>
      <c r="X1431">
        <v>0</v>
      </c>
      <c r="Y1431">
        <v>0</v>
      </c>
      <c r="AF1431">
        <v>10.6</v>
      </c>
    </row>
    <row r="1432" spans="1:32" hidden="1" x14ac:dyDescent="0.2">
      <c r="A1432" t="s">
        <v>1222</v>
      </c>
      <c r="B1432" t="s">
        <v>795</v>
      </c>
      <c r="C1432" t="s">
        <v>58</v>
      </c>
      <c r="D1432" t="s">
        <v>51</v>
      </c>
      <c r="E1432">
        <v>6</v>
      </c>
      <c r="F1432" t="s">
        <v>1223</v>
      </c>
      <c r="G1432" t="s">
        <v>171</v>
      </c>
      <c r="T1432">
        <v>5</v>
      </c>
      <c r="U1432">
        <v>5</v>
      </c>
      <c r="V1432">
        <v>54</v>
      </c>
      <c r="W1432">
        <v>0</v>
      </c>
      <c r="X1432">
        <v>0</v>
      </c>
      <c r="Y1432">
        <v>0</v>
      </c>
      <c r="AF1432">
        <v>10.4</v>
      </c>
    </row>
    <row r="1433" spans="1:32" hidden="1" x14ac:dyDescent="0.2">
      <c r="A1433" t="s">
        <v>601</v>
      </c>
      <c r="B1433" t="s">
        <v>476</v>
      </c>
      <c r="C1433" t="s">
        <v>49</v>
      </c>
      <c r="D1433" t="s">
        <v>47</v>
      </c>
      <c r="E1433">
        <v>6</v>
      </c>
      <c r="F1433" t="s">
        <v>602</v>
      </c>
      <c r="G1433" t="s">
        <v>179</v>
      </c>
      <c r="O1433">
        <v>7</v>
      </c>
      <c r="P1433">
        <v>23</v>
      </c>
      <c r="Q1433">
        <v>0</v>
      </c>
      <c r="R1433">
        <v>0</v>
      </c>
      <c r="S1433">
        <v>0</v>
      </c>
      <c r="T1433">
        <v>4</v>
      </c>
      <c r="U1433">
        <v>4</v>
      </c>
      <c r="V1433">
        <v>40</v>
      </c>
      <c r="W1433">
        <v>0</v>
      </c>
      <c r="X1433">
        <v>0</v>
      </c>
      <c r="Y1433">
        <v>0</v>
      </c>
      <c r="AF1433">
        <v>10.3</v>
      </c>
    </row>
    <row r="1434" spans="1:32" hidden="1" x14ac:dyDescent="0.2">
      <c r="A1434" t="s">
        <v>1088</v>
      </c>
      <c r="B1434" t="s">
        <v>721</v>
      </c>
      <c r="C1434" t="s">
        <v>33</v>
      </c>
      <c r="D1434" t="s">
        <v>40</v>
      </c>
      <c r="E1434">
        <v>6</v>
      </c>
      <c r="F1434" t="s">
        <v>1089</v>
      </c>
      <c r="G1434" t="s">
        <v>173</v>
      </c>
      <c r="T1434">
        <v>6</v>
      </c>
      <c r="U1434">
        <v>4</v>
      </c>
      <c r="V1434">
        <v>63</v>
      </c>
      <c r="W1434">
        <v>0</v>
      </c>
      <c r="X1434">
        <v>0</v>
      </c>
      <c r="Y1434">
        <v>0</v>
      </c>
      <c r="AF1434">
        <v>10.3</v>
      </c>
    </row>
    <row r="1435" spans="1:32" hidden="1" x14ac:dyDescent="0.2">
      <c r="A1435" t="s">
        <v>420</v>
      </c>
      <c r="B1435" t="s">
        <v>368</v>
      </c>
      <c r="C1435" t="s">
        <v>53</v>
      </c>
      <c r="D1435" t="s">
        <v>32</v>
      </c>
      <c r="E1435">
        <v>6</v>
      </c>
      <c r="F1435" t="s">
        <v>421</v>
      </c>
      <c r="G1435" t="s">
        <v>176</v>
      </c>
      <c r="H1435">
        <v>43</v>
      </c>
      <c r="I1435">
        <v>25</v>
      </c>
      <c r="J1435">
        <v>196</v>
      </c>
      <c r="K1435">
        <v>1</v>
      </c>
      <c r="L1435">
        <v>0</v>
      </c>
      <c r="M1435">
        <v>2</v>
      </c>
      <c r="N1435">
        <v>0</v>
      </c>
      <c r="O1435">
        <v>1</v>
      </c>
      <c r="P1435">
        <v>1</v>
      </c>
      <c r="Q1435">
        <v>0</v>
      </c>
      <c r="R1435">
        <v>0</v>
      </c>
      <c r="S1435">
        <v>0</v>
      </c>
      <c r="AF1435">
        <v>9.94</v>
      </c>
    </row>
    <row r="1436" spans="1:32" hidden="1" x14ac:dyDescent="0.2">
      <c r="A1436" t="s">
        <v>526</v>
      </c>
      <c r="B1436" t="s">
        <v>476</v>
      </c>
      <c r="C1436" t="s">
        <v>61</v>
      </c>
      <c r="D1436" t="s">
        <v>52</v>
      </c>
      <c r="E1436">
        <v>6</v>
      </c>
      <c r="F1436" t="s">
        <v>527</v>
      </c>
      <c r="G1436" t="s">
        <v>170</v>
      </c>
      <c r="O1436">
        <v>14</v>
      </c>
      <c r="P1436">
        <v>48</v>
      </c>
      <c r="Q1436">
        <v>0</v>
      </c>
      <c r="R1436">
        <v>0</v>
      </c>
      <c r="S1436">
        <v>0</v>
      </c>
      <c r="T1436">
        <v>4</v>
      </c>
      <c r="U1436">
        <v>3</v>
      </c>
      <c r="V1436">
        <v>21</v>
      </c>
      <c r="W1436">
        <v>0</v>
      </c>
      <c r="X1436">
        <v>0</v>
      </c>
      <c r="Y1436">
        <v>0</v>
      </c>
      <c r="AF1436">
        <v>9.9</v>
      </c>
    </row>
    <row r="1437" spans="1:32" hidden="1" x14ac:dyDescent="0.2">
      <c r="A1437" t="s">
        <v>963</v>
      </c>
      <c r="B1437" t="s">
        <v>721</v>
      </c>
      <c r="C1437" t="s">
        <v>52</v>
      </c>
      <c r="D1437" t="s">
        <v>61</v>
      </c>
      <c r="E1437">
        <v>6</v>
      </c>
      <c r="F1437" t="s">
        <v>964</v>
      </c>
      <c r="G1437" t="s">
        <v>170</v>
      </c>
      <c r="T1437">
        <v>7</v>
      </c>
      <c r="U1437">
        <v>5</v>
      </c>
      <c r="V1437">
        <v>49</v>
      </c>
      <c r="W1437">
        <v>0</v>
      </c>
      <c r="X1437">
        <v>0</v>
      </c>
      <c r="Y1437">
        <v>0</v>
      </c>
      <c r="AF1437">
        <v>9.9</v>
      </c>
    </row>
    <row r="1438" spans="1:32" hidden="1" x14ac:dyDescent="0.2">
      <c r="A1438" t="s">
        <v>1122</v>
      </c>
      <c r="B1438" t="s">
        <v>721</v>
      </c>
      <c r="C1438" t="s">
        <v>47</v>
      </c>
      <c r="D1438" t="s">
        <v>49</v>
      </c>
      <c r="E1438">
        <v>6</v>
      </c>
      <c r="F1438" t="s">
        <v>1123</v>
      </c>
      <c r="G1438" t="s">
        <v>179</v>
      </c>
      <c r="T1438">
        <v>4</v>
      </c>
      <c r="U1438">
        <v>2</v>
      </c>
      <c r="V1438">
        <v>79</v>
      </c>
      <c r="W1438">
        <v>0</v>
      </c>
      <c r="X1438">
        <v>0</v>
      </c>
      <c r="Y1438">
        <v>0</v>
      </c>
      <c r="AF1438">
        <v>9.9</v>
      </c>
    </row>
    <row r="1439" spans="1:32" hidden="1" x14ac:dyDescent="0.2">
      <c r="A1439" t="s">
        <v>643</v>
      </c>
      <c r="B1439" t="s">
        <v>476</v>
      </c>
      <c r="C1439" t="s">
        <v>53</v>
      </c>
      <c r="D1439" t="s">
        <v>32</v>
      </c>
      <c r="E1439">
        <v>6</v>
      </c>
      <c r="F1439" t="s">
        <v>644</v>
      </c>
      <c r="G1439" t="s">
        <v>176</v>
      </c>
      <c r="O1439">
        <v>5</v>
      </c>
      <c r="P1439">
        <v>12</v>
      </c>
      <c r="Q1439">
        <v>0</v>
      </c>
      <c r="R1439">
        <v>0</v>
      </c>
      <c r="S1439">
        <v>0</v>
      </c>
      <c r="T1439">
        <v>10</v>
      </c>
      <c r="U1439">
        <v>6</v>
      </c>
      <c r="V1439">
        <v>26</v>
      </c>
      <c r="W1439">
        <v>0</v>
      </c>
      <c r="X1439">
        <v>0</v>
      </c>
      <c r="Y1439">
        <v>0</v>
      </c>
      <c r="AF1439">
        <v>9.8000000000000007</v>
      </c>
    </row>
    <row r="1440" spans="1:32" hidden="1" x14ac:dyDescent="0.2">
      <c r="A1440" t="s">
        <v>689</v>
      </c>
      <c r="B1440" t="s">
        <v>476</v>
      </c>
      <c r="C1440" t="s">
        <v>52</v>
      </c>
      <c r="D1440" t="s">
        <v>61</v>
      </c>
      <c r="E1440">
        <v>6</v>
      </c>
      <c r="F1440" t="s">
        <v>690</v>
      </c>
      <c r="G1440" t="s">
        <v>170</v>
      </c>
      <c r="O1440">
        <v>5</v>
      </c>
      <c r="P1440">
        <v>10</v>
      </c>
      <c r="Q1440">
        <v>1</v>
      </c>
      <c r="R1440">
        <v>0</v>
      </c>
      <c r="S1440">
        <v>0</v>
      </c>
      <c r="T1440">
        <v>2</v>
      </c>
      <c r="U1440">
        <v>1</v>
      </c>
      <c r="V1440">
        <v>17</v>
      </c>
      <c r="W1440">
        <v>0</v>
      </c>
      <c r="X1440">
        <v>0</v>
      </c>
      <c r="Y1440">
        <v>0</v>
      </c>
      <c r="AF1440">
        <v>9.6999999999999993</v>
      </c>
    </row>
    <row r="1441" spans="1:32" hidden="1" x14ac:dyDescent="0.2">
      <c r="A1441" t="s">
        <v>867</v>
      </c>
      <c r="B1441" t="s">
        <v>721</v>
      </c>
      <c r="C1441" t="s">
        <v>41</v>
      </c>
      <c r="D1441" t="s">
        <v>50</v>
      </c>
      <c r="E1441">
        <v>6</v>
      </c>
      <c r="F1441" t="s">
        <v>868</v>
      </c>
      <c r="G1441" t="s">
        <v>168</v>
      </c>
      <c r="T1441">
        <v>5</v>
      </c>
      <c r="U1441">
        <v>4</v>
      </c>
      <c r="V1441">
        <v>55</v>
      </c>
      <c r="W1441">
        <v>0</v>
      </c>
      <c r="X1441">
        <v>0</v>
      </c>
      <c r="Y1441">
        <v>0</v>
      </c>
      <c r="AF1441">
        <v>9.5</v>
      </c>
    </row>
    <row r="1442" spans="1:32" hidden="1" x14ac:dyDescent="0.2">
      <c r="A1442" t="s">
        <v>1118</v>
      </c>
      <c r="B1442" t="s">
        <v>721</v>
      </c>
      <c r="C1442" t="s">
        <v>37</v>
      </c>
      <c r="D1442" t="s">
        <v>38</v>
      </c>
      <c r="E1442">
        <v>6</v>
      </c>
      <c r="F1442" t="s">
        <v>1119</v>
      </c>
      <c r="G1442" t="s">
        <v>181</v>
      </c>
      <c r="T1442">
        <v>6</v>
      </c>
      <c r="U1442">
        <v>5</v>
      </c>
      <c r="V1442">
        <v>44</v>
      </c>
      <c r="W1442">
        <v>0</v>
      </c>
      <c r="X1442">
        <v>0</v>
      </c>
      <c r="Y1442">
        <v>0</v>
      </c>
      <c r="AF1442">
        <v>9.4</v>
      </c>
    </row>
    <row r="1443" spans="1:32" hidden="1" x14ac:dyDescent="0.2">
      <c r="A1443" t="s">
        <v>1228</v>
      </c>
      <c r="B1443" t="s">
        <v>721</v>
      </c>
      <c r="C1443" t="s">
        <v>38</v>
      </c>
      <c r="D1443" t="s">
        <v>37</v>
      </c>
      <c r="E1443">
        <v>6</v>
      </c>
      <c r="F1443" t="s">
        <v>1229</v>
      </c>
      <c r="G1443" t="s">
        <v>181</v>
      </c>
      <c r="T1443">
        <v>3</v>
      </c>
      <c r="U1443">
        <v>3</v>
      </c>
      <c r="V1443">
        <v>60</v>
      </c>
      <c r="W1443">
        <v>0</v>
      </c>
      <c r="X1443">
        <v>0</v>
      </c>
      <c r="Y1443">
        <v>0</v>
      </c>
      <c r="AF1443">
        <v>9</v>
      </c>
    </row>
    <row r="1444" spans="1:32" hidden="1" x14ac:dyDescent="0.2">
      <c r="A1444" t="s">
        <v>819</v>
      </c>
      <c r="B1444" t="s">
        <v>721</v>
      </c>
      <c r="C1444" t="s">
        <v>39</v>
      </c>
      <c r="D1444" t="s">
        <v>62</v>
      </c>
      <c r="E1444">
        <v>6</v>
      </c>
      <c r="F1444" t="s">
        <v>820</v>
      </c>
      <c r="G1444" t="s">
        <v>174</v>
      </c>
      <c r="T1444">
        <v>3</v>
      </c>
      <c r="U1444">
        <v>2</v>
      </c>
      <c r="V1444">
        <v>69</v>
      </c>
      <c r="W1444">
        <v>0</v>
      </c>
      <c r="X1444">
        <v>0</v>
      </c>
      <c r="Y1444">
        <v>0</v>
      </c>
      <c r="AF1444">
        <v>8.9</v>
      </c>
    </row>
    <row r="1445" spans="1:32" hidden="1" x14ac:dyDescent="0.2">
      <c r="A1445" t="s">
        <v>1154</v>
      </c>
      <c r="B1445" t="s">
        <v>795</v>
      </c>
      <c r="C1445" t="s">
        <v>39</v>
      </c>
      <c r="D1445" t="s">
        <v>62</v>
      </c>
      <c r="E1445">
        <v>6</v>
      </c>
      <c r="F1445" t="s">
        <v>1155</v>
      </c>
      <c r="G1445" t="s">
        <v>174</v>
      </c>
      <c r="T1445">
        <v>5</v>
      </c>
      <c r="U1445">
        <v>2</v>
      </c>
      <c r="V1445">
        <v>9</v>
      </c>
      <c r="W1445">
        <v>1</v>
      </c>
      <c r="X1445">
        <v>0</v>
      </c>
      <c r="Y1445">
        <v>0</v>
      </c>
      <c r="AF1445">
        <v>8.9</v>
      </c>
    </row>
    <row r="1446" spans="1:32" hidden="1" x14ac:dyDescent="0.2">
      <c r="A1446" t="s">
        <v>583</v>
      </c>
      <c r="B1446" t="s">
        <v>476</v>
      </c>
      <c r="C1446" t="s">
        <v>48</v>
      </c>
      <c r="D1446" t="s">
        <v>46</v>
      </c>
      <c r="E1446">
        <v>6</v>
      </c>
      <c r="F1446" t="s">
        <v>584</v>
      </c>
      <c r="G1446" t="s">
        <v>169</v>
      </c>
      <c r="O1446">
        <v>24</v>
      </c>
      <c r="P1446">
        <v>88</v>
      </c>
      <c r="Q1446">
        <v>0</v>
      </c>
      <c r="R1446">
        <v>0</v>
      </c>
      <c r="S1446">
        <v>0</v>
      </c>
      <c r="AF1446">
        <v>8.8000000000000007</v>
      </c>
    </row>
    <row r="1447" spans="1:32" hidden="1" x14ac:dyDescent="0.2">
      <c r="A1447" t="s">
        <v>843</v>
      </c>
      <c r="B1447" t="s">
        <v>721</v>
      </c>
      <c r="C1447" t="s">
        <v>58</v>
      </c>
      <c r="D1447" t="s">
        <v>51</v>
      </c>
      <c r="E1447">
        <v>6</v>
      </c>
      <c r="F1447" t="s">
        <v>844</v>
      </c>
      <c r="G1447" t="s">
        <v>171</v>
      </c>
      <c r="T1447">
        <v>6</v>
      </c>
      <c r="U1447">
        <v>4</v>
      </c>
      <c r="V1447">
        <v>47</v>
      </c>
      <c r="W1447">
        <v>0</v>
      </c>
      <c r="X1447">
        <v>0</v>
      </c>
      <c r="Y1447">
        <v>0</v>
      </c>
      <c r="AF1447">
        <v>8.6999999999999993</v>
      </c>
    </row>
    <row r="1448" spans="1:32" hidden="1" x14ac:dyDescent="0.2">
      <c r="A1448" t="s">
        <v>1130</v>
      </c>
      <c r="B1448" t="s">
        <v>721</v>
      </c>
      <c r="C1448" t="s">
        <v>54</v>
      </c>
      <c r="D1448" t="s">
        <v>42</v>
      </c>
      <c r="E1448">
        <v>6</v>
      </c>
      <c r="F1448" t="s">
        <v>1131</v>
      </c>
      <c r="G1448" t="s">
        <v>175</v>
      </c>
      <c r="T1448">
        <v>6</v>
      </c>
      <c r="U1448">
        <v>3</v>
      </c>
      <c r="V1448">
        <v>57</v>
      </c>
      <c r="W1448">
        <v>0</v>
      </c>
      <c r="X1448">
        <v>0</v>
      </c>
      <c r="Y1448">
        <v>0</v>
      </c>
      <c r="AF1448">
        <v>8.6999999999999993</v>
      </c>
    </row>
    <row r="1449" spans="1:32" hidden="1" x14ac:dyDescent="0.2">
      <c r="A1449" t="s">
        <v>565</v>
      </c>
      <c r="B1449" t="s">
        <v>476</v>
      </c>
      <c r="C1449" t="s">
        <v>45</v>
      </c>
      <c r="D1449" t="s">
        <v>31</v>
      </c>
      <c r="E1449">
        <v>6</v>
      </c>
      <c r="F1449" t="s">
        <v>566</v>
      </c>
      <c r="G1449" t="s">
        <v>172</v>
      </c>
      <c r="O1449">
        <v>9</v>
      </c>
      <c r="P1449">
        <v>38</v>
      </c>
      <c r="Q1449">
        <v>0</v>
      </c>
      <c r="R1449">
        <v>0</v>
      </c>
      <c r="S1449">
        <v>0</v>
      </c>
      <c r="T1449">
        <v>4</v>
      </c>
      <c r="U1449">
        <v>3</v>
      </c>
      <c r="V1449">
        <v>18</v>
      </c>
      <c r="W1449">
        <v>0</v>
      </c>
      <c r="X1449">
        <v>0</v>
      </c>
      <c r="Y1449">
        <v>0</v>
      </c>
      <c r="AF1449">
        <v>8.6</v>
      </c>
    </row>
    <row r="1450" spans="1:32" hidden="1" x14ac:dyDescent="0.2">
      <c r="A1450" t="s">
        <v>1164</v>
      </c>
      <c r="B1450" t="s">
        <v>721</v>
      </c>
      <c r="C1450" t="s">
        <v>54</v>
      </c>
      <c r="D1450" t="s">
        <v>42</v>
      </c>
      <c r="E1450">
        <v>6</v>
      </c>
      <c r="F1450" t="s">
        <v>1165</v>
      </c>
      <c r="G1450" t="s">
        <v>175</v>
      </c>
      <c r="T1450">
        <v>4</v>
      </c>
      <c r="U1450">
        <v>3</v>
      </c>
      <c r="V1450">
        <v>54</v>
      </c>
      <c r="W1450">
        <v>0</v>
      </c>
      <c r="X1450">
        <v>0</v>
      </c>
      <c r="Y1450">
        <v>0</v>
      </c>
      <c r="AF1450">
        <v>8.4</v>
      </c>
    </row>
    <row r="1451" spans="1:32" hidden="1" x14ac:dyDescent="0.2">
      <c r="A1451" t="s">
        <v>895</v>
      </c>
      <c r="B1451" t="s">
        <v>795</v>
      </c>
      <c r="C1451" t="s">
        <v>38</v>
      </c>
      <c r="D1451" t="s">
        <v>37</v>
      </c>
      <c r="E1451">
        <v>6</v>
      </c>
      <c r="F1451" t="s">
        <v>896</v>
      </c>
      <c r="G1451" t="s">
        <v>181</v>
      </c>
      <c r="T1451">
        <v>7</v>
      </c>
      <c r="U1451">
        <v>4</v>
      </c>
      <c r="V1451">
        <v>43</v>
      </c>
      <c r="W1451">
        <v>0</v>
      </c>
      <c r="X1451">
        <v>0</v>
      </c>
      <c r="Y1451">
        <v>0</v>
      </c>
      <c r="AF1451">
        <v>8.3000000000000007</v>
      </c>
    </row>
    <row r="1452" spans="1:32" hidden="1" x14ac:dyDescent="0.2">
      <c r="A1452" t="s">
        <v>563</v>
      </c>
      <c r="B1452" t="s">
        <v>476</v>
      </c>
      <c r="C1452" t="s">
        <v>32</v>
      </c>
      <c r="D1452" t="s">
        <v>53</v>
      </c>
      <c r="E1452">
        <v>6</v>
      </c>
      <c r="F1452" t="s">
        <v>564</v>
      </c>
      <c r="G1452" t="s">
        <v>176</v>
      </c>
      <c r="O1452">
        <v>13</v>
      </c>
      <c r="P1452">
        <v>46</v>
      </c>
      <c r="Q1452">
        <v>0</v>
      </c>
      <c r="R1452">
        <v>0</v>
      </c>
      <c r="S1452">
        <v>0</v>
      </c>
      <c r="T1452">
        <v>2</v>
      </c>
      <c r="U1452">
        <v>2</v>
      </c>
      <c r="V1452">
        <v>15</v>
      </c>
      <c r="W1452">
        <v>0</v>
      </c>
      <c r="X1452">
        <v>0</v>
      </c>
      <c r="Y1452">
        <v>0</v>
      </c>
      <c r="AF1452">
        <v>8.1</v>
      </c>
    </row>
    <row r="1453" spans="1:32" hidden="1" x14ac:dyDescent="0.2">
      <c r="A1453" t="s">
        <v>817</v>
      </c>
      <c r="B1453" t="s">
        <v>721</v>
      </c>
      <c r="C1453" t="s">
        <v>41</v>
      </c>
      <c r="D1453" t="s">
        <v>50</v>
      </c>
      <c r="E1453">
        <v>6</v>
      </c>
      <c r="F1453" t="s">
        <v>818</v>
      </c>
      <c r="G1453" t="s">
        <v>168</v>
      </c>
      <c r="T1453">
        <v>5</v>
      </c>
      <c r="U1453">
        <v>4</v>
      </c>
      <c r="V1453">
        <v>41</v>
      </c>
      <c r="W1453">
        <v>0</v>
      </c>
      <c r="X1453">
        <v>0</v>
      </c>
      <c r="Y1453">
        <v>0</v>
      </c>
      <c r="AF1453">
        <v>8.1</v>
      </c>
    </row>
    <row r="1454" spans="1:32" hidden="1" x14ac:dyDescent="0.2">
      <c r="A1454" t="s">
        <v>591</v>
      </c>
      <c r="B1454" t="s">
        <v>476</v>
      </c>
      <c r="C1454" t="s">
        <v>60</v>
      </c>
      <c r="D1454" t="s">
        <v>55</v>
      </c>
      <c r="E1454">
        <v>6</v>
      </c>
      <c r="F1454" t="s">
        <v>592</v>
      </c>
      <c r="G1454" t="s">
        <v>178</v>
      </c>
      <c r="O1454">
        <v>21</v>
      </c>
      <c r="P1454">
        <v>55</v>
      </c>
      <c r="Q1454">
        <v>0</v>
      </c>
      <c r="R1454">
        <v>0</v>
      </c>
      <c r="S1454">
        <v>0</v>
      </c>
      <c r="T1454">
        <v>2</v>
      </c>
      <c r="U1454">
        <v>2</v>
      </c>
      <c r="V1454">
        <v>5</v>
      </c>
      <c r="W1454">
        <v>0</v>
      </c>
      <c r="X1454">
        <v>0</v>
      </c>
      <c r="Y1454">
        <v>0</v>
      </c>
      <c r="AF1454">
        <v>8</v>
      </c>
    </row>
    <row r="1455" spans="1:32" hidden="1" x14ac:dyDescent="0.2">
      <c r="A1455" t="s">
        <v>764</v>
      </c>
      <c r="B1455" t="s">
        <v>721</v>
      </c>
      <c r="C1455" t="s">
        <v>53</v>
      </c>
      <c r="D1455" t="s">
        <v>32</v>
      </c>
      <c r="E1455">
        <v>6</v>
      </c>
      <c r="F1455" t="s">
        <v>765</v>
      </c>
      <c r="G1455" t="s">
        <v>176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T1455">
        <v>9</v>
      </c>
      <c r="U1455">
        <v>4</v>
      </c>
      <c r="V1455">
        <v>40</v>
      </c>
      <c r="W1455">
        <v>0</v>
      </c>
      <c r="X1455">
        <v>0</v>
      </c>
      <c r="Y1455">
        <v>0</v>
      </c>
      <c r="AF1455">
        <v>8</v>
      </c>
    </row>
    <row r="1456" spans="1:32" hidden="1" x14ac:dyDescent="0.2">
      <c r="A1456" t="s">
        <v>645</v>
      </c>
      <c r="B1456" t="s">
        <v>476</v>
      </c>
      <c r="C1456" t="s">
        <v>40</v>
      </c>
      <c r="D1456" t="s">
        <v>33</v>
      </c>
      <c r="E1456">
        <v>6</v>
      </c>
      <c r="F1456" t="s">
        <v>646</v>
      </c>
      <c r="G1456" t="s">
        <v>173</v>
      </c>
      <c r="O1456">
        <v>9</v>
      </c>
      <c r="P1456">
        <v>26</v>
      </c>
      <c r="Q1456">
        <v>0</v>
      </c>
      <c r="R1456">
        <v>0</v>
      </c>
      <c r="S1456">
        <v>0</v>
      </c>
      <c r="T1456">
        <v>4</v>
      </c>
      <c r="U1456">
        <v>3</v>
      </c>
      <c r="V1456">
        <v>23</v>
      </c>
      <c r="W1456">
        <v>0</v>
      </c>
      <c r="X1456">
        <v>0</v>
      </c>
      <c r="Y1456">
        <v>0</v>
      </c>
      <c r="AF1456">
        <v>7.9</v>
      </c>
    </row>
    <row r="1457" spans="1:32" hidden="1" x14ac:dyDescent="0.2">
      <c r="A1457" t="s">
        <v>1100</v>
      </c>
      <c r="B1457" t="s">
        <v>795</v>
      </c>
      <c r="C1457" t="s">
        <v>53</v>
      </c>
      <c r="D1457" t="s">
        <v>32</v>
      </c>
      <c r="E1457">
        <v>6</v>
      </c>
      <c r="F1457" t="s">
        <v>1101</v>
      </c>
      <c r="G1457" t="s">
        <v>176</v>
      </c>
      <c r="T1457">
        <v>4</v>
      </c>
      <c r="U1457">
        <v>4</v>
      </c>
      <c r="V1457">
        <v>39</v>
      </c>
      <c r="W1457">
        <v>0</v>
      </c>
      <c r="X1457">
        <v>0</v>
      </c>
      <c r="Y1457">
        <v>0</v>
      </c>
      <c r="AF1457">
        <v>7.9</v>
      </c>
    </row>
    <row r="1458" spans="1:32" hidden="1" x14ac:dyDescent="0.2">
      <c r="A1458" t="s">
        <v>829</v>
      </c>
      <c r="B1458" t="s">
        <v>721</v>
      </c>
      <c r="C1458" t="s">
        <v>62</v>
      </c>
      <c r="D1458" t="s">
        <v>39</v>
      </c>
      <c r="E1458">
        <v>6</v>
      </c>
      <c r="F1458" t="s">
        <v>830</v>
      </c>
      <c r="G1458" t="s">
        <v>174</v>
      </c>
      <c r="T1458">
        <v>4</v>
      </c>
      <c r="U1458">
        <v>3</v>
      </c>
      <c r="V1458">
        <v>48</v>
      </c>
      <c r="W1458">
        <v>0</v>
      </c>
      <c r="X1458">
        <v>0</v>
      </c>
      <c r="Y1458">
        <v>0</v>
      </c>
      <c r="AF1458">
        <v>7.8</v>
      </c>
    </row>
    <row r="1459" spans="1:32" hidden="1" x14ac:dyDescent="0.2">
      <c r="A1459" t="s">
        <v>991</v>
      </c>
      <c r="B1459" t="s">
        <v>721</v>
      </c>
      <c r="C1459" t="s">
        <v>50</v>
      </c>
      <c r="D1459" t="s">
        <v>41</v>
      </c>
      <c r="E1459">
        <v>6</v>
      </c>
      <c r="F1459" t="s">
        <v>992</v>
      </c>
      <c r="G1459" t="s">
        <v>168</v>
      </c>
      <c r="T1459">
        <v>6</v>
      </c>
      <c r="U1459">
        <v>4</v>
      </c>
      <c r="V1459">
        <v>37</v>
      </c>
      <c r="W1459">
        <v>0</v>
      </c>
      <c r="X1459">
        <v>0</v>
      </c>
      <c r="Y1459">
        <v>0</v>
      </c>
      <c r="AF1459">
        <v>7.7</v>
      </c>
    </row>
    <row r="1460" spans="1:32" hidden="1" x14ac:dyDescent="0.2">
      <c r="A1460" t="s">
        <v>973</v>
      </c>
      <c r="B1460" t="s">
        <v>721</v>
      </c>
      <c r="C1460" t="s">
        <v>51</v>
      </c>
      <c r="D1460" t="s">
        <v>58</v>
      </c>
      <c r="E1460">
        <v>6</v>
      </c>
      <c r="F1460" t="s">
        <v>974</v>
      </c>
      <c r="G1460" t="s">
        <v>171</v>
      </c>
      <c r="T1460">
        <v>7</v>
      </c>
      <c r="U1460">
        <v>4</v>
      </c>
      <c r="V1460">
        <v>36</v>
      </c>
      <c r="W1460">
        <v>0</v>
      </c>
      <c r="X1460">
        <v>0</v>
      </c>
      <c r="Y1460">
        <v>0</v>
      </c>
      <c r="AF1460">
        <v>7.6</v>
      </c>
    </row>
    <row r="1461" spans="1:32" hidden="1" x14ac:dyDescent="0.2">
      <c r="A1461" t="s">
        <v>512</v>
      </c>
      <c r="B1461" t="s">
        <v>476</v>
      </c>
      <c r="C1461" t="s">
        <v>46</v>
      </c>
      <c r="D1461" t="s">
        <v>48</v>
      </c>
      <c r="E1461">
        <v>6</v>
      </c>
      <c r="F1461" t="s">
        <v>513</v>
      </c>
      <c r="G1461" t="s">
        <v>169</v>
      </c>
      <c r="O1461">
        <v>1</v>
      </c>
      <c r="P1461">
        <v>7</v>
      </c>
      <c r="Q1461">
        <v>0</v>
      </c>
      <c r="R1461">
        <v>0</v>
      </c>
      <c r="S1461">
        <v>0</v>
      </c>
      <c r="T1461">
        <v>2</v>
      </c>
      <c r="U1461">
        <v>2</v>
      </c>
      <c r="V1461">
        <v>47</v>
      </c>
      <c r="W1461">
        <v>0</v>
      </c>
      <c r="X1461">
        <v>0</v>
      </c>
      <c r="Y1461">
        <v>0</v>
      </c>
      <c r="AF1461">
        <v>7.4</v>
      </c>
    </row>
    <row r="1462" spans="1:32" hidden="1" x14ac:dyDescent="0.2">
      <c r="A1462" t="s">
        <v>1106</v>
      </c>
      <c r="B1462" t="s">
        <v>721</v>
      </c>
      <c r="C1462" t="s">
        <v>52</v>
      </c>
      <c r="D1462" t="s">
        <v>61</v>
      </c>
      <c r="E1462">
        <v>6</v>
      </c>
      <c r="F1462" t="s">
        <v>1107</v>
      </c>
      <c r="G1462" t="s">
        <v>170</v>
      </c>
      <c r="T1462">
        <v>4</v>
      </c>
      <c r="U1462">
        <v>2</v>
      </c>
      <c r="V1462">
        <v>54</v>
      </c>
      <c r="W1462">
        <v>0</v>
      </c>
      <c r="X1462">
        <v>0</v>
      </c>
      <c r="Y1462">
        <v>0</v>
      </c>
      <c r="AF1462">
        <v>7.4</v>
      </c>
    </row>
    <row r="1463" spans="1:32" hidden="1" x14ac:dyDescent="0.2">
      <c r="A1463" t="s">
        <v>805</v>
      </c>
      <c r="B1463" t="s">
        <v>721</v>
      </c>
      <c r="C1463" t="s">
        <v>54</v>
      </c>
      <c r="D1463" t="s">
        <v>42</v>
      </c>
      <c r="E1463">
        <v>6</v>
      </c>
      <c r="F1463" t="s">
        <v>806</v>
      </c>
      <c r="G1463" t="s">
        <v>175</v>
      </c>
      <c r="T1463">
        <v>5</v>
      </c>
      <c r="U1463">
        <v>4</v>
      </c>
      <c r="V1463">
        <v>34</v>
      </c>
      <c r="W1463">
        <v>0</v>
      </c>
      <c r="X1463">
        <v>0</v>
      </c>
      <c r="Y1463">
        <v>0</v>
      </c>
      <c r="AF1463">
        <v>7.4</v>
      </c>
    </row>
    <row r="1464" spans="1:32" hidden="1" x14ac:dyDescent="0.2">
      <c r="A1464" t="s">
        <v>488</v>
      </c>
      <c r="B1464" t="s">
        <v>476</v>
      </c>
      <c r="C1464" t="s">
        <v>43</v>
      </c>
      <c r="D1464" t="s">
        <v>59</v>
      </c>
      <c r="E1464">
        <v>6</v>
      </c>
      <c r="F1464" t="s">
        <v>489</v>
      </c>
      <c r="G1464" t="s">
        <v>180</v>
      </c>
      <c r="O1464">
        <v>4</v>
      </c>
      <c r="P1464">
        <v>21</v>
      </c>
      <c r="Q1464">
        <v>0</v>
      </c>
      <c r="R1464">
        <v>0</v>
      </c>
      <c r="S1464">
        <v>0</v>
      </c>
      <c r="T1464">
        <v>6</v>
      </c>
      <c r="U1464">
        <v>3</v>
      </c>
      <c r="V1464">
        <v>18</v>
      </c>
      <c r="W1464">
        <v>0</v>
      </c>
      <c r="X1464">
        <v>0</v>
      </c>
      <c r="Y1464">
        <v>0</v>
      </c>
      <c r="AF1464">
        <v>6.9</v>
      </c>
    </row>
    <row r="1465" spans="1:32" hidden="1" x14ac:dyDescent="0.2">
      <c r="A1465" t="s">
        <v>587</v>
      </c>
      <c r="B1465" t="s">
        <v>476</v>
      </c>
      <c r="C1465" t="s">
        <v>40</v>
      </c>
      <c r="D1465" t="s">
        <v>33</v>
      </c>
      <c r="E1465">
        <v>6</v>
      </c>
      <c r="F1465" t="s">
        <v>588</v>
      </c>
      <c r="G1465" t="s">
        <v>173</v>
      </c>
      <c r="O1465">
        <v>7</v>
      </c>
      <c r="P1465">
        <v>19</v>
      </c>
      <c r="Q1465">
        <v>0</v>
      </c>
      <c r="R1465">
        <v>0</v>
      </c>
      <c r="S1465">
        <v>0</v>
      </c>
      <c r="T1465">
        <v>3</v>
      </c>
      <c r="U1465">
        <v>3</v>
      </c>
      <c r="V1465">
        <v>19</v>
      </c>
      <c r="W1465">
        <v>0</v>
      </c>
      <c r="X1465">
        <v>0</v>
      </c>
      <c r="Y1465">
        <v>0</v>
      </c>
      <c r="AF1465">
        <v>6.8</v>
      </c>
    </row>
    <row r="1466" spans="1:32" hidden="1" x14ac:dyDescent="0.2">
      <c r="A1466" t="s">
        <v>1028</v>
      </c>
      <c r="B1466" t="s">
        <v>795</v>
      </c>
      <c r="C1466" t="s">
        <v>41</v>
      </c>
      <c r="D1466" t="s">
        <v>50</v>
      </c>
      <c r="E1466">
        <v>6</v>
      </c>
      <c r="F1466" t="s">
        <v>1029</v>
      </c>
      <c r="G1466" t="s">
        <v>168</v>
      </c>
      <c r="T1466">
        <v>5</v>
      </c>
      <c r="U1466">
        <v>3</v>
      </c>
      <c r="V1466">
        <v>38</v>
      </c>
      <c r="W1466">
        <v>0</v>
      </c>
      <c r="X1466">
        <v>0</v>
      </c>
      <c r="Y1466">
        <v>0</v>
      </c>
      <c r="AF1466">
        <v>6.8</v>
      </c>
    </row>
    <row r="1467" spans="1:32" hidden="1" x14ac:dyDescent="0.2">
      <c r="A1467" t="s">
        <v>547</v>
      </c>
      <c r="B1467" t="s">
        <v>476</v>
      </c>
      <c r="C1467" t="s">
        <v>41</v>
      </c>
      <c r="D1467" t="s">
        <v>50</v>
      </c>
      <c r="E1467">
        <v>6</v>
      </c>
      <c r="F1467" t="s">
        <v>548</v>
      </c>
      <c r="G1467" t="s">
        <v>168</v>
      </c>
      <c r="O1467">
        <v>7</v>
      </c>
      <c r="P1467">
        <v>23</v>
      </c>
      <c r="Q1467">
        <v>0</v>
      </c>
      <c r="R1467">
        <v>0</v>
      </c>
      <c r="S1467">
        <v>0</v>
      </c>
      <c r="T1467">
        <v>2</v>
      </c>
      <c r="U1467">
        <v>2</v>
      </c>
      <c r="V1467">
        <v>24</v>
      </c>
      <c r="W1467">
        <v>0</v>
      </c>
      <c r="X1467">
        <v>0</v>
      </c>
      <c r="Y1467">
        <v>0</v>
      </c>
      <c r="AF1467">
        <v>6.7</v>
      </c>
    </row>
    <row r="1468" spans="1:32" hidden="1" x14ac:dyDescent="0.2">
      <c r="A1468" t="s">
        <v>502</v>
      </c>
      <c r="B1468" t="s">
        <v>476</v>
      </c>
      <c r="C1468" t="s">
        <v>39</v>
      </c>
      <c r="D1468" t="s">
        <v>62</v>
      </c>
      <c r="E1468">
        <v>6</v>
      </c>
      <c r="F1468" t="s">
        <v>503</v>
      </c>
      <c r="G1468" t="s">
        <v>174</v>
      </c>
      <c r="O1468">
        <v>26</v>
      </c>
      <c r="P1468">
        <v>60</v>
      </c>
      <c r="Q1468">
        <v>0</v>
      </c>
      <c r="R1468">
        <v>0</v>
      </c>
      <c r="S1468">
        <v>0</v>
      </c>
      <c r="T1468">
        <v>1</v>
      </c>
      <c r="U1468">
        <v>1</v>
      </c>
      <c r="V1468">
        <v>-3</v>
      </c>
      <c r="W1468">
        <v>0</v>
      </c>
      <c r="X1468">
        <v>0</v>
      </c>
      <c r="Y1468">
        <v>0</v>
      </c>
      <c r="AF1468">
        <v>6.7</v>
      </c>
    </row>
    <row r="1469" spans="1:32" hidden="1" x14ac:dyDescent="0.2">
      <c r="A1469" t="s">
        <v>551</v>
      </c>
      <c r="B1469" t="s">
        <v>476</v>
      </c>
      <c r="C1469" t="s">
        <v>41</v>
      </c>
      <c r="D1469" t="s">
        <v>50</v>
      </c>
      <c r="E1469">
        <v>6</v>
      </c>
      <c r="F1469" t="s">
        <v>552</v>
      </c>
      <c r="G1469" t="s">
        <v>168</v>
      </c>
      <c r="O1469">
        <v>3</v>
      </c>
      <c r="P1469">
        <v>10</v>
      </c>
      <c r="Q1469">
        <v>0</v>
      </c>
      <c r="R1469">
        <v>0</v>
      </c>
      <c r="S1469">
        <v>0</v>
      </c>
      <c r="T1469">
        <v>5</v>
      </c>
      <c r="U1469">
        <v>4</v>
      </c>
      <c r="V1469">
        <v>17</v>
      </c>
      <c r="W1469">
        <v>0</v>
      </c>
      <c r="X1469">
        <v>0</v>
      </c>
      <c r="Y1469">
        <v>0</v>
      </c>
      <c r="AF1469">
        <v>6.7</v>
      </c>
    </row>
    <row r="1470" spans="1:32" hidden="1" x14ac:dyDescent="0.2">
      <c r="A1470" t="s">
        <v>1030</v>
      </c>
      <c r="B1470" t="s">
        <v>721</v>
      </c>
      <c r="C1470" t="s">
        <v>42</v>
      </c>
      <c r="D1470" t="s">
        <v>54</v>
      </c>
      <c r="E1470">
        <v>6</v>
      </c>
      <c r="F1470" t="s">
        <v>1031</v>
      </c>
      <c r="G1470" t="s">
        <v>175</v>
      </c>
      <c r="T1470">
        <v>2</v>
      </c>
      <c r="U1470">
        <v>2</v>
      </c>
      <c r="V1470">
        <v>46</v>
      </c>
      <c r="W1470">
        <v>0</v>
      </c>
      <c r="X1470">
        <v>0</v>
      </c>
      <c r="Y1470">
        <v>0</v>
      </c>
      <c r="AF1470">
        <v>6.6</v>
      </c>
    </row>
    <row r="1471" spans="1:32" hidden="1" x14ac:dyDescent="0.2">
      <c r="A1471" t="s">
        <v>778</v>
      </c>
      <c r="B1471" t="s">
        <v>721</v>
      </c>
      <c r="C1471" t="s">
        <v>55</v>
      </c>
      <c r="D1471" t="s">
        <v>60</v>
      </c>
      <c r="E1471">
        <v>6</v>
      </c>
      <c r="F1471" t="s">
        <v>779</v>
      </c>
      <c r="G1471" t="s">
        <v>178</v>
      </c>
      <c r="O1471">
        <v>1</v>
      </c>
      <c r="P1471">
        <v>2</v>
      </c>
      <c r="Q1471">
        <v>0</v>
      </c>
      <c r="R1471">
        <v>0</v>
      </c>
      <c r="S1471">
        <v>0</v>
      </c>
      <c r="T1471">
        <v>5</v>
      </c>
      <c r="U1471">
        <v>3</v>
      </c>
      <c r="V1471">
        <v>34</v>
      </c>
      <c r="W1471">
        <v>0</v>
      </c>
      <c r="X1471">
        <v>0</v>
      </c>
      <c r="Y1471">
        <v>0</v>
      </c>
      <c r="AF1471">
        <v>6.6</v>
      </c>
    </row>
    <row r="1472" spans="1:32" hidden="1" x14ac:dyDescent="0.2">
      <c r="A1472" t="s">
        <v>1032</v>
      </c>
      <c r="B1472" t="s">
        <v>721</v>
      </c>
      <c r="C1472" t="s">
        <v>59</v>
      </c>
      <c r="D1472" t="s">
        <v>43</v>
      </c>
      <c r="E1472">
        <v>6</v>
      </c>
      <c r="F1472" t="s">
        <v>1033</v>
      </c>
      <c r="G1472" t="s">
        <v>180</v>
      </c>
      <c r="T1472">
        <v>6</v>
      </c>
      <c r="U1472">
        <v>3</v>
      </c>
      <c r="V1472">
        <v>35</v>
      </c>
      <c r="W1472">
        <v>0</v>
      </c>
      <c r="X1472">
        <v>0</v>
      </c>
      <c r="Y1472">
        <v>0</v>
      </c>
      <c r="AF1472">
        <v>6.5</v>
      </c>
    </row>
    <row r="1473" spans="1:32" hidden="1" x14ac:dyDescent="0.2">
      <c r="A1473" t="s">
        <v>1144</v>
      </c>
      <c r="B1473" t="s">
        <v>795</v>
      </c>
      <c r="C1473" t="s">
        <v>55</v>
      </c>
      <c r="D1473" t="s">
        <v>60</v>
      </c>
      <c r="E1473">
        <v>6</v>
      </c>
      <c r="F1473" t="s">
        <v>1145</v>
      </c>
      <c r="G1473" t="s">
        <v>178</v>
      </c>
      <c r="T1473">
        <v>4</v>
      </c>
      <c r="U1473">
        <v>4</v>
      </c>
      <c r="V1473">
        <v>24</v>
      </c>
      <c r="W1473">
        <v>0</v>
      </c>
      <c r="X1473">
        <v>0</v>
      </c>
      <c r="Y1473">
        <v>0</v>
      </c>
      <c r="AF1473">
        <v>6.4</v>
      </c>
    </row>
    <row r="1474" spans="1:32" hidden="1" x14ac:dyDescent="0.2">
      <c r="A1474" t="s">
        <v>1074</v>
      </c>
      <c r="B1474" t="s">
        <v>795</v>
      </c>
      <c r="C1474" t="s">
        <v>50</v>
      </c>
      <c r="D1474" t="s">
        <v>41</v>
      </c>
      <c r="E1474">
        <v>6</v>
      </c>
      <c r="F1474" t="s">
        <v>1075</v>
      </c>
      <c r="G1474" t="s">
        <v>168</v>
      </c>
      <c r="T1474">
        <v>5</v>
      </c>
      <c r="U1474">
        <v>3</v>
      </c>
      <c r="V1474">
        <v>32</v>
      </c>
      <c r="W1474">
        <v>0</v>
      </c>
      <c r="X1474">
        <v>0</v>
      </c>
      <c r="Y1474">
        <v>0</v>
      </c>
      <c r="AF1474">
        <v>6.2</v>
      </c>
    </row>
    <row r="1475" spans="1:32" hidden="1" x14ac:dyDescent="0.2">
      <c r="A1475" t="s">
        <v>575</v>
      </c>
      <c r="B1475" t="s">
        <v>476</v>
      </c>
      <c r="C1475" t="s">
        <v>45</v>
      </c>
      <c r="D1475" t="s">
        <v>31</v>
      </c>
      <c r="E1475">
        <v>6</v>
      </c>
      <c r="F1475" t="s">
        <v>576</v>
      </c>
      <c r="G1475" t="s">
        <v>172</v>
      </c>
      <c r="O1475">
        <v>11</v>
      </c>
      <c r="P1475">
        <v>32</v>
      </c>
      <c r="Q1475">
        <v>0</v>
      </c>
      <c r="R1475">
        <v>0</v>
      </c>
      <c r="S1475">
        <v>0</v>
      </c>
      <c r="T1475">
        <v>2</v>
      </c>
      <c r="U1475">
        <v>2</v>
      </c>
      <c r="V1475">
        <v>9</v>
      </c>
      <c r="W1475">
        <v>0</v>
      </c>
      <c r="X1475">
        <v>0</v>
      </c>
      <c r="Y1475">
        <v>0</v>
      </c>
      <c r="AF1475">
        <v>6.1</v>
      </c>
    </row>
    <row r="1476" spans="1:32" hidden="1" x14ac:dyDescent="0.2">
      <c r="A1476" t="s">
        <v>1160</v>
      </c>
      <c r="B1476" t="s">
        <v>795</v>
      </c>
      <c r="C1476" t="s">
        <v>55</v>
      </c>
      <c r="D1476" t="s">
        <v>60</v>
      </c>
      <c r="E1476">
        <v>6</v>
      </c>
      <c r="F1476" t="s">
        <v>1161</v>
      </c>
      <c r="G1476" t="s">
        <v>178</v>
      </c>
      <c r="T1476">
        <v>5</v>
      </c>
      <c r="U1476">
        <v>3</v>
      </c>
      <c r="V1476">
        <v>30</v>
      </c>
      <c r="W1476">
        <v>0</v>
      </c>
      <c r="X1476">
        <v>0</v>
      </c>
      <c r="Y1476">
        <v>0</v>
      </c>
      <c r="AF1476">
        <v>6</v>
      </c>
    </row>
    <row r="1477" spans="1:32" hidden="1" x14ac:dyDescent="0.2">
      <c r="A1477" t="s">
        <v>1182</v>
      </c>
      <c r="B1477" t="s">
        <v>795</v>
      </c>
      <c r="C1477" t="s">
        <v>37</v>
      </c>
      <c r="D1477" t="s">
        <v>38</v>
      </c>
      <c r="E1477">
        <v>6</v>
      </c>
      <c r="F1477" t="s">
        <v>1183</v>
      </c>
      <c r="G1477" t="s">
        <v>181</v>
      </c>
      <c r="T1477">
        <v>5</v>
      </c>
      <c r="U1477">
        <v>3</v>
      </c>
      <c r="V1477">
        <v>29</v>
      </c>
      <c r="W1477">
        <v>0</v>
      </c>
      <c r="X1477">
        <v>0</v>
      </c>
      <c r="Y1477">
        <v>0</v>
      </c>
      <c r="AF1477">
        <v>5.9</v>
      </c>
    </row>
    <row r="1478" spans="1:32" hidden="1" x14ac:dyDescent="0.2">
      <c r="A1478" t="s">
        <v>1241</v>
      </c>
      <c r="B1478" t="s">
        <v>795</v>
      </c>
      <c r="C1478" t="s">
        <v>43</v>
      </c>
      <c r="D1478" t="s">
        <v>59</v>
      </c>
      <c r="E1478">
        <v>6</v>
      </c>
      <c r="F1478" t="s">
        <v>1242</v>
      </c>
      <c r="G1478" t="s">
        <v>180</v>
      </c>
      <c r="T1478">
        <v>3</v>
      </c>
      <c r="U1478">
        <v>2</v>
      </c>
      <c r="V1478">
        <v>39</v>
      </c>
      <c r="W1478">
        <v>0</v>
      </c>
      <c r="X1478">
        <v>0</v>
      </c>
      <c r="Y1478">
        <v>0</v>
      </c>
      <c r="AF1478">
        <v>5.9</v>
      </c>
    </row>
    <row r="1479" spans="1:32" hidden="1" x14ac:dyDescent="0.2">
      <c r="A1479" t="s">
        <v>803</v>
      </c>
      <c r="B1479" t="s">
        <v>721</v>
      </c>
      <c r="C1479" t="s">
        <v>51</v>
      </c>
      <c r="D1479" t="s">
        <v>58</v>
      </c>
      <c r="E1479">
        <v>6</v>
      </c>
      <c r="F1479" t="s">
        <v>804</v>
      </c>
      <c r="G1479" t="s">
        <v>171</v>
      </c>
      <c r="O1479">
        <v>1</v>
      </c>
      <c r="P1479">
        <v>8</v>
      </c>
      <c r="Q1479">
        <v>0</v>
      </c>
      <c r="R1479">
        <v>0</v>
      </c>
      <c r="S1479">
        <v>0</v>
      </c>
      <c r="T1479">
        <v>4</v>
      </c>
      <c r="U1479">
        <v>2</v>
      </c>
      <c r="V1479">
        <v>30</v>
      </c>
      <c r="W1479">
        <v>0</v>
      </c>
      <c r="X1479">
        <v>0</v>
      </c>
      <c r="Y1479">
        <v>0</v>
      </c>
      <c r="AF1479">
        <v>5.8</v>
      </c>
    </row>
    <row r="1480" spans="1:32" hidden="1" x14ac:dyDescent="0.2">
      <c r="A1480" t="s">
        <v>813</v>
      </c>
      <c r="B1480" t="s">
        <v>721</v>
      </c>
      <c r="C1480" t="s">
        <v>47</v>
      </c>
      <c r="D1480" t="s">
        <v>49</v>
      </c>
      <c r="E1480">
        <v>6</v>
      </c>
      <c r="F1480" t="s">
        <v>814</v>
      </c>
      <c r="G1480" t="s">
        <v>179</v>
      </c>
      <c r="T1480">
        <v>5</v>
      </c>
      <c r="U1480">
        <v>2</v>
      </c>
      <c r="V1480">
        <v>38</v>
      </c>
      <c r="W1480">
        <v>0</v>
      </c>
      <c r="X1480">
        <v>0</v>
      </c>
      <c r="Y1480">
        <v>0</v>
      </c>
      <c r="AF1480">
        <v>5.8</v>
      </c>
    </row>
    <row r="1481" spans="1:32" x14ac:dyDescent="0.2">
      <c r="A1481" t="s">
        <v>811</v>
      </c>
      <c r="B1481" t="s">
        <v>721</v>
      </c>
      <c r="C1481" t="s">
        <v>44</v>
      </c>
      <c r="D1481" t="s">
        <v>57</v>
      </c>
      <c r="E1481">
        <v>6</v>
      </c>
      <c r="F1481" t="s">
        <v>812</v>
      </c>
      <c r="G1481" t="s">
        <v>177</v>
      </c>
      <c r="O1481">
        <v>2</v>
      </c>
      <c r="P1481">
        <v>15</v>
      </c>
      <c r="Q1481">
        <v>0</v>
      </c>
      <c r="R1481">
        <v>0</v>
      </c>
      <c r="S1481">
        <v>0</v>
      </c>
      <c r="T1481">
        <v>3</v>
      </c>
      <c r="U1481">
        <v>2</v>
      </c>
      <c r="V1481">
        <v>22</v>
      </c>
      <c r="W1481">
        <v>0</v>
      </c>
      <c r="X1481">
        <v>0</v>
      </c>
      <c r="Y1481">
        <v>0</v>
      </c>
      <c r="AF1481">
        <v>5.7</v>
      </c>
    </row>
    <row r="1482" spans="1:32" hidden="1" x14ac:dyDescent="0.2">
      <c r="A1482" t="s">
        <v>516</v>
      </c>
      <c r="B1482" t="s">
        <v>476</v>
      </c>
      <c r="C1482" t="s">
        <v>38</v>
      </c>
      <c r="D1482" t="s">
        <v>37</v>
      </c>
      <c r="E1482">
        <v>6</v>
      </c>
      <c r="F1482" t="s">
        <v>517</v>
      </c>
      <c r="G1482" t="s">
        <v>181</v>
      </c>
      <c r="O1482">
        <v>9</v>
      </c>
      <c r="P1482">
        <v>40</v>
      </c>
      <c r="Q1482">
        <v>0</v>
      </c>
      <c r="R1482">
        <v>0</v>
      </c>
      <c r="S1482">
        <v>0</v>
      </c>
      <c r="T1482">
        <v>1</v>
      </c>
      <c r="U1482">
        <v>1</v>
      </c>
      <c r="V1482">
        <v>6</v>
      </c>
      <c r="W1482">
        <v>0</v>
      </c>
      <c r="X1482">
        <v>0</v>
      </c>
      <c r="Y1482">
        <v>0</v>
      </c>
      <c r="AF1482">
        <v>5.6</v>
      </c>
    </row>
    <row r="1483" spans="1:32" hidden="1" x14ac:dyDescent="0.2">
      <c r="A1483" t="s">
        <v>649</v>
      </c>
      <c r="B1483" t="s">
        <v>476</v>
      </c>
      <c r="C1483" t="s">
        <v>46</v>
      </c>
      <c r="D1483" t="s">
        <v>48</v>
      </c>
      <c r="E1483">
        <v>6</v>
      </c>
      <c r="F1483" t="s">
        <v>650</v>
      </c>
      <c r="G1483" t="s">
        <v>169</v>
      </c>
      <c r="O1483">
        <v>14</v>
      </c>
      <c r="P1483">
        <v>40</v>
      </c>
      <c r="Q1483">
        <v>0</v>
      </c>
      <c r="R1483">
        <v>0</v>
      </c>
      <c r="S1483">
        <v>0</v>
      </c>
      <c r="T1483">
        <v>1</v>
      </c>
      <c r="U1483">
        <v>1</v>
      </c>
      <c r="V1483">
        <v>5</v>
      </c>
      <c r="W1483">
        <v>0</v>
      </c>
      <c r="X1483">
        <v>0</v>
      </c>
      <c r="Y1483">
        <v>0</v>
      </c>
      <c r="AF1483">
        <v>5.5</v>
      </c>
    </row>
    <row r="1484" spans="1:32" hidden="1" x14ac:dyDescent="0.2">
      <c r="A1484" t="s">
        <v>794</v>
      </c>
      <c r="B1484" t="s">
        <v>795</v>
      </c>
      <c r="C1484" t="s">
        <v>47</v>
      </c>
      <c r="D1484" t="s">
        <v>49</v>
      </c>
      <c r="E1484">
        <v>6</v>
      </c>
      <c r="F1484" t="s">
        <v>796</v>
      </c>
      <c r="G1484" t="s">
        <v>179</v>
      </c>
      <c r="T1484">
        <v>5</v>
      </c>
      <c r="U1484">
        <v>2</v>
      </c>
      <c r="V1484">
        <v>34</v>
      </c>
      <c r="W1484">
        <v>0</v>
      </c>
      <c r="X1484">
        <v>0</v>
      </c>
      <c r="Y1484">
        <v>0</v>
      </c>
      <c r="AF1484">
        <v>5.4</v>
      </c>
    </row>
    <row r="1485" spans="1:32" hidden="1" x14ac:dyDescent="0.2">
      <c r="A1485" t="s">
        <v>801</v>
      </c>
      <c r="B1485" t="s">
        <v>721</v>
      </c>
      <c r="C1485" t="s">
        <v>48</v>
      </c>
      <c r="D1485" t="s">
        <v>46</v>
      </c>
      <c r="E1485">
        <v>6</v>
      </c>
      <c r="F1485" t="s">
        <v>802</v>
      </c>
      <c r="G1485" t="s">
        <v>169</v>
      </c>
      <c r="T1485">
        <v>8</v>
      </c>
      <c r="U1485">
        <v>3</v>
      </c>
      <c r="V1485">
        <v>24</v>
      </c>
      <c r="W1485">
        <v>0</v>
      </c>
      <c r="X1485">
        <v>0</v>
      </c>
      <c r="Y1485">
        <v>0</v>
      </c>
      <c r="AF1485">
        <v>5.4</v>
      </c>
    </row>
    <row r="1486" spans="1:32" hidden="1" x14ac:dyDescent="0.2">
      <c r="A1486" t="s">
        <v>1158</v>
      </c>
      <c r="B1486" t="s">
        <v>795</v>
      </c>
      <c r="C1486" t="s">
        <v>44</v>
      </c>
      <c r="D1486" t="s">
        <v>57</v>
      </c>
      <c r="E1486">
        <v>6</v>
      </c>
      <c r="F1486" t="s">
        <v>1159</v>
      </c>
      <c r="G1486" t="s">
        <v>177</v>
      </c>
      <c r="T1486">
        <v>4</v>
      </c>
      <c r="U1486">
        <v>3</v>
      </c>
      <c r="V1486">
        <v>24</v>
      </c>
      <c r="W1486">
        <v>0</v>
      </c>
      <c r="X1486">
        <v>0</v>
      </c>
      <c r="Y1486">
        <v>0</v>
      </c>
      <c r="AF1486">
        <v>5.4</v>
      </c>
    </row>
    <row r="1487" spans="1:32" hidden="1" x14ac:dyDescent="0.2">
      <c r="A1487" t="s">
        <v>1162</v>
      </c>
      <c r="B1487" t="s">
        <v>795</v>
      </c>
      <c r="C1487" t="s">
        <v>59</v>
      </c>
      <c r="D1487" t="s">
        <v>43</v>
      </c>
      <c r="E1487">
        <v>6</v>
      </c>
      <c r="F1487" t="s">
        <v>1163</v>
      </c>
      <c r="G1487" t="s">
        <v>180</v>
      </c>
      <c r="T1487">
        <v>3</v>
      </c>
      <c r="U1487">
        <v>3</v>
      </c>
      <c r="V1487">
        <v>23</v>
      </c>
      <c r="W1487">
        <v>0</v>
      </c>
      <c r="X1487">
        <v>0</v>
      </c>
      <c r="Y1487">
        <v>0</v>
      </c>
      <c r="AF1487">
        <v>5.3</v>
      </c>
    </row>
    <row r="1488" spans="1:32" hidden="1" x14ac:dyDescent="0.2">
      <c r="A1488" t="s">
        <v>1226</v>
      </c>
      <c r="B1488" t="s">
        <v>721</v>
      </c>
      <c r="C1488" t="s">
        <v>57</v>
      </c>
      <c r="D1488" t="s">
        <v>44</v>
      </c>
      <c r="E1488">
        <v>6</v>
      </c>
      <c r="F1488" t="s">
        <v>1227</v>
      </c>
      <c r="G1488" t="s">
        <v>177</v>
      </c>
      <c r="T1488">
        <v>4</v>
      </c>
      <c r="U1488">
        <v>3</v>
      </c>
      <c r="V1488">
        <v>23</v>
      </c>
      <c r="W1488">
        <v>0</v>
      </c>
      <c r="X1488">
        <v>0</v>
      </c>
      <c r="Y1488">
        <v>0</v>
      </c>
      <c r="AF1488">
        <v>5.3</v>
      </c>
    </row>
    <row r="1489" spans="1:32" hidden="1" x14ac:dyDescent="0.2">
      <c r="A1489" t="s">
        <v>762</v>
      </c>
      <c r="B1489" t="s">
        <v>721</v>
      </c>
      <c r="C1489" t="s">
        <v>58</v>
      </c>
      <c r="D1489" t="s">
        <v>51</v>
      </c>
      <c r="E1489">
        <v>6</v>
      </c>
      <c r="F1489" t="s">
        <v>763</v>
      </c>
      <c r="G1489" t="s">
        <v>171</v>
      </c>
      <c r="T1489">
        <v>5</v>
      </c>
      <c r="U1489">
        <v>2</v>
      </c>
      <c r="V1489">
        <v>31</v>
      </c>
      <c r="W1489">
        <v>0</v>
      </c>
      <c r="X1489">
        <v>0</v>
      </c>
      <c r="Y1489">
        <v>0</v>
      </c>
      <c r="AF1489">
        <v>5.0999999999999996</v>
      </c>
    </row>
    <row r="1490" spans="1:32" hidden="1" x14ac:dyDescent="0.2">
      <c r="A1490" t="s">
        <v>1148</v>
      </c>
      <c r="B1490" t="s">
        <v>795</v>
      </c>
      <c r="C1490" t="s">
        <v>59</v>
      </c>
      <c r="D1490" t="s">
        <v>43</v>
      </c>
      <c r="E1490">
        <v>6</v>
      </c>
      <c r="F1490" t="s">
        <v>1149</v>
      </c>
      <c r="G1490" t="s">
        <v>180</v>
      </c>
      <c r="T1490">
        <v>6</v>
      </c>
      <c r="U1490">
        <v>3</v>
      </c>
      <c r="V1490">
        <v>20</v>
      </c>
      <c r="W1490">
        <v>0</v>
      </c>
      <c r="X1490">
        <v>0</v>
      </c>
      <c r="Y1490">
        <v>0</v>
      </c>
      <c r="AF1490">
        <v>5</v>
      </c>
    </row>
    <row r="1491" spans="1:32" hidden="1" x14ac:dyDescent="0.2">
      <c r="A1491" t="s">
        <v>825</v>
      </c>
      <c r="B1491" t="s">
        <v>721</v>
      </c>
      <c r="C1491" t="s">
        <v>59</v>
      </c>
      <c r="D1491" t="s">
        <v>43</v>
      </c>
      <c r="E1491">
        <v>6</v>
      </c>
      <c r="F1491" t="s">
        <v>826</v>
      </c>
      <c r="G1491" t="s">
        <v>180</v>
      </c>
      <c r="T1491">
        <v>4</v>
      </c>
      <c r="U1491">
        <v>2</v>
      </c>
      <c r="V1491">
        <v>30</v>
      </c>
      <c r="W1491">
        <v>0</v>
      </c>
      <c r="X1491">
        <v>0</v>
      </c>
      <c r="Y1491">
        <v>0</v>
      </c>
      <c r="AF1491">
        <v>5</v>
      </c>
    </row>
    <row r="1492" spans="1:32" hidden="1" x14ac:dyDescent="0.2">
      <c r="A1492" t="s">
        <v>486</v>
      </c>
      <c r="B1492" t="s">
        <v>476</v>
      </c>
      <c r="C1492" t="s">
        <v>62</v>
      </c>
      <c r="D1492" t="s">
        <v>39</v>
      </c>
      <c r="E1492">
        <v>6</v>
      </c>
      <c r="F1492" t="s">
        <v>487</v>
      </c>
      <c r="G1492" t="s">
        <v>174</v>
      </c>
      <c r="O1492">
        <v>9</v>
      </c>
      <c r="P1492">
        <v>33</v>
      </c>
      <c r="Q1492">
        <v>0</v>
      </c>
      <c r="R1492">
        <v>0</v>
      </c>
      <c r="S1492">
        <v>0</v>
      </c>
      <c r="T1492">
        <v>2</v>
      </c>
      <c r="U1492">
        <v>1</v>
      </c>
      <c r="V1492">
        <v>6</v>
      </c>
      <c r="W1492">
        <v>0</v>
      </c>
      <c r="X1492">
        <v>0</v>
      </c>
      <c r="Y1492">
        <v>0</v>
      </c>
      <c r="Z1492">
        <v>1</v>
      </c>
      <c r="AA1492">
        <v>0</v>
      </c>
      <c r="AF1492">
        <v>4.9000000000000004</v>
      </c>
    </row>
    <row r="1493" spans="1:32" hidden="1" x14ac:dyDescent="0.2">
      <c r="A1493" t="s">
        <v>549</v>
      </c>
      <c r="B1493" t="s">
        <v>476</v>
      </c>
      <c r="C1493" t="s">
        <v>33</v>
      </c>
      <c r="D1493" t="s">
        <v>40</v>
      </c>
      <c r="E1493">
        <v>6</v>
      </c>
      <c r="F1493" t="s">
        <v>550</v>
      </c>
      <c r="G1493" t="s">
        <v>173</v>
      </c>
      <c r="O1493">
        <v>8</v>
      </c>
      <c r="P1493">
        <v>37</v>
      </c>
      <c r="Q1493">
        <v>0</v>
      </c>
      <c r="R1493">
        <v>0</v>
      </c>
      <c r="S1493">
        <v>0</v>
      </c>
      <c r="T1493">
        <v>2</v>
      </c>
      <c r="U1493">
        <v>1</v>
      </c>
      <c r="V1493">
        <v>2</v>
      </c>
      <c r="W1493">
        <v>0</v>
      </c>
      <c r="X1493">
        <v>0</v>
      </c>
      <c r="Y1493">
        <v>0</v>
      </c>
      <c r="AF1493">
        <v>4.9000000000000004</v>
      </c>
    </row>
    <row r="1494" spans="1:32" hidden="1" x14ac:dyDescent="0.2">
      <c r="A1494" t="s">
        <v>1245</v>
      </c>
      <c r="B1494" t="s">
        <v>721</v>
      </c>
      <c r="C1494" t="s">
        <v>43</v>
      </c>
      <c r="D1494" t="s">
        <v>59</v>
      </c>
      <c r="E1494">
        <v>6</v>
      </c>
      <c r="F1494" t="s">
        <v>1246</v>
      </c>
      <c r="G1494" t="s">
        <v>180</v>
      </c>
      <c r="T1494">
        <v>2</v>
      </c>
      <c r="U1494">
        <v>1</v>
      </c>
      <c r="V1494">
        <v>39</v>
      </c>
      <c r="W1494">
        <v>0</v>
      </c>
      <c r="X1494">
        <v>0</v>
      </c>
      <c r="Y1494">
        <v>0</v>
      </c>
      <c r="AF1494">
        <v>4.9000000000000004</v>
      </c>
    </row>
    <row r="1495" spans="1:32" hidden="1" x14ac:dyDescent="0.2">
      <c r="A1495" t="s">
        <v>987</v>
      </c>
      <c r="B1495" t="s">
        <v>721</v>
      </c>
      <c r="C1495" t="s">
        <v>38</v>
      </c>
      <c r="D1495" t="s">
        <v>37</v>
      </c>
      <c r="E1495">
        <v>6</v>
      </c>
      <c r="F1495" t="s">
        <v>988</v>
      </c>
      <c r="G1495" t="s">
        <v>181</v>
      </c>
      <c r="T1495">
        <v>3</v>
      </c>
      <c r="U1495">
        <v>3</v>
      </c>
      <c r="V1495">
        <v>19</v>
      </c>
      <c r="W1495">
        <v>0</v>
      </c>
      <c r="X1495">
        <v>0</v>
      </c>
      <c r="Y1495">
        <v>0</v>
      </c>
      <c r="AF1495">
        <v>4.9000000000000004</v>
      </c>
    </row>
    <row r="1496" spans="1:32" hidden="1" x14ac:dyDescent="0.2">
      <c r="A1496" t="s">
        <v>651</v>
      </c>
      <c r="B1496" t="s">
        <v>476</v>
      </c>
      <c r="C1496" t="s">
        <v>42</v>
      </c>
      <c r="D1496" t="s">
        <v>54</v>
      </c>
      <c r="E1496">
        <v>6</v>
      </c>
      <c r="F1496" t="s">
        <v>652</v>
      </c>
      <c r="G1496" t="s">
        <v>175</v>
      </c>
      <c r="O1496">
        <v>7</v>
      </c>
      <c r="P1496">
        <v>24</v>
      </c>
      <c r="Q1496">
        <v>0</v>
      </c>
      <c r="R1496">
        <v>0</v>
      </c>
      <c r="S1496">
        <v>0</v>
      </c>
      <c r="T1496">
        <v>1</v>
      </c>
      <c r="U1496">
        <v>1</v>
      </c>
      <c r="V1496">
        <v>12</v>
      </c>
      <c r="W1496">
        <v>0</v>
      </c>
      <c r="X1496">
        <v>0</v>
      </c>
      <c r="Y1496">
        <v>0</v>
      </c>
      <c r="AF1496">
        <v>4.5999999999999996</v>
      </c>
    </row>
    <row r="1497" spans="1:32" hidden="1" x14ac:dyDescent="0.2">
      <c r="A1497" t="s">
        <v>901</v>
      </c>
      <c r="B1497" t="s">
        <v>721</v>
      </c>
      <c r="C1497" t="s">
        <v>62</v>
      </c>
      <c r="D1497" t="s">
        <v>39</v>
      </c>
      <c r="E1497">
        <v>6</v>
      </c>
      <c r="F1497" t="s">
        <v>902</v>
      </c>
      <c r="G1497" t="s">
        <v>174</v>
      </c>
      <c r="T1497">
        <v>7</v>
      </c>
      <c r="U1497">
        <v>3</v>
      </c>
      <c r="V1497">
        <v>16</v>
      </c>
      <c r="W1497">
        <v>0</v>
      </c>
      <c r="X1497">
        <v>0</v>
      </c>
      <c r="Y1497">
        <v>0</v>
      </c>
      <c r="AF1497">
        <v>4.5999999999999996</v>
      </c>
    </row>
    <row r="1498" spans="1:32" hidden="1" x14ac:dyDescent="0.2">
      <c r="A1498" t="s">
        <v>593</v>
      </c>
      <c r="B1498" t="s">
        <v>476</v>
      </c>
      <c r="C1498" t="s">
        <v>39</v>
      </c>
      <c r="D1498" t="s">
        <v>62</v>
      </c>
      <c r="E1498">
        <v>6</v>
      </c>
      <c r="F1498" t="s">
        <v>594</v>
      </c>
      <c r="G1498" t="s">
        <v>174</v>
      </c>
      <c r="O1498">
        <v>5</v>
      </c>
      <c r="P1498">
        <v>27</v>
      </c>
      <c r="Q1498">
        <v>0</v>
      </c>
      <c r="R1498">
        <v>0</v>
      </c>
      <c r="S1498">
        <v>0</v>
      </c>
      <c r="T1498">
        <v>1</v>
      </c>
      <c r="U1498">
        <v>1</v>
      </c>
      <c r="V1498">
        <v>8</v>
      </c>
      <c r="W1498">
        <v>0</v>
      </c>
      <c r="X1498">
        <v>0</v>
      </c>
      <c r="Y1498">
        <v>0</v>
      </c>
      <c r="AF1498">
        <v>4.5</v>
      </c>
    </row>
    <row r="1499" spans="1:32" x14ac:dyDescent="0.2">
      <c r="A1499" t="s">
        <v>965</v>
      </c>
      <c r="B1499" t="s">
        <v>721</v>
      </c>
      <c r="C1499" t="s">
        <v>44</v>
      </c>
      <c r="D1499" t="s">
        <v>57</v>
      </c>
      <c r="E1499">
        <v>6</v>
      </c>
      <c r="F1499" t="s">
        <v>966</v>
      </c>
      <c r="G1499" t="s">
        <v>177</v>
      </c>
      <c r="T1499">
        <v>6</v>
      </c>
      <c r="U1499">
        <v>2</v>
      </c>
      <c r="V1499">
        <v>24</v>
      </c>
      <c r="W1499">
        <v>0</v>
      </c>
      <c r="X1499">
        <v>0</v>
      </c>
      <c r="Y1499">
        <v>0</v>
      </c>
      <c r="AF1499">
        <v>4.4000000000000004</v>
      </c>
    </row>
    <row r="1500" spans="1:32" hidden="1" x14ac:dyDescent="0.2">
      <c r="A1500" t="s">
        <v>1216</v>
      </c>
      <c r="B1500" t="s">
        <v>795</v>
      </c>
      <c r="C1500" t="s">
        <v>31</v>
      </c>
      <c r="D1500" t="s">
        <v>45</v>
      </c>
      <c r="E1500">
        <v>6</v>
      </c>
      <c r="F1500" t="s">
        <v>1217</v>
      </c>
      <c r="G1500" t="s">
        <v>172</v>
      </c>
      <c r="T1500">
        <v>3</v>
      </c>
      <c r="U1500">
        <v>2</v>
      </c>
      <c r="V1500">
        <v>24</v>
      </c>
      <c r="W1500">
        <v>0</v>
      </c>
      <c r="X1500">
        <v>0</v>
      </c>
      <c r="Y1500">
        <v>0</v>
      </c>
      <c r="AF1500">
        <v>4.4000000000000004</v>
      </c>
    </row>
    <row r="1501" spans="1:32" hidden="1" x14ac:dyDescent="0.2">
      <c r="A1501" t="s">
        <v>589</v>
      </c>
      <c r="B1501" t="s">
        <v>476</v>
      </c>
      <c r="C1501" t="s">
        <v>44</v>
      </c>
      <c r="D1501" t="s">
        <v>57</v>
      </c>
      <c r="E1501">
        <v>6</v>
      </c>
      <c r="F1501" t="s">
        <v>590</v>
      </c>
      <c r="G1501" t="s">
        <v>177</v>
      </c>
      <c r="O1501">
        <v>1</v>
      </c>
      <c r="P1501">
        <v>2</v>
      </c>
      <c r="Q1501">
        <v>0</v>
      </c>
      <c r="R1501">
        <v>0</v>
      </c>
      <c r="S1501">
        <v>0</v>
      </c>
      <c r="T1501">
        <v>2</v>
      </c>
      <c r="U1501">
        <v>2</v>
      </c>
      <c r="V1501">
        <v>21</v>
      </c>
      <c r="W1501">
        <v>0</v>
      </c>
      <c r="X1501">
        <v>0</v>
      </c>
      <c r="Y1501">
        <v>0</v>
      </c>
      <c r="AF1501">
        <v>4.3</v>
      </c>
    </row>
    <row r="1502" spans="1:32" hidden="1" x14ac:dyDescent="0.2">
      <c r="A1502" t="s">
        <v>995</v>
      </c>
      <c r="B1502" t="s">
        <v>795</v>
      </c>
      <c r="C1502" t="s">
        <v>62</v>
      </c>
      <c r="D1502" t="s">
        <v>39</v>
      </c>
      <c r="E1502">
        <v>6</v>
      </c>
      <c r="F1502" t="s">
        <v>996</v>
      </c>
      <c r="G1502" t="s">
        <v>174</v>
      </c>
      <c r="T1502">
        <v>3</v>
      </c>
      <c r="U1502">
        <v>2</v>
      </c>
      <c r="V1502">
        <v>23</v>
      </c>
      <c r="W1502">
        <v>0</v>
      </c>
      <c r="X1502">
        <v>0</v>
      </c>
      <c r="Y1502">
        <v>0</v>
      </c>
      <c r="AF1502">
        <v>4.3</v>
      </c>
    </row>
    <row r="1503" spans="1:32" hidden="1" x14ac:dyDescent="0.2">
      <c r="A1503" t="s">
        <v>1259</v>
      </c>
      <c r="B1503" t="s">
        <v>721</v>
      </c>
      <c r="C1503" t="s">
        <v>39</v>
      </c>
      <c r="D1503" t="s">
        <v>62</v>
      </c>
      <c r="E1503">
        <v>6</v>
      </c>
      <c r="F1503" t="s">
        <v>1260</v>
      </c>
      <c r="G1503" t="s">
        <v>174</v>
      </c>
      <c r="T1503">
        <v>9</v>
      </c>
      <c r="U1503">
        <v>2</v>
      </c>
      <c r="V1503">
        <v>23</v>
      </c>
      <c r="W1503">
        <v>0</v>
      </c>
      <c r="X1503">
        <v>0</v>
      </c>
      <c r="Y1503">
        <v>0</v>
      </c>
      <c r="AF1503">
        <v>4.3</v>
      </c>
    </row>
    <row r="1504" spans="1:32" hidden="1" x14ac:dyDescent="0.2">
      <c r="A1504" t="s">
        <v>545</v>
      </c>
      <c r="B1504" t="s">
        <v>476</v>
      </c>
      <c r="C1504" t="s">
        <v>53</v>
      </c>
      <c r="D1504" t="s">
        <v>32</v>
      </c>
      <c r="E1504">
        <v>6</v>
      </c>
      <c r="F1504" t="s">
        <v>546</v>
      </c>
      <c r="G1504" t="s">
        <v>176</v>
      </c>
      <c r="O1504">
        <v>11</v>
      </c>
      <c r="P1504">
        <v>21</v>
      </c>
      <c r="Q1504">
        <v>0</v>
      </c>
      <c r="R1504">
        <v>0</v>
      </c>
      <c r="S1504">
        <v>0</v>
      </c>
      <c r="T1504">
        <v>1</v>
      </c>
      <c r="U1504">
        <v>1</v>
      </c>
      <c r="V1504">
        <v>11</v>
      </c>
      <c r="W1504">
        <v>0</v>
      </c>
      <c r="X1504">
        <v>0</v>
      </c>
      <c r="Y1504">
        <v>0</v>
      </c>
      <c r="AF1504">
        <v>4.2</v>
      </c>
    </row>
    <row r="1505" spans="1:32" hidden="1" x14ac:dyDescent="0.2">
      <c r="A1505" t="s">
        <v>1214</v>
      </c>
      <c r="B1505" t="s">
        <v>795</v>
      </c>
      <c r="C1505" t="s">
        <v>37</v>
      </c>
      <c r="D1505" t="s">
        <v>38</v>
      </c>
      <c r="E1505">
        <v>6</v>
      </c>
      <c r="F1505" t="s">
        <v>1215</v>
      </c>
      <c r="G1505" t="s">
        <v>181</v>
      </c>
      <c r="T1505">
        <v>3</v>
      </c>
      <c r="U1505">
        <v>2</v>
      </c>
      <c r="V1505">
        <v>22</v>
      </c>
      <c r="W1505">
        <v>0</v>
      </c>
      <c r="X1505">
        <v>0</v>
      </c>
      <c r="Y1505">
        <v>0</v>
      </c>
      <c r="AF1505">
        <v>4.2</v>
      </c>
    </row>
    <row r="1506" spans="1:32" hidden="1" x14ac:dyDescent="0.2">
      <c r="A1506" t="s">
        <v>1024</v>
      </c>
      <c r="B1506" t="s">
        <v>721</v>
      </c>
      <c r="C1506" t="s">
        <v>53</v>
      </c>
      <c r="D1506" t="s">
        <v>32</v>
      </c>
      <c r="E1506">
        <v>6</v>
      </c>
      <c r="F1506" t="s">
        <v>1025</v>
      </c>
      <c r="G1506" t="s">
        <v>176</v>
      </c>
      <c r="T1506">
        <v>4</v>
      </c>
      <c r="U1506">
        <v>2</v>
      </c>
      <c r="V1506">
        <v>22</v>
      </c>
      <c r="W1506">
        <v>0</v>
      </c>
      <c r="X1506">
        <v>0</v>
      </c>
      <c r="Y1506">
        <v>0</v>
      </c>
      <c r="AF1506">
        <v>4.2</v>
      </c>
    </row>
    <row r="1507" spans="1:32" x14ac:dyDescent="0.2">
      <c r="A1507" t="s">
        <v>1020</v>
      </c>
      <c r="B1507" t="s">
        <v>721</v>
      </c>
      <c r="C1507" t="s">
        <v>44</v>
      </c>
      <c r="D1507" t="s">
        <v>57</v>
      </c>
      <c r="E1507">
        <v>6</v>
      </c>
      <c r="F1507" t="s">
        <v>1021</v>
      </c>
      <c r="G1507" t="s">
        <v>177</v>
      </c>
      <c r="T1507">
        <v>4</v>
      </c>
      <c r="U1507">
        <v>2</v>
      </c>
      <c r="V1507">
        <v>21</v>
      </c>
      <c r="W1507">
        <v>0</v>
      </c>
      <c r="X1507">
        <v>0</v>
      </c>
      <c r="Y1507">
        <v>0</v>
      </c>
      <c r="AF1507">
        <v>4.0999999999999996</v>
      </c>
    </row>
    <row r="1508" spans="1:32" hidden="1" x14ac:dyDescent="0.2">
      <c r="A1508" t="s">
        <v>627</v>
      </c>
      <c r="B1508" t="s">
        <v>476</v>
      </c>
      <c r="C1508" t="s">
        <v>47</v>
      </c>
      <c r="D1508" t="s">
        <v>49</v>
      </c>
      <c r="E1508">
        <v>6</v>
      </c>
      <c r="F1508" t="s">
        <v>628</v>
      </c>
      <c r="G1508" t="s">
        <v>179</v>
      </c>
      <c r="O1508">
        <v>4</v>
      </c>
      <c r="P1508">
        <v>3</v>
      </c>
      <c r="Q1508">
        <v>0</v>
      </c>
      <c r="R1508">
        <v>0</v>
      </c>
      <c r="S1508">
        <v>0</v>
      </c>
      <c r="T1508">
        <v>2</v>
      </c>
      <c r="U1508">
        <v>2</v>
      </c>
      <c r="V1508">
        <v>17</v>
      </c>
      <c r="W1508">
        <v>0</v>
      </c>
      <c r="X1508">
        <v>0</v>
      </c>
      <c r="Y1508">
        <v>0</v>
      </c>
      <c r="AF1508">
        <v>4</v>
      </c>
    </row>
    <row r="1509" spans="1:32" hidden="1" x14ac:dyDescent="0.2">
      <c r="A1509" t="s">
        <v>673</v>
      </c>
      <c r="B1509" t="s">
        <v>476</v>
      </c>
      <c r="C1509" t="s">
        <v>50</v>
      </c>
      <c r="D1509" t="s">
        <v>41</v>
      </c>
      <c r="E1509">
        <v>6</v>
      </c>
      <c r="F1509" t="s">
        <v>674</v>
      </c>
      <c r="G1509" t="s">
        <v>168</v>
      </c>
      <c r="O1509">
        <v>4</v>
      </c>
      <c r="P1509">
        <v>40</v>
      </c>
      <c r="Q1509">
        <v>0</v>
      </c>
      <c r="R1509">
        <v>0</v>
      </c>
      <c r="S1509">
        <v>0</v>
      </c>
      <c r="Z1509">
        <v>1</v>
      </c>
      <c r="AA1509">
        <v>0</v>
      </c>
      <c r="AF1509">
        <v>4</v>
      </c>
    </row>
    <row r="1510" spans="1:32" hidden="1" x14ac:dyDescent="0.2">
      <c r="A1510" t="s">
        <v>1072</v>
      </c>
      <c r="B1510" t="s">
        <v>721</v>
      </c>
      <c r="C1510" t="s">
        <v>31</v>
      </c>
      <c r="D1510" t="s">
        <v>45</v>
      </c>
      <c r="E1510">
        <v>6</v>
      </c>
      <c r="F1510" t="s">
        <v>1073</v>
      </c>
      <c r="G1510" t="s">
        <v>172</v>
      </c>
      <c r="T1510">
        <v>2</v>
      </c>
      <c r="U1510">
        <v>2</v>
      </c>
      <c r="V1510">
        <v>18</v>
      </c>
      <c r="W1510">
        <v>0</v>
      </c>
      <c r="X1510">
        <v>0</v>
      </c>
      <c r="Y1510">
        <v>0</v>
      </c>
      <c r="AF1510">
        <v>3.8</v>
      </c>
    </row>
    <row r="1511" spans="1:32" hidden="1" x14ac:dyDescent="0.2">
      <c r="A1511" t="s">
        <v>915</v>
      </c>
      <c r="B1511" t="s">
        <v>795</v>
      </c>
      <c r="C1511" t="s">
        <v>50</v>
      </c>
      <c r="D1511" t="s">
        <v>41</v>
      </c>
      <c r="E1511">
        <v>6</v>
      </c>
      <c r="F1511" t="s">
        <v>916</v>
      </c>
      <c r="G1511" t="s">
        <v>168</v>
      </c>
      <c r="T1511">
        <v>3</v>
      </c>
      <c r="U1511">
        <v>2</v>
      </c>
      <c r="V1511">
        <v>18</v>
      </c>
      <c r="W1511">
        <v>0</v>
      </c>
      <c r="X1511">
        <v>0</v>
      </c>
      <c r="Y1511">
        <v>0</v>
      </c>
      <c r="AF1511">
        <v>3.8</v>
      </c>
    </row>
    <row r="1512" spans="1:32" hidden="1" x14ac:dyDescent="0.2">
      <c r="A1512" t="s">
        <v>799</v>
      </c>
      <c r="B1512" t="s">
        <v>721</v>
      </c>
      <c r="C1512" t="s">
        <v>55</v>
      </c>
      <c r="D1512" t="s">
        <v>60</v>
      </c>
      <c r="E1512">
        <v>6</v>
      </c>
      <c r="F1512" t="s">
        <v>800</v>
      </c>
      <c r="G1512" t="s">
        <v>178</v>
      </c>
      <c r="T1512">
        <v>2</v>
      </c>
      <c r="U1512">
        <v>2</v>
      </c>
      <c r="V1512">
        <v>18</v>
      </c>
      <c r="W1512">
        <v>0</v>
      </c>
      <c r="X1512">
        <v>0</v>
      </c>
      <c r="Y1512">
        <v>0</v>
      </c>
      <c r="AF1512">
        <v>3.8</v>
      </c>
    </row>
    <row r="1513" spans="1:32" hidden="1" x14ac:dyDescent="0.2">
      <c r="A1513" t="s">
        <v>841</v>
      </c>
      <c r="B1513" t="s">
        <v>721</v>
      </c>
      <c r="C1513" t="s">
        <v>37</v>
      </c>
      <c r="D1513" t="s">
        <v>38</v>
      </c>
      <c r="E1513">
        <v>6</v>
      </c>
      <c r="F1513" t="s">
        <v>842</v>
      </c>
      <c r="G1513" t="s">
        <v>181</v>
      </c>
      <c r="T1513">
        <v>4</v>
      </c>
      <c r="U1513">
        <v>2</v>
      </c>
      <c r="V1513">
        <v>18</v>
      </c>
      <c r="W1513">
        <v>0</v>
      </c>
      <c r="X1513">
        <v>0</v>
      </c>
      <c r="Y1513">
        <v>0</v>
      </c>
      <c r="AF1513">
        <v>3.8</v>
      </c>
    </row>
    <row r="1514" spans="1:32" hidden="1" x14ac:dyDescent="0.2">
      <c r="A1514" t="s">
        <v>1273</v>
      </c>
      <c r="B1514" t="s">
        <v>721</v>
      </c>
      <c r="C1514" t="s">
        <v>32</v>
      </c>
      <c r="D1514" t="s">
        <v>53</v>
      </c>
      <c r="E1514">
        <v>6</v>
      </c>
      <c r="F1514" t="s">
        <v>1274</v>
      </c>
      <c r="G1514" t="s">
        <v>176</v>
      </c>
      <c r="T1514">
        <v>3</v>
      </c>
      <c r="U1514">
        <v>2</v>
      </c>
      <c r="V1514">
        <v>17</v>
      </c>
      <c r="W1514">
        <v>0</v>
      </c>
      <c r="X1514">
        <v>0</v>
      </c>
      <c r="Y1514">
        <v>0</v>
      </c>
      <c r="AF1514">
        <v>3.7</v>
      </c>
    </row>
    <row r="1515" spans="1:32" hidden="1" x14ac:dyDescent="0.2">
      <c r="A1515" t="s">
        <v>535</v>
      </c>
      <c r="B1515" t="s">
        <v>476</v>
      </c>
      <c r="C1515" t="s">
        <v>54</v>
      </c>
      <c r="D1515" t="s">
        <v>42</v>
      </c>
      <c r="E1515">
        <v>6</v>
      </c>
      <c r="F1515" t="s">
        <v>536</v>
      </c>
      <c r="G1515" t="s">
        <v>175</v>
      </c>
      <c r="O1515">
        <v>9</v>
      </c>
      <c r="P1515">
        <v>23</v>
      </c>
      <c r="Q1515">
        <v>0</v>
      </c>
      <c r="R1515">
        <v>0</v>
      </c>
      <c r="S1515">
        <v>0</v>
      </c>
      <c r="T1515">
        <v>1</v>
      </c>
      <c r="U1515">
        <v>1</v>
      </c>
      <c r="V1515">
        <v>2</v>
      </c>
      <c r="W1515">
        <v>0</v>
      </c>
      <c r="X1515">
        <v>0</v>
      </c>
      <c r="Y1515">
        <v>0</v>
      </c>
      <c r="AF1515">
        <v>3.5</v>
      </c>
    </row>
    <row r="1516" spans="1:32" hidden="1" x14ac:dyDescent="0.2">
      <c r="A1516" t="s">
        <v>581</v>
      </c>
      <c r="B1516" t="s">
        <v>476</v>
      </c>
      <c r="C1516" t="s">
        <v>62</v>
      </c>
      <c r="D1516" t="s">
        <v>39</v>
      </c>
      <c r="E1516">
        <v>6</v>
      </c>
      <c r="F1516" t="s">
        <v>582</v>
      </c>
      <c r="G1516" t="s">
        <v>174</v>
      </c>
      <c r="O1516">
        <v>5</v>
      </c>
      <c r="P1516">
        <v>13</v>
      </c>
      <c r="Q1516">
        <v>0</v>
      </c>
      <c r="R1516">
        <v>0</v>
      </c>
      <c r="S1516">
        <v>0</v>
      </c>
      <c r="T1516">
        <v>1</v>
      </c>
      <c r="U1516">
        <v>1</v>
      </c>
      <c r="V1516">
        <v>12</v>
      </c>
      <c r="W1516">
        <v>0</v>
      </c>
      <c r="X1516">
        <v>0</v>
      </c>
      <c r="Y1516">
        <v>0</v>
      </c>
      <c r="AF1516">
        <v>3.5</v>
      </c>
    </row>
    <row r="1517" spans="1:32" hidden="1" x14ac:dyDescent="0.2">
      <c r="A1517" t="s">
        <v>790</v>
      </c>
      <c r="B1517" t="s">
        <v>721</v>
      </c>
      <c r="C1517" t="s">
        <v>47</v>
      </c>
      <c r="D1517" t="s">
        <v>49</v>
      </c>
      <c r="E1517">
        <v>6</v>
      </c>
      <c r="F1517" t="s">
        <v>791</v>
      </c>
      <c r="G1517" t="s">
        <v>179</v>
      </c>
      <c r="O1517">
        <v>1</v>
      </c>
      <c r="P1517">
        <v>4</v>
      </c>
      <c r="Q1517">
        <v>0</v>
      </c>
      <c r="R1517">
        <v>0</v>
      </c>
      <c r="S1517">
        <v>0</v>
      </c>
      <c r="T1517">
        <v>2</v>
      </c>
      <c r="U1517">
        <v>2</v>
      </c>
      <c r="V1517">
        <v>11</v>
      </c>
      <c r="W1517">
        <v>0</v>
      </c>
      <c r="X1517">
        <v>0</v>
      </c>
      <c r="Y1517">
        <v>0</v>
      </c>
      <c r="AF1517">
        <v>3.5</v>
      </c>
    </row>
    <row r="1518" spans="1:32" hidden="1" x14ac:dyDescent="0.2">
      <c r="A1518" t="s">
        <v>1040</v>
      </c>
      <c r="B1518" t="s">
        <v>795</v>
      </c>
      <c r="C1518" t="s">
        <v>62</v>
      </c>
      <c r="D1518" t="s">
        <v>39</v>
      </c>
      <c r="E1518">
        <v>6</v>
      </c>
      <c r="F1518" t="s">
        <v>1041</v>
      </c>
      <c r="G1518" t="s">
        <v>174</v>
      </c>
      <c r="T1518">
        <v>2</v>
      </c>
      <c r="U1518">
        <v>2</v>
      </c>
      <c r="V1518">
        <v>15</v>
      </c>
      <c r="W1518">
        <v>0</v>
      </c>
      <c r="X1518">
        <v>0</v>
      </c>
      <c r="Y1518">
        <v>0</v>
      </c>
      <c r="AF1518">
        <v>3.5</v>
      </c>
    </row>
    <row r="1519" spans="1:32" hidden="1" x14ac:dyDescent="0.2">
      <c r="A1519" t="s">
        <v>1150</v>
      </c>
      <c r="B1519" t="s">
        <v>721</v>
      </c>
      <c r="C1519" t="s">
        <v>45</v>
      </c>
      <c r="D1519" t="s">
        <v>31</v>
      </c>
      <c r="E1519">
        <v>6</v>
      </c>
      <c r="F1519" t="s">
        <v>1151</v>
      </c>
      <c r="G1519" t="s">
        <v>172</v>
      </c>
      <c r="T1519">
        <v>4</v>
      </c>
      <c r="U1519">
        <v>1</v>
      </c>
      <c r="V1519">
        <v>25</v>
      </c>
      <c r="W1519">
        <v>0</v>
      </c>
      <c r="X1519">
        <v>0</v>
      </c>
      <c r="Y1519">
        <v>0</v>
      </c>
      <c r="AF1519">
        <v>3.5</v>
      </c>
    </row>
    <row r="1520" spans="1:32" hidden="1" x14ac:dyDescent="0.2">
      <c r="A1520" t="s">
        <v>613</v>
      </c>
      <c r="B1520" t="s">
        <v>476</v>
      </c>
      <c r="C1520" t="s">
        <v>55</v>
      </c>
      <c r="D1520" t="s">
        <v>60</v>
      </c>
      <c r="E1520">
        <v>6</v>
      </c>
      <c r="F1520" t="s">
        <v>614</v>
      </c>
      <c r="G1520" t="s">
        <v>178</v>
      </c>
      <c r="O1520">
        <v>4</v>
      </c>
      <c r="P1520">
        <v>13</v>
      </c>
      <c r="Q1520">
        <v>0</v>
      </c>
      <c r="R1520">
        <v>0</v>
      </c>
      <c r="S1520">
        <v>0</v>
      </c>
      <c r="T1520">
        <v>3</v>
      </c>
      <c r="U1520">
        <v>1</v>
      </c>
      <c r="V1520">
        <v>8</v>
      </c>
      <c r="W1520">
        <v>0</v>
      </c>
      <c r="X1520">
        <v>0</v>
      </c>
      <c r="Y1520">
        <v>0</v>
      </c>
      <c r="AF1520">
        <v>3.1</v>
      </c>
    </row>
    <row r="1521" spans="1:32" hidden="1" x14ac:dyDescent="0.2">
      <c r="A1521" t="s">
        <v>1208</v>
      </c>
      <c r="B1521" t="s">
        <v>795</v>
      </c>
      <c r="C1521" t="s">
        <v>47</v>
      </c>
      <c r="D1521" t="s">
        <v>49</v>
      </c>
      <c r="E1521">
        <v>6</v>
      </c>
      <c r="F1521" t="s">
        <v>1209</v>
      </c>
      <c r="G1521" t="s">
        <v>179</v>
      </c>
      <c r="T1521">
        <v>2</v>
      </c>
      <c r="U1521">
        <v>1</v>
      </c>
      <c r="V1521">
        <v>21</v>
      </c>
      <c r="W1521">
        <v>0</v>
      </c>
      <c r="X1521">
        <v>0</v>
      </c>
      <c r="Y1521">
        <v>0</v>
      </c>
      <c r="AF1521">
        <v>3.1</v>
      </c>
    </row>
    <row r="1522" spans="1:32" hidden="1" x14ac:dyDescent="0.2">
      <c r="A1522" t="s">
        <v>647</v>
      </c>
      <c r="B1522" t="s">
        <v>476</v>
      </c>
      <c r="C1522" t="s">
        <v>54</v>
      </c>
      <c r="D1522" t="s">
        <v>42</v>
      </c>
      <c r="E1522">
        <v>6</v>
      </c>
      <c r="F1522" t="s">
        <v>648</v>
      </c>
      <c r="G1522" t="s">
        <v>175</v>
      </c>
      <c r="O1522">
        <v>3</v>
      </c>
      <c r="P1522">
        <v>13</v>
      </c>
      <c r="Q1522">
        <v>0</v>
      </c>
      <c r="R1522">
        <v>0</v>
      </c>
      <c r="S1522">
        <v>0</v>
      </c>
      <c r="T1522">
        <v>3</v>
      </c>
      <c r="U1522">
        <v>1</v>
      </c>
      <c r="V1522">
        <v>7</v>
      </c>
      <c r="W1522">
        <v>0</v>
      </c>
      <c r="X1522">
        <v>0</v>
      </c>
      <c r="Y1522">
        <v>0</v>
      </c>
      <c r="AF1522">
        <v>3</v>
      </c>
    </row>
    <row r="1523" spans="1:32" hidden="1" x14ac:dyDescent="0.2">
      <c r="A1523" t="s">
        <v>711</v>
      </c>
      <c r="B1523" t="s">
        <v>712</v>
      </c>
      <c r="C1523" t="s">
        <v>61</v>
      </c>
      <c r="D1523" t="s">
        <v>52</v>
      </c>
      <c r="E1523">
        <v>6</v>
      </c>
      <c r="F1523" t="s">
        <v>713</v>
      </c>
      <c r="G1523" t="s">
        <v>170</v>
      </c>
      <c r="O1523">
        <v>1</v>
      </c>
      <c r="P1523">
        <v>30</v>
      </c>
      <c r="Q1523">
        <v>0</v>
      </c>
      <c r="R1523">
        <v>0</v>
      </c>
      <c r="S1523">
        <v>0</v>
      </c>
      <c r="AF1523">
        <v>3</v>
      </c>
    </row>
    <row r="1524" spans="1:32" hidden="1" x14ac:dyDescent="0.2">
      <c r="A1524" t="s">
        <v>432</v>
      </c>
      <c r="B1524" t="s">
        <v>368</v>
      </c>
      <c r="C1524" t="s">
        <v>54</v>
      </c>
      <c r="D1524" t="s">
        <v>42</v>
      </c>
      <c r="E1524">
        <v>6</v>
      </c>
      <c r="F1524" t="s">
        <v>433</v>
      </c>
      <c r="G1524" t="s">
        <v>175</v>
      </c>
      <c r="H1524">
        <v>8</v>
      </c>
      <c r="I1524">
        <v>5</v>
      </c>
      <c r="J1524">
        <v>63</v>
      </c>
      <c r="K1524">
        <v>0</v>
      </c>
      <c r="L1524">
        <v>0</v>
      </c>
      <c r="M1524">
        <v>0</v>
      </c>
      <c r="N1524">
        <v>0</v>
      </c>
      <c r="O1524">
        <v>1</v>
      </c>
      <c r="P1524">
        <v>4</v>
      </c>
      <c r="Q1524">
        <v>0</v>
      </c>
      <c r="R1524">
        <v>0</v>
      </c>
      <c r="S1524">
        <v>0</v>
      </c>
      <c r="AF1524">
        <v>2.92</v>
      </c>
    </row>
    <row r="1525" spans="1:32" hidden="1" x14ac:dyDescent="0.2">
      <c r="A1525" t="s">
        <v>500</v>
      </c>
      <c r="B1525" t="s">
        <v>476</v>
      </c>
      <c r="C1525" t="s">
        <v>49</v>
      </c>
      <c r="D1525" t="s">
        <v>47</v>
      </c>
      <c r="E1525">
        <v>6</v>
      </c>
      <c r="F1525" t="s">
        <v>501</v>
      </c>
      <c r="G1525" t="s">
        <v>179</v>
      </c>
      <c r="O1525">
        <v>7</v>
      </c>
      <c r="P1525">
        <v>29</v>
      </c>
      <c r="Q1525">
        <v>0</v>
      </c>
      <c r="R1525">
        <v>0</v>
      </c>
      <c r="S1525">
        <v>0</v>
      </c>
      <c r="Z1525">
        <v>1</v>
      </c>
      <c r="AA1525">
        <v>0</v>
      </c>
      <c r="AF1525">
        <v>2.9</v>
      </c>
    </row>
    <row r="1526" spans="1:32" hidden="1" x14ac:dyDescent="0.2">
      <c r="A1526" t="s">
        <v>949</v>
      </c>
      <c r="B1526" t="s">
        <v>721</v>
      </c>
      <c r="C1526" t="s">
        <v>33</v>
      </c>
      <c r="D1526" t="s">
        <v>40</v>
      </c>
      <c r="E1526">
        <v>6</v>
      </c>
      <c r="F1526" t="s">
        <v>950</v>
      </c>
      <c r="G1526" t="s">
        <v>173</v>
      </c>
      <c r="T1526">
        <v>4</v>
      </c>
      <c r="U1526">
        <v>2</v>
      </c>
      <c r="V1526">
        <v>8</v>
      </c>
      <c r="W1526">
        <v>0</v>
      </c>
      <c r="X1526">
        <v>0</v>
      </c>
      <c r="Y1526">
        <v>0</v>
      </c>
      <c r="AF1526">
        <v>2.8</v>
      </c>
    </row>
    <row r="1527" spans="1:32" x14ac:dyDescent="0.2">
      <c r="A1527" t="s">
        <v>780</v>
      </c>
      <c r="B1527" t="s">
        <v>721</v>
      </c>
      <c r="C1527" t="s">
        <v>44</v>
      </c>
      <c r="D1527" t="s">
        <v>57</v>
      </c>
      <c r="E1527">
        <v>6</v>
      </c>
      <c r="F1527" t="s">
        <v>781</v>
      </c>
      <c r="G1527" t="s">
        <v>177</v>
      </c>
      <c r="T1527">
        <v>4</v>
      </c>
      <c r="U1527">
        <v>1</v>
      </c>
      <c r="V1527">
        <v>18</v>
      </c>
      <c r="W1527">
        <v>0</v>
      </c>
      <c r="X1527">
        <v>0</v>
      </c>
      <c r="Y1527">
        <v>0</v>
      </c>
      <c r="AF1527">
        <v>2.8</v>
      </c>
    </row>
    <row r="1528" spans="1:32" hidden="1" x14ac:dyDescent="0.2">
      <c r="A1528" t="s">
        <v>478</v>
      </c>
      <c r="B1528" t="s">
        <v>476</v>
      </c>
      <c r="C1528" t="s">
        <v>46</v>
      </c>
      <c r="D1528" t="s">
        <v>48</v>
      </c>
      <c r="E1528">
        <v>6</v>
      </c>
      <c r="F1528" t="s">
        <v>479</v>
      </c>
      <c r="G1528" t="s">
        <v>169</v>
      </c>
      <c r="O1528">
        <v>3</v>
      </c>
      <c r="P1528">
        <v>9</v>
      </c>
      <c r="Q1528">
        <v>0</v>
      </c>
      <c r="R1528">
        <v>0</v>
      </c>
      <c r="S1528">
        <v>0</v>
      </c>
      <c r="T1528">
        <v>1</v>
      </c>
      <c r="U1528">
        <v>1</v>
      </c>
      <c r="V1528">
        <v>8</v>
      </c>
      <c r="W1528">
        <v>0</v>
      </c>
      <c r="X1528">
        <v>0</v>
      </c>
      <c r="Y1528">
        <v>0</v>
      </c>
      <c r="AF1528">
        <v>2.7</v>
      </c>
    </row>
    <row r="1529" spans="1:32" hidden="1" x14ac:dyDescent="0.2">
      <c r="A1529" t="s">
        <v>655</v>
      </c>
      <c r="B1529" t="s">
        <v>476</v>
      </c>
      <c r="C1529" t="s">
        <v>45</v>
      </c>
      <c r="D1529" t="s">
        <v>31</v>
      </c>
      <c r="E1529">
        <v>6</v>
      </c>
      <c r="F1529" t="s">
        <v>656</v>
      </c>
      <c r="G1529" t="s">
        <v>172</v>
      </c>
      <c r="O1529">
        <v>10</v>
      </c>
      <c r="P1529">
        <v>27</v>
      </c>
      <c r="Q1529">
        <v>0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AF1529">
        <v>2.7</v>
      </c>
    </row>
    <row r="1530" spans="1:32" hidden="1" x14ac:dyDescent="0.2">
      <c r="A1530" t="s">
        <v>1194</v>
      </c>
      <c r="B1530" t="s">
        <v>795</v>
      </c>
      <c r="C1530" t="s">
        <v>59</v>
      </c>
      <c r="D1530" t="s">
        <v>43</v>
      </c>
      <c r="E1530">
        <v>6</v>
      </c>
      <c r="F1530" t="s">
        <v>1195</v>
      </c>
      <c r="G1530" t="s">
        <v>180</v>
      </c>
      <c r="T1530">
        <v>2</v>
      </c>
      <c r="U1530">
        <v>2</v>
      </c>
      <c r="V1530">
        <v>7</v>
      </c>
      <c r="W1530">
        <v>0</v>
      </c>
      <c r="X1530">
        <v>0</v>
      </c>
      <c r="Y1530">
        <v>0</v>
      </c>
      <c r="AF1530">
        <v>2.7</v>
      </c>
    </row>
    <row r="1531" spans="1:32" hidden="1" x14ac:dyDescent="0.2">
      <c r="A1531" t="s">
        <v>623</v>
      </c>
      <c r="B1531" t="s">
        <v>476</v>
      </c>
      <c r="C1531" t="s">
        <v>59</v>
      </c>
      <c r="D1531" t="s">
        <v>43</v>
      </c>
      <c r="E1531">
        <v>6</v>
      </c>
      <c r="F1531" t="s">
        <v>624</v>
      </c>
      <c r="G1531" t="s">
        <v>180</v>
      </c>
      <c r="O1531">
        <v>4</v>
      </c>
      <c r="P1531">
        <v>8</v>
      </c>
      <c r="Q1531">
        <v>0</v>
      </c>
      <c r="R1531">
        <v>0</v>
      </c>
      <c r="S1531">
        <v>0</v>
      </c>
      <c r="T1531">
        <v>1</v>
      </c>
      <c r="U1531">
        <v>1</v>
      </c>
      <c r="V1531">
        <v>8</v>
      </c>
      <c r="W1531">
        <v>0</v>
      </c>
      <c r="X1531">
        <v>0</v>
      </c>
      <c r="Y1531">
        <v>0</v>
      </c>
      <c r="AF1531">
        <v>2.6</v>
      </c>
    </row>
    <row r="1532" spans="1:32" hidden="1" x14ac:dyDescent="0.2">
      <c r="A1532" t="s">
        <v>857</v>
      </c>
      <c r="B1532" t="s">
        <v>721</v>
      </c>
      <c r="C1532" t="s">
        <v>53</v>
      </c>
      <c r="D1532" t="s">
        <v>32</v>
      </c>
      <c r="E1532">
        <v>6</v>
      </c>
      <c r="F1532" t="s">
        <v>858</v>
      </c>
      <c r="G1532" t="s">
        <v>176</v>
      </c>
      <c r="T1532">
        <v>3</v>
      </c>
      <c r="U1532">
        <v>1</v>
      </c>
      <c r="V1532">
        <v>16</v>
      </c>
      <c r="W1532">
        <v>0</v>
      </c>
      <c r="X1532">
        <v>0</v>
      </c>
      <c r="Y1532">
        <v>0</v>
      </c>
      <c r="AF1532">
        <v>2.6</v>
      </c>
    </row>
    <row r="1533" spans="1:32" hidden="1" x14ac:dyDescent="0.2">
      <c r="A1533" t="s">
        <v>1012</v>
      </c>
      <c r="B1533" t="s">
        <v>795</v>
      </c>
      <c r="C1533" t="s">
        <v>57</v>
      </c>
      <c r="D1533" t="s">
        <v>44</v>
      </c>
      <c r="E1533">
        <v>6</v>
      </c>
      <c r="F1533" t="s">
        <v>1013</v>
      </c>
      <c r="G1533" t="s">
        <v>177</v>
      </c>
      <c r="T1533">
        <v>1</v>
      </c>
      <c r="U1533">
        <v>1</v>
      </c>
      <c r="V1533">
        <v>16</v>
      </c>
      <c r="W1533">
        <v>0</v>
      </c>
      <c r="X1533">
        <v>0</v>
      </c>
      <c r="Y1533">
        <v>0</v>
      </c>
      <c r="AF1533">
        <v>2.6</v>
      </c>
    </row>
    <row r="1534" spans="1:32" hidden="1" x14ac:dyDescent="0.2">
      <c r="A1534" t="s">
        <v>1056</v>
      </c>
      <c r="B1534" t="s">
        <v>795</v>
      </c>
      <c r="C1534" t="s">
        <v>51</v>
      </c>
      <c r="D1534" t="s">
        <v>58</v>
      </c>
      <c r="E1534">
        <v>6</v>
      </c>
      <c r="F1534" t="s">
        <v>1057</v>
      </c>
      <c r="G1534" t="s">
        <v>171</v>
      </c>
      <c r="T1534">
        <v>2</v>
      </c>
      <c r="U1534">
        <v>1</v>
      </c>
      <c r="V1534">
        <v>16</v>
      </c>
      <c r="W1534">
        <v>0</v>
      </c>
      <c r="X1534">
        <v>0</v>
      </c>
      <c r="Y1534">
        <v>0</v>
      </c>
      <c r="AF1534">
        <v>2.6</v>
      </c>
    </row>
    <row r="1535" spans="1:32" hidden="1" x14ac:dyDescent="0.2">
      <c r="A1535" t="s">
        <v>677</v>
      </c>
      <c r="B1535" t="s">
        <v>531</v>
      </c>
      <c r="C1535" t="s">
        <v>62</v>
      </c>
      <c r="D1535" t="s">
        <v>39</v>
      </c>
      <c r="E1535">
        <v>6</v>
      </c>
      <c r="F1535" t="s">
        <v>678</v>
      </c>
      <c r="G1535" t="s">
        <v>174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v>1</v>
      </c>
      <c r="U1535">
        <v>1</v>
      </c>
      <c r="V1535">
        <v>13</v>
      </c>
      <c r="W1535">
        <v>0</v>
      </c>
      <c r="X1535">
        <v>0</v>
      </c>
      <c r="Y1535">
        <v>0</v>
      </c>
      <c r="AF1535">
        <v>2.2999999999999998</v>
      </c>
    </row>
    <row r="1536" spans="1:32" hidden="1" x14ac:dyDescent="0.2">
      <c r="A1536" t="s">
        <v>1082</v>
      </c>
      <c r="B1536" t="s">
        <v>795</v>
      </c>
      <c r="C1536" t="s">
        <v>46</v>
      </c>
      <c r="D1536" t="s">
        <v>48</v>
      </c>
      <c r="E1536">
        <v>6</v>
      </c>
      <c r="F1536" t="s">
        <v>1083</v>
      </c>
      <c r="G1536" t="s">
        <v>169</v>
      </c>
      <c r="T1536">
        <v>1</v>
      </c>
      <c r="U1536">
        <v>1</v>
      </c>
      <c r="V1536">
        <v>13</v>
      </c>
      <c r="W1536">
        <v>0</v>
      </c>
      <c r="X1536">
        <v>0</v>
      </c>
      <c r="Y1536">
        <v>0</v>
      </c>
      <c r="AF1536">
        <v>2.2999999999999998</v>
      </c>
    </row>
    <row r="1537" spans="1:32" hidden="1" x14ac:dyDescent="0.2">
      <c r="A1537" t="s">
        <v>999</v>
      </c>
      <c r="B1537" t="s">
        <v>721</v>
      </c>
      <c r="C1537" t="s">
        <v>42</v>
      </c>
      <c r="D1537" t="s">
        <v>54</v>
      </c>
      <c r="E1537">
        <v>6</v>
      </c>
      <c r="F1537" t="s">
        <v>1000</v>
      </c>
      <c r="G1537" t="s">
        <v>175</v>
      </c>
      <c r="T1537">
        <v>1</v>
      </c>
      <c r="U1537">
        <v>1</v>
      </c>
      <c r="V1537">
        <v>13</v>
      </c>
      <c r="W1537">
        <v>0</v>
      </c>
      <c r="X1537">
        <v>0</v>
      </c>
      <c r="Y1537">
        <v>0</v>
      </c>
      <c r="AF1537">
        <v>2.2999999999999998</v>
      </c>
    </row>
    <row r="1538" spans="1:32" hidden="1" x14ac:dyDescent="0.2">
      <c r="A1538" t="s">
        <v>859</v>
      </c>
      <c r="B1538" t="s">
        <v>721</v>
      </c>
      <c r="C1538" t="s">
        <v>57</v>
      </c>
      <c r="D1538" t="s">
        <v>44</v>
      </c>
      <c r="E1538">
        <v>6</v>
      </c>
      <c r="F1538" t="s">
        <v>860</v>
      </c>
      <c r="G1538" t="s">
        <v>177</v>
      </c>
      <c r="T1538">
        <v>1</v>
      </c>
      <c r="U1538">
        <v>1</v>
      </c>
      <c r="V1538">
        <v>12</v>
      </c>
      <c r="W1538">
        <v>0</v>
      </c>
      <c r="X1538">
        <v>0</v>
      </c>
      <c r="Y1538">
        <v>0</v>
      </c>
      <c r="AF1538">
        <v>2.2000000000000002</v>
      </c>
    </row>
    <row r="1539" spans="1:32" hidden="1" x14ac:dyDescent="0.2">
      <c r="A1539" t="s">
        <v>815</v>
      </c>
      <c r="B1539" t="s">
        <v>721</v>
      </c>
      <c r="C1539" t="s">
        <v>54</v>
      </c>
      <c r="D1539" t="s">
        <v>42</v>
      </c>
      <c r="E1539">
        <v>6</v>
      </c>
      <c r="F1539" t="s">
        <v>816</v>
      </c>
      <c r="G1539" t="s">
        <v>175</v>
      </c>
      <c r="T1539">
        <v>4</v>
      </c>
      <c r="U1539">
        <v>1</v>
      </c>
      <c r="V1539">
        <v>11</v>
      </c>
      <c r="W1539">
        <v>0</v>
      </c>
      <c r="X1539">
        <v>0</v>
      </c>
      <c r="Y1539">
        <v>0</v>
      </c>
      <c r="AF1539">
        <v>2.1</v>
      </c>
    </row>
    <row r="1540" spans="1:32" hidden="1" x14ac:dyDescent="0.2">
      <c r="A1540" t="s">
        <v>911</v>
      </c>
      <c r="B1540" t="s">
        <v>721</v>
      </c>
      <c r="C1540" t="s">
        <v>50</v>
      </c>
      <c r="D1540" t="s">
        <v>41</v>
      </c>
      <c r="E1540">
        <v>6</v>
      </c>
      <c r="F1540" t="s">
        <v>912</v>
      </c>
      <c r="G1540" t="s">
        <v>168</v>
      </c>
      <c r="T1540">
        <v>1</v>
      </c>
      <c r="U1540">
        <v>1</v>
      </c>
      <c r="V1540">
        <v>11</v>
      </c>
      <c r="W1540">
        <v>0</v>
      </c>
      <c r="X1540">
        <v>0</v>
      </c>
      <c r="Y1540">
        <v>0</v>
      </c>
      <c r="AF1540">
        <v>2.1</v>
      </c>
    </row>
    <row r="1541" spans="1:32" hidden="1" x14ac:dyDescent="0.2">
      <c r="A1541" t="s">
        <v>1188</v>
      </c>
      <c r="B1541" t="s">
        <v>795</v>
      </c>
      <c r="C1541" t="s">
        <v>54</v>
      </c>
      <c r="D1541" t="s">
        <v>42</v>
      </c>
      <c r="E1541">
        <v>6</v>
      </c>
      <c r="F1541" t="s">
        <v>1189</v>
      </c>
      <c r="G1541" t="s">
        <v>175</v>
      </c>
      <c r="T1541">
        <v>3</v>
      </c>
      <c r="U1541">
        <v>2</v>
      </c>
      <c r="V1541">
        <v>1</v>
      </c>
      <c r="W1541">
        <v>0</v>
      </c>
      <c r="X1541">
        <v>0</v>
      </c>
      <c r="Y1541">
        <v>0</v>
      </c>
      <c r="AF1541">
        <v>2.1</v>
      </c>
    </row>
    <row r="1542" spans="1:32" hidden="1" x14ac:dyDescent="0.2">
      <c r="A1542" t="s">
        <v>1303</v>
      </c>
      <c r="B1542" t="s">
        <v>795</v>
      </c>
      <c r="C1542" t="s">
        <v>39</v>
      </c>
      <c r="D1542" t="s">
        <v>62</v>
      </c>
      <c r="E1542">
        <v>6</v>
      </c>
      <c r="F1542" t="s">
        <v>1304</v>
      </c>
      <c r="G1542" t="s">
        <v>174</v>
      </c>
      <c r="T1542">
        <v>2</v>
      </c>
      <c r="U1542">
        <v>1</v>
      </c>
      <c r="V1542">
        <v>11</v>
      </c>
      <c r="W1542">
        <v>0</v>
      </c>
      <c r="X1542">
        <v>0</v>
      </c>
      <c r="Y1542">
        <v>0</v>
      </c>
      <c r="AF1542">
        <v>2.1</v>
      </c>
    </row>
    <row r="1543" spans="1:32" hidden="1" x14ac:dyDescent="0.2">
      <c r="A1543" t="s">
        <v>1098</v>
      </c>
      <c r="B1543" t="s">
        <v>795</v>
      </c>
      <c r="C1543" t="s">
        <v>60</v>
      </c>
      <c r="D1543" t="s">
        <v>55</v>
      </c>
      <c r="E1543">
        <v>6</v>
      </c>
      <c r="F1543" t="s">
        <v>1099</v>
      </c>
      <c r="G1543" t="s">
        <v>178</v>
      </c>
      <c r="T1543">
        <v>1</v>
      </c>
      <c r="U1543">
        <v>1</v>
      </c>
      <c r="V1543">
        <v>10</v>
      </c>
      <c r="W1543">
        <v>0</v>
      </c>
      <c r="X1543">
        <v>0</v>
      </c>
      <c r="Y1543">
        <v>0</v>
      </c>
      <c r="AF1543">
        <v>2</v>
      </c>
    </row>
    <row r="1544" spans="1:32" hidden="1" x14ac:dyDescent="0.2">
      <c r="A1544" t="s">
        <v>985</v>
      </c>
      <c r="B1544" t="s">
        <v>721</v>
      </c>
      <c r="C1544" t="s">
        <v>55</v>
      </c>
      <c r="D1544" t="s">
        <v>60</v>
      </c>
      <c r="E1544">
        <v>6</v>
      </c>
      <c r="F1544" t="s">
        <v>986</v>
      </c>
      <c r="G1544" t="s">
        <v>178</v>
      </c>
      <c r="T1544">
        <v>4</v>
      </c>
      <c r="U1544">
        <v>1</v>
      </c>
      <c r="V1544">
        <v>9</v>
      </c>
      <c r="W1544">
        <v>0</v>
      </c>
      <c r="X1544">
        <v>0</v>
      </c>
      <c r="Y1544">
        <v>0</v>
      </c>
      <c r="AF1544">
        <v>1.9</v>
      </c>
    </row>
    <row r="1545" spans="1:32" hidden="1" x14ac:dyDescent="0.2">
      <c r="A1545" t="s">
        <v>997</v>
      </c>
      <c r="B1545" t="s">
        <v>795</v>
      </c>
      <c r="C1545" t="s">
        <v>46</v>
      </c>
      <c r="D1545" t="s">
        <v>48</v>
      </c>
      <c r="E1545">
        <v>6</v>
      </c>
      <c r="F1545" t="s">
        <v>998</v>
      </c>
      <c r="G1545" t="s">
        <v>169</v>
      </c>
      <c r="T1545">
        <v>2</v>
      </c>
      <c r="U1545">
        <v>1</v>
      </c>
      <c r="V1545">
        <v>9</v>
      </c>
      <c r="W1545">
        <v>0</v>
      </c>
      <c r="X1545">
        <v>0</v>
      </c>
      <c r="Y1545">
        <v>0</v>
      </c>
      <c r="AF1545">
        <v>1.9</v>
      </c>
    </row>
    <row r="1546" spans="1:32" hidden="1" x14ac:dyDescent="0.2">
      <c r="A1546" t="s">
        <v>833</v>
      </c>
      <c r="B1546" t="s">
        <v>795</v>
      </c>
      <c r="C1546" t="s">
        <v>33</v>
      </c>
      <c r="D1546" t="s">
        <v>40</v>
      </c>
      <c r="E1546">
        <v>6</v>
      </c>
      <c r="F1546" t="s">
        <v>834</v>
      </c>
      <c r="G1546" t="s">
        <v>173</v>
      </c>
      <c r="T1546">
        <v>2</v>
      </c>
      <c r="U1546">
        <v>1</v>
      </c>
      <c r="V1546">
        <v>8</v>
      </c>
      <c r="W1546">
        <v>0</v>
      </c>
      <c r="X1546">
        <v>0</v>
      </c>
      <c r="Y1546">
        <v>0</v>
      </c>
      <c r="AF1546">
        <v>1.8</v>
      </c>
    </row>
    <row r="1547" spans="1:32" hidden="1" x14ac:dyDescent="0.2">
      <c r="A1547" t="s">
        <v>931</v>
      </c>
      <c r="B1547" t="s">
        <v>721</v>
      </c>
      <c r="C1547" t="s">
        <v>48</v>
      </c>
      <c r="D1547" t="s">
        <v>46</v>
      </c>
      <c r="E1547">
        <v>6</v>
      </c>
      <c r="F1547" t="s">
        <v>932</v>
      </c>
      <c r="G1547" t="s">
        <v>169</v>
      </c>
      <c r="T1547">
        <v>2</v>
      </c>
      <c r="U1547">
        <v>1</v>
      </c>
      <c r="V1547">
        <v>8</v>
      </c>
      <c r="W1547">
        <v>0</v>
      </c>
      <c r="X1547">
        <v>0</v>
      </c>
      <c r="Y1547">
        <v>0</v>
      </c>
      <c r="AF1547">
        <v>1.8</v>
      </c>
    </row>
    <row r="1548" spans="1:32" hidden="1" x14ac:dyDescent="0.2">
      <c r="A1548" t="s">
        <v>1243</v>
      </c>
      <c r="B1548" t="s">
        <v>795</v>
      </c>
      <c r="C1548" t="s">
        <v>40</v>
      </c>
      <c r="D1548" t="s">
        <v>33</v>
      </c>
      <c r="E1548">
        <v>6</v>
      </c>
      <c r="F1548" t="s">
        <v>1244</v>
      </c>
      <c r="G1548" t="s">
        <v>173</v>
      </c>
      <c r="T1548">
        <v>2</v>
      </c>
      <c r="U1548">
        <v>1</v>
      </c>
      <c r="V1548">
        <v>8</v>
      </c>
      <c r="W1548">
        <v>0</v>
      </c>
      <c r="X1548">
        <v>0</v>
      </c>
      <c r="Y1548">
        <v>0</v>
      </c>
      <c r="AF1548">
        <v>1.8</v>
      </c>
    </row>
    <row r="1549" spans="1:32" hidden="1" x14ac:dyDescent="0.2">
      <c r="A1549" t="s">
        <v>496</v>
      </c>
      <c r="B1549" t="s">
        <v>476</v>
      </c>
      <c r="C1549" t="s">
        <v>38</v>
      </c>
      <c r="D1549" t="s">
        <v>37</v>
      </c>
      <c r="E1549">
        <v>6</v>
      </c>
      <c r="F1549" t="s">
        <v>497</v>
      </c>
      <c r="G1549" t="s">
        <v>181</v>
      </c>
      <c r="O1549">
        <v>2</v>
      </c>
      <c r="P1549">
        <v>4</v>
      </c>
      <c r="Q1549">
        <v>0</v>
      </c>
      <c r="R1549">
        <v>0</v>
      </c>
      <c r="S1549">
        <v>0</v>
      </c>
      <c r="T1549">
        <v>2</v>
      </c>
      <c r="U1549">
        <v>1</v>
      </c>
      <c r="V1549">
        <v>3</v>
      </c>
      <c r="W1549">
        <v>0</v>
      </c>
      <c r="X1549">
        <v>0</v>
      </c>
      <c r="Y1549">
        <v>0</v>
      </c>
      <c r="AF1549">
        <v>1.7</v>
      </c>
    </row>
    <row r="1550" spans="1:32" hidden="1" x14ac:dyDescent="0.2">
      <c r="A1550" t="s">
        <v>951</v>
      </c>
      <c r="B1550" t="s">
        <v>721</v>
      </c>
      <c r="C1550" t="s">
        <v>52</v>
      </c>
      <c r="D1550" t="s">
        <v>61</v>
      </c>
      <c r="E1550">
        <v>6</v>
      </c>
      <c r="F1550" t="s">
        <v>952</v>
      </c>
      <c r="G1550" t="s">
        <v>170</v>
      </c>
      <c r="T1550">
        <v>1</v>
      </c>
      <c r="U1550">
        <v>1</v>
      </c>
      <c r="V1550">
        <v>7</v>
      </c>
      <c r="W1550">
        <v>0</v>
      </c>
      <c r="X1550">
        <v>0</v>
      </c>
      <c r="Y1550">
        <v>0</v>
      </c>
      <c r="AF1550">
        <v>1.7</v>
      </c>
    </row>
    <row r="1551" spans="1:32" hidden="1" x14ac:dyDescent="0.2">
      <c r="A1551" t="s">
        <v>559</v>
      </c>
      <c r="B1551" t="s">
        <v>476</v>
      </c>
      <c r="C1551" t="s">
        <v>37</v>
      </c>
      <c r="D1551" t="s">
        <v>38</v>
      </c>
      <c r="E1551">
        <v>6</v>
      </c>
      <c r="F1551" t="s">
        <v>560</v>
      </c>
      <c r="G1551" t="s">
        <v>181</v>
      </c>
      <c r="O1551">
        <v>4</v>
      </c>
      <c r="P1551">
        <v>0</v>
      </c>
      <c r="Q1551">
        <v>0</v>
      </c>
      <c r="R1551">
        <v>0</v>
      </c>
      <c r="S1551">
        <v>0</v>
      </c>
      <c r="T1551">
        <v>4</v>
      </c>
      <c r="U1551">
        <v>1</v>
      </c>
      <c r="V1551">
        <v>6</v>
      </c>
      <c r="W1551">
        <v>0</v>
      </c>
      <c r="X1551">
        <v>0</v>
      </c>
      <c r="Y1551">
        <v>0</v>
      </c>
      <c r="AF1551">
        <v>1.6</v>
      </c>
    </row>
    <row r="1552" spans="1:32" hidden="1" x14ac:dyDescent="0.2">
      <c r="A1552" t="s">
        <v>1190</v>
      </c>
      <c r="B1552" t="s">
        <v>721</v>
      </c>
      <c r="C1552" t="s">
        <v>53</v>
      </c>
      <c r="D1552" t="s">
        <v>32</v>
      </c>
      <c r="E1552">
        <v>6</v>
      </c>
      <c r="F1552" t="s">
        <v>1191</v>
      </c>
      <c r="G1552" t="s">
        <v>176</v>
      </c>
      <c r="T1552">
        <v>4</v>
      </c>
      <c r="U1552">
        <v>1</v>
      </c>
      <c r="V1552">
        <v>6</v>
      </c>
      <c r="W1552">
        <v>0</v>
      </c>
      <c r="X1552">
        <v>0</v>
      </c>
      <c r="Y1552">
        <v>0</v>
      </c>
      <c r="AF1552">
        <v>1.6</v>
      </c>
    </row>
    <row r="1553" spans="1:32" hidden="1" x14ac:dyDescent="0.2">
      <c r="A1553" t="s">
        <v>530</v>
      </c>
      <c r="B1553" t="s">
        <v>531</v>
      </c>
      <c r="C1553" t="s">
        <v>61</v>
      </c>
      <c r="D1553" t="s">
        <v>52</v>
      </c>
      <c r="E1553">
        <v>6</v>
      </c>
      <c r="F1553" t="s">
        <v>532</v>
      </c>
      <c r="G1553" t="s">
        <v>170</v>
      </c>
      <c r="O1553">
        <v>3</v>
      </c>
      <c r="P1553">
        <v>15</v>
      </c>
      <c r="Q1553">
        <v>0</v>
      </c>
      <c r="R1553">
        <v>0</v>
      </c>
      <c r="S1553">
        <v>0</v>
      </c>
      <c r="AF1553">
        <v>1.5</v>
      </c>
    </row>
    <row r="1554" spans="1:32" hidden="1" x14ac:dyDescent="0.2">
      <c r="A1554" t="s">
        <v>885</v>
      </c>
      <c r="B1554" t="s">
        <v>721</v>
      </c>
      <c r="C1554" t="s">
        <v>61</v>
      </c>
      <c r="D1554" t="s">
        <v>52</v>
      </c>
      <c r="E1554">
        <v>6</v>
      </c>
      <c r="F1554" t="s">
        <v>886</v>
      </c>
      <c r="G1554" t="s">
        <v>170</v>
      </c>
      <c r="T1554">
        <v>1</v>
      </c>
      <c r="U1554">
        <v>1</v>
      </c>
      <c r="V1554">
        <v>5</v>
      </c>
      <c r="W1554">
        <v>0</v>
      </c>
      <c r="X1554">
        <v>0</v>
      </c>
      <c r="Y1554">
        <v>0</v>
      </c>
      <c r="Z1554">
        <v>1</v>
      </c>
      <c r="AA1554">
        <v>0</v>
      </c>
      <c r="AF1554">
        <v>1.5</v>
      </c>
    </row>
    <row r="1555" spans="1:32" hidden="1" x14ac:dyDescent="0.2">
      <c r="A1555" t="s">
        <v>917</v>
      </c>
      <c r="B1555" t="s">
        <v>795</v>
      </c>
      <c r="C1555" t="s">
        <v>48</v>
      </c>
      <c r="D1555" t="s">
        <v>46</v>
      </c>
      <c r="E1555">
        <v>6</v>
      </c>
      <c r="F1555" t="s">
        <v>918</v>
      </c>
      <c r="G1555" t="s">
        <v>169</v>
      </c>
      <c r="T1555">
        <v>1</v>
      </c>
      <c r="U1555">
        <v>1</v>
      </c>
      <c r="V1555">
        <v>5</v>
      </c>
      <c r="W1555">
        <v>0</v>
      </c>
      <c r="X1555">
        <v>0</v>
      </c>
      <c r="Y1555">
        <v>0</v>
      </c>
      <c r="AF1555">
        <v>1.5</v>
      </c>
    </row>
    <row r="1556" spans="1:32" hidden="1" x14ac:dyDescent="0.2">
      <c r="A1556" t="s">
        <v>831</v>
      </c>
      <c r="B1556" t="s">
        <v>721</v>
      </c>
      <c r="C1556" t="s">
        <v>45</v>
      </c>
      <c r="D1556" t="s">
        <v>31</v>
      </c>
      <c r="E1556">
        <v>6</v>
      </c>
      <c r="F1556" t="s">
        <v>832</v>
      </c>
      <c r="G1556" t="s">
        <v>172</v>
      </c>
      <c r="T1556">
        <v>2</v>
      </c>
      <c r="U1556">
        <v>1</v>
      </c>
      <c r="V1556">
        <v>5</v>
      </c>
      <c r="W1556">
        <v>0</v>
      </c>
      <c r="X1556">
        <v>0</v>
      </c>
      <c r="Y1556">
        <v>0</v>
      </c>
      <c r="AF1556">
        <v>1.5</v>
      </c>
    </row>
    <row r="1557" spans="1:32" hidden="1" x14ac:dyDescent="0.2">
      <c r="A1557" t="s">
        <v>1308</v>
      </c>
      <c r="B1557" t="s">
        <v>721</v>
      </c>
      <c r="C1557" t="s">
        <v>33</v>
      </c>
      <c r="D1557" t="s">
        <v>40</v>
      </c>
      <c r="E1557">
        <v>6</v>
      </c>
      <c r="F1557" t="s">
        <v>1309</v>
      </c>
      <c r="G1557" t="s">
        <v>173</v>
      </c>
      <c r="T1557">
        <v>1</v>
      </c>
      <c r="U1557">
        <v>1</v>
      </c>
      <c r="V1557">
        <v>5</v>
      </c>
      <c r="W1557">
        <v>0</v>
      </c>
      <c r="X1557">
        <v>0</v>
      </c>
      <c r="Y1557">
        <v>0</v>
      </c>
      <c r="AF1557">
        <v>1.5</v>
      </c>
    </row>
    <row r="1558" spans="1:32" hidden="1" x14ac:dyDescent="0.2">
      <c r="A1558" t="s">
        <v>977</v>
      </c>
      <c r="B1558" t="s">
        <v>721</v>
      </c>
      <c r="C1558" t="s">
        <v>62</v>
      </c>
      <c r="D1558" t="s">
        <v>39</v>
      </c>
      <c r="E1558">
        <v>6</v>
      </c>
      <c r="F1558" t="s">
        <v>978</v>
      </c>
      <c r="G1558" t="s">
        <v>174</v>
      </c>
      <c r="T1558">
        <v>3</v>
      </c>
      <c r="U1558">
        <v>1</v>
      </c>
      <c r="V1558">
        <v>4</v>
      </c>
      <c r="W1558">
        <v>0</v>
      </c>
      <c r="X1558">
        <v>0</v>
      </c>
      <c r="Y1558">
        <v>0</v>
      </c>
      <c r="AF1558">
        <v>1.4</v>
      </c>
    </row>
    <row r="1559" spans="1:32" hidden="1" x14ac:dyDescent="0.2">
      <c r="A1559" t="s">
        <v>541</v>
      </c>
      <c r="B1559" t="s">
        <v>531</v>
      </c>
      <c r="C1559" t="s">
        <v>44</v>
      </c>
      <c r="D1559" t="s">
        <v>57</v>
      </c>
      <c r="E1559">
        <v>6</v>
      </c>
      <c r="F1559" t="s">
        <v>542</v>
      </c>
      <c r="G1559" t="s">
        <v>177</v>
      </c>
      <c r="O1559">
        <v>3</v>
      </c>
      <c r="P1559">
        <v>10</v>
      </c>
      <c r="Q1559">
        <v>0</v>
      </c>
      <c r="R1559">
        <v>0</v>
      </c>
      <c r="S1559">
        <v>0</v>
      </c>
      <c r="AF1559">
        <v>1</v>
      </c>
    </row>
    <row r="1560" spans="1:32" hidden="1" x14ac:dyDescent="0.2">
      <c r="A1560" t="s">
        <v>1132</v>
      </c>
      <c r="B1560" t="s">
        <v>531</v>
      </c>
      <c r="C1560" t="s">
        <v>45</v>
      </c>
      <c r="D1560" t="s">
        <v>31</v>
      </c>
      <c r="E1560">
        <v>6</v>
      </c>
      <c r="F1560" t="s">
        <v>1133</v>
      </c>
      <c r="G1560" t="s">
        <v>172</v>
      </c>
      <c r="T1560">
        <v>1</v>
      </c>
      <c r="U1560">
        <v>1</v>
      </c>
      <c r="V1560">
        <v>0</v>
      </c>
      <c r="W1560">
        <v>0</v>
      </c>
      <c r="X1560">
        <v>0</v>
      </c>
      <c r="Y1560">
        <v>0</v>
      </c>
      <c r="AF1560">
        <v>1</v>
      </c>
    </row>
    <row r="1561" spans="1:32" hidden="1" x14ac:dyDescent="0.2">
      <c r="A1561" t="s">
        <v>639</v>
      </c>
      <c r="B1561" t="s">
        <v>476</v>
      </c>
      <c r="C1561" t="s">
        <v>32</v>
      </c>
      <c r="D1561" t="s">
        <v>53</v>
      </c>
      <c r="E1561">
        <v>6</v>
      </c>
      <c r="F1561" t="s">
        <v>640</v>
      </c>
      <c r="G1561" t="s">
        <v>176</v>
      </c>
      <c r="O1561">
        <v>4</v>
      </c>
      <c r="P1561">
        <v>-2</v>
      </c>
      <c r="Q1561">
        <v>0</v>
      </c>
      <c r="R1561">
        <v>0</v>
      </c>
      <c r="S1561">
        <v>0</v>
      </c>
      <c r="T1561">
        <v>1</v>
      </c>
      <c r="U1561">
        <v>1</v>
      </c>
      <c r="V1561">
        <v>1</v>
      </c>
      <c r="W1561">
        <v>0</v>
      </c>
      <c r="X1561">
        <v>0</v>
      </c>
      <c r="Y1561">
        <v>0</v>
      </c>
      <c r="AF1561">
        <v>0.9</v>
      </c>
    </row>
    <row r="1562" spans="1:32" hidden="1" x14ac:dyDescent="0.2">
      <c r="A1562" t="s">
        <v>1058</v>
      </c>
      <c r="B1562" t="s">
        <v>721</v>
      </c>
      <c r="C1562" t="s">
        <v>31</v>
      </c>
      <c r="D1562" t="s">
        <v>45</v>
      </c>
      <c r="E1562">
        <v>6</v>
      </c>
      <c r="F1562" t="s">
        <v>1059</v>
      </c>
      <c r="G1562" t="s">
        <v>172</v>
      </c>
      <c r="T1562">
        <v>2</v>
      </c>
      <c r="U1562">
        <v>1</v>
      </c>
      <c r="V1562">
        <v>-1</v>
      </c>
      <c r="W1562">
        <v>0</v>
      </c>
      <c r="X1562">
        <v>0</v>
      </c>
      <c r="Y1562">
        <v>0</v>
      </c>
      <c r="AF1562">
        <v>0.9</v>
      </c>
    </row>
    <row r="1563" spans="1:32" hidden="1" x14ac:dyDescent="0.2">
      <c r="A1563" t="s">
        <v>571</v>
      </c>
      <c r="B1563" t="s">
        <v>476</v>
      </c>
      <c r="C1563" t="s">
        <v>57</v>
      </c>
      <c r="D1563" t="s">
        <v>44</v>
      </c>
      <c r="E1563">
        <v>6</v>
      </c>
      <c r="F1563" t="s">
        <v>572</v>
      </c>
      <c r="G1563" t="s">
        <v>177</v>
      </c>
      <c r="O1563">
        <v>1</v>
      </c>
      <c r="P1563">
        <v>8</v>
      </c>
      <c r="Q1563">
        <v>0</v>
      </c>
      <c r="R1563">
        <v>0</v>
      </c>
      <c r="S1563">
        <v>0</v>
      </c>
      <c r="AF1563">
        <v>0.8</v>
      </c>
    </row>
    <row r="1564" spans="1:32" hidden="1" x14ac:dyDescent="0.2">
      <c r="A1564" t="s">
        <v>679</v>
      </c>
      <c r="B1564" t="s">
        <v>476</v>
      </c>
      <c r="C1564" t="s">
        <v>37</v>
      </c>
      <c r="D1564" t="s">
        <v>38</v>
      </c>
      <c r="E1564">
        <v>6</v>
      </c>
      <c r="F1564" t="s">
        <v>680</v>
      </c>
      <c r="G1564" t="s">
        <v>181</v>
      </c>
      <c r="O1564">
        <v>5</v>
      </c>
      <c r="P1564">
        <v>6</v>
      </c>
      <c r="Q1564">
        <v>0</v>
      </c>
      <c r="R1564">
        <v>0</v>
      </c>
      <c r="S1564">
        <v>0</v>
      </c>
      <c r="AF1564">
        <v>0.6</v>
      </c>
    </row>
    <row r="1565" spans="1:32" hidden="1" x14ac:dyDescent="0.2">
      <c r="A1565" t="s">
        <v>492</v>
      </c>
      <c r="B1565" t="s">
        <v>476</v>
      </c>
      <c r="C1565" t="s">
        <v>42</v>
      </c>
      <c r="D1565" t="s">
        <v>54</v>
      </c>
      <c r="E1565">
        <v>6</v>
      </c>
      <c r="F1565" t="s">
        <v>493</v>
      </c>
      <c r="G1565" t="s">
        <v>175</v>
      </c>
      <c r="O1565">
        <v>2</v>
      </c>
      <c r="P1565">
        <v>5</v>
      </c>
      <c r="Q1565">
        <v>0</v>
      </c>
      <c r="R1565">
        <v>0</v>
      </c>
      <c r="S1565">
        <v>0</v>
      </c>
      <c r="AF1565">
        <v>0.5</v>
      </c>
    </row>
    <row r="1566" spans="1:32" hidden="1" x14ac:dyDescent="0.2">
      <c r="A1566" t="s">
        <v>448</v>
      </c>
      <c r="B1566" t="s">
        <v>368</v>
      </c>
      <c r="C1566" t="s">
        <v>48</v>
      </c>
      <c r="D1566" t="s">
        <v>46</v>
      </c>
      <c r="E1566">
        <v>6</v>
      </c>
      <c r="F1566" t="s">
        <v>449</v>
      </c>
      <c r="G1566" t="s">
        <v>169</v>
      </c>
      <c r="H1566">
        <v>8</v>
      </c>
      <c r="I1566">
        <v>3</v>
      </c>
      <c r="J1566">
        <v>6</v>
      </c>
      <c r="K1566">
        <v>0</v>
      </c>
      <c r="L1566">
        <v>0</v>
      </c>
      <c r="M1566">
        <v>0</v>
      </c>
      <c r="N1566">
        <v>0</v>
      </c>
      <c r="AF1566">
        <v>0.24</v>
      </c>
    </row>
    <row r="1567" spans="1:32" hidden="1" x14ac:dyDescent="0.2">
      <c r="A1567" t="s">
        <v>539</v>
      </c>
      <c r="B1567" t="s">
        <v>476</v>
      </c>
      <c r="C1567" t="s">
        <v>39</v>
      </c>
      <c r="D1567" t="s">
        <v>62</v>
      </c>
      <c r="E1567">
        <v>6</v>
      </c>
      <c r="F1567" t="s">
        <v>540</v>
      </c>
      <c r="G1567" t="s">
        <v>174</v>
      </c>
      <c r="O1567">
        <v>1</v>
      </c>
      <c r="P1567">
        <v>2</v>
      </c>
      <c r="Q1567">
        <v>0</v>
      </c>
      <c r="R1567">
        <v>0</v>
      </c>
      <c r="S1567">
        <v>0</v>
      </c>
      <c r="AF1567">
        <v>0.2</v>
      </c>
    </row>
    <row r="1568" spans="1:32" hidden="1" x14ac:dyDescent="0.2">
      <c r="A1568" t="s">
        <v>671</v>
      </c>
      <c r="B1568" t="s">
        <v>476</v>
      </c>
      <c r="C1568" t="s">
        <v>40</v>
      </c>
      <c r="D1568" t="s">
        <v>33</v>
      </c>
      <c r="E1568">
        <v>6</v>
      </c>
      <c r="F1568" t="s">
        <v>672</v>
      </c>
      <c r="G1568" t="s">
        <v>173</v>
      </c>
      <c r="O1568">
        <v>1</v>
      </c>
      <c r="P1568">
        <v>1</v>
      </c>
      <c r="Q1568">
        <v>0</v>
      </c>
      <c r="R1568">
        <v>0</v>
      </c>
      <c r="S1568">
        <v>0</v>
      </c>
      <c r="AF1568">
        <v>0.1</v>
      </c>
    </row>
    <row r="1569" spans="1:32" hidden="1" x14ac:dyDescent="0.2">
      <c r="A1569" t="s">
        <v>782</v>
      </c>
      <c r="B1569" t="s">
        <v>721</v>
      </c>
      <c r="C1569" t="s">
        <v>62</v>
      </c>
      <c r="D1569" t="s">
        <v>39</v>
      </c>
      <c r="E1569">
        <v>6</v>
      </c>
      <c r="F1569" t="s">
        <v>783</v>
      </c>
      <c r="G1569" t="s">
        <v>174</v>
      </c>
      <c r="O1569">
        <v>1</v>
      </c>
      <c r="P1569">
        <v>1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AF1569">
        <v>0.1</v>
      </c>
    </row>
    <row r="1570" spans="1:32" hidden="1" x14ac:dyDescent="0.2">
      <c r="A1570" t="s">
        <v>667</v>
      </c>
      <c r="B1570" t="s">
        <v>476</v>
      </c>
      <c r="C1570" t="s">
        <v>60</v>
      </c>
      <c r="D1570" t="s">
        <v>55</v>
      </c>
      <c r="E1570">
        <v>6</v>
      </c>
      <c r="F1570" t="s">
        <v>668</v>
      </c>
      <c r="G1570" t="s">
        <v>178</v>
      </c>
      <c r="O1570">
        <v>1</v>
      </c>
      <c r="P1570">
        <v>0</v>
      </c>
      <c r="Q1570">
        <v>0</v>
      </c>
      <c r="R1570">
        <v>0</v>
      </c>
      <c r="S1570">
        <v>0</v>
      </c>
      <c r="AF1570">
        <v>0</v>
      </c>
    </row>
    <row r="1571" spans="1:32" hidden="1" x14ac:dyDescent="0.2">
      <c r="A1571" t="s">
        <v>907</v>
      </c>
      <c r="B1571" t="s">
        <v>795</v>
      </c>
      <c r="C1571" t="s">
        <v>46</v>
      </c>
      <c r="D1571" t="s">
        <v>48</v>
      </c>
      <c r="E1571">
        <v>6</v>
      </c>
      <c r="F1571" t="s">
        <v>908</v>
      </c>
      <c r="G1571" t="s">
        <v>169</v>
      </c>
      <c r="T1571">
        <v>1</v>
      </c>
      <c r="U1571">
        <v>0</v>
      </c>
      <c r="V1571">
        <v>0</v>
      </c>
      <c r="W1571">
        <v>0</v>
      </c>
      <c r="X1571">
        <v>0</v>
      </c>
      <c r="Y1571">
        <v>0</v>
      </c>
      <c r="AF1571">
        <v>0</v>
      </c>
    </row>
    <row r="1572" spans="1:32" hidden="1" x14ac:dyDescent="0.2">
      <c r="A1572" t="s">
        <v>961</v>
      </c>
      <c r="B1572" t="s">
        <v>795</v>
      </c>
      <c r="C1572" t="s">
        <v>60</v>
      </c>
      <c r="D1572" t="s">
        <v>55</v>
      </c>
      <c r="E1572">
        <v>6</v>
      </c>
      <c r="F1572" t="s">
        <v>962</v>
      </c>
      <c r="G1572" t="s">
        <v>178</v>
      </c>
      <c r="T1572">
        <v>1</v>
      </c>
      <c r="U1572">
        <v>0</v>
      </c>
      <c r="V1572">
        <v>0</v>
      </c>
      <c r="W1572">
        <v>0</v>
      </c>
      <c r="X1572">
        <v>0</v>
      </c>
      <c r="Y1572">
        <v>0</v>
      </c>
      <c r="AF1572">
        <v>0</v>
      </c>
    </row>
    <row r="1573" spans="1:32" hidden="1" x14ac:dyDescent="0.2">
      <c r="A1573" t="s">
        <v>1022</v>
      </c>
      <c r="B1573" t="s">
        <v>721</v>
      </c>
      <c r="C1573" t="s">
        <v>48</v>
      </c>
      <c r="D1573" t="s">
        <v>46</v>
      </c>
      <c r="E1573">
        <v>6</v>
      </c>
      <c r="F1573" t="s">
        <v>1023</v>
      </c>
      <c r="G1573" t="s">
        <v>169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0</v>
      </c>
      <c r="AF1573">
        <v>0</v>
      </c>
    </row>
    <row r="1574" spans="1:32" hidden="1" x14ac:dyDescent="0.2">
      <c r="A1574" t="s">
        <v>1044</v>
      </c>
      <c r="B1574" t="s">
        <v>721</v>
      </c>
      <c r="C1574" t="s">
        <v>46</v>
      </c>
      <c r="D1574" t="s">
        <v>48</v>
      </c>
      <c r="E1574">
        <v>6</v>
      </c>
      <c r="F1574" t="s">
        <v>1045</v>
      </c>
      <c r="G1574" t="s">
        <v>169</v>
      </c>
      <c r="T1574">
        <v>4</v>
      </c>
      <c r="U1574">
        <v>0</v>
      </c>
      <c r="V1574">
        <v>0</v>
      </c>
      <c r="W1574">
        <v>0</v>
      </c>
      <c r="X1574">
        <v>0</v>
      </c>
      <c r="Y1574">
        <v>0</v>
      </c>
      <c r="AF1574">
        <v>0</v>
      </c>
    </row>
    <row r="1575" spans="1:32" hidden="1" x14ac:dyDescent="0.2">
      <c r="A1575" t="s">
        <v>1096</v>
      </c>
      <c r="B1575" t="s">
        <v>721</v>
      </c>
      <c r="C1575" t="s">
        <v>37</v>
      </c>
      <c r="D1575" t="s">
        <v>38</v>
      </c>
      <c r="E1575">
        <v>6</v>
      </c>
      <c r="F1575" t="s">
        <v>1097</v>
      </c>
      <c r="G1575" t="s">
        <v>181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AF1575">
        <v>0</v>
      </c>
    </row>
    <row r="1576" spans="1:32" hidden="1" x14ac:dyDescent="0.2">
      <c r="A1576" t="s">
        <v>923</v>
      </c>
      <c r="B1576" t="s">
        <v>721</v>
      </c>
      <c r="C1576" t="s">
        <v>41</v>
      </c>
      <c r="D1576" t="s">
        <v>50</v>
      </c>
      <c r="E1576">
        <v>6</v>
      </c>
      <c r="F1576" t="s">
        <v>924</v>
      </c>
      <c r="G1576" t="s">
        <v>168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AF1576">
        <v>0</v>
      </c>
    </row>
    <row r="1577" spans="1:32" hidden="1" x14ac:dyDescent="0.2">
      <c r="A1577" t="s">
        <v>1166</v>
      </c>
      <c r="B1577" t="s">
        <v>721</v>
      </c>
      <c r="C1577" t="s">
        <v>31</v>
      </c>
      <c r="D1577" t="s">
        <v>45</v>
      </c>
      <c r="E1577">
        <v>6</v>
      </c>
      <c r="F1577" t="s">
        <v>1167</v>
      </c>
      <c r="G1577" t="s">
        <v>172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0</v>
      </c>
      <c r="AF1577">
        <v>0</v>
      </c>
    </row>
    <row r="1578" spans="1:32" hidden="1" x14ac:dyDescent="0.2">
      <c r="A1578" t="s">
        <v>1050</v>
      </c>
      <c r="B1578" t="s">
        <v>795</v>
      </c>
      <c r="C1578" t="s">
        <v>32</v>
      </c>
      <c r="D1578" t="s">
        <v>53</v>
      </c>
      <c r="E1578">
        <v>6</v>
      </c>
      <c r="F1578" t="s">
        <v>1051</v>
      </c>
      <c r="G1578" t="s">
        <v>176</v>
      </c>
      <c r="T1578">
        <v>1</v>
      </c>
      <c r="U1578">
        <v>0</v>
      </c>
      <c r="V1578">
        <v>0</v>
      </c>
      <c r="W1578">
        <v>0</v>
      </c>
      <c r="X1578">
        <v>0</v>
      </c>
      <c r="Y1578">
        <v>0</v>
      </c>
      <c r="AF1578">
        <v>0</v>
      </c>
    </row>
    <row r="1579" spans="1:32" hidden="1" x14ac:dyDescent="0.2">
      <c r="A1579" t="s">
        <v>774</v>
      </c>
      <c r="B1579" t="s">
        <v>721</v>
      </c>
      <c r="C1579" t="s">
        <v>57</v>
      </c>
      <c r="D1579" t="s">
        <v>44</v>
      </c>
      <c r="E1579">
        <v>6</v>
      </c>
      <c r="F1579" t="s">
        <v>775</v>
      </c>
      <c r="G1579" t="s">
        <v>177</v>
      </c>
      <c r="T1579">
        <v>2</v>
      </c>
      <c r="U1579">
        <v>0</v>
      </c>
      <c r="V1579">
        <v>0</v>
      </c>
      <c r="W1579">
        <v>0</v>
      </c>
      <c r="X1579">
        <v>0</v>
      </c>
      <c r="Y1579">
        <v>0</v>
      </c>
      <c r="AF1579">
        <v>0</v>
      </c>
    </row>
    <row r="1580" spans="1:32" hidden="1" x14ac:dyDescent="0.2">
      <c r="A1580" t="s">
        <v>835</v>
      </c>
      <c r="B1580" t="s">
        <v>795</v>
      </c>
      <c r="C1580" t="s">
        <v>41</v>
      </c>
      <c r="D1580" t="s">
        <v>50</v>
      </c>
      <c r="E1580">
        <v>6</v>
      </c>
      <c r="F1580" t="s">
        <v>836</v>
      </c>
      <c r="G1580" t="s">
        <v>168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0</v>
      </c>
      <c r="AF1580">
        <v>0</v>
      </c>
    </row>
    <row r="1581" spans="1:32" hidden="1" x14ac:dyDescent="0.2">
      <c r="A1581" t="s">
        <v>1277</v>
      </c>
      <c r="B1581" t="s">
        <v>721</v>
      </c>
      <c r="C1581" t="s">
        <v>37</v>
      </c>
      <c r="D1581" t="s">
        <v>38</v>
      </c>
      <c r="E1581">
        <v>6</v>
      </c>
      <c r="F1581" t="s">
        <v>1278</v>
      </c>
      <c r="G1581" t="s">
        <v>181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0</v>
      </c>
      <c r="AF1581">
        <v>0</v>
      </c>
    </row>
    <row r="1582" spans="1:32" hidden="1" x14ac:dyDescent="0.2">
      <c r="A1582" t="s">
        <v>1198</v>
      </c>
      <c r="B1582" t="s">
        <v>795</v>
      </c>
      <c r="C1582" t="s">
        <v>60</v>
      </c>
      <c r="D1582" t="s">
        <v>55</v>
      </c>
      <c r="E1582">
        <v>6</v>
      </c>
      <c r="F1582" t="s">
        <v>1199</v>
      </c>
      <c r="G1582" t="s">
        <v>178</v>
      </c>
      <c r="T1582">
        <v>2</v>
      </c>
      <c r="U1582">
        <v>0</v>
      </c>
      <c r="V1582">
        <v>0</v>
      </c>
      <c r="W1582">
        <v>0</v>
      </c>
      <c r="X1582">
        <v>0</v>
      </c>
      <c r="Y1582">
        <v>0</v>
      </c>
      <c r="AF1582">
        <v>0</v>
      </c>
    </row>
    <row r="1583" spans="1:32" hidden="1" x14ac:dyDescent="0.2">
      <c r="A1583" t="s">
        <v>1289</v>
      </c>
      <c r="B1583" t="s">
        <v>721</v>
      </c>
      <c r="C1583" t="s">
        <v>31</v>
      </c>
      <c r="D1583" t="s">
        <v>45</v>
      </c>
      <c r="E1583">
        <v>6</v>
      </c>
      <c r="F1583" t="s">
        <v>1290</v>
      </c>
      <c r="G1583" t="s">
        <v>172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AF1583">
        <v>0</v>
      </c>
    </row>
    <row r="1584" spans="1:32" hidden="1" x14ac:dyDescent="0.2">
      <c r="A1584" t="s">
        <v>1146</v>
      </c>
      <c r="B1584" t="s">
        <v>721</v>
      </c>
      <c r="C1584" t="s">
        <v>57</v>
      </c>
      <c r="D1584" t="s">
        <v>44</v>
      </c>
      <c r="E1584">
        <v>6</v>
      </c>
      <c r="F1584" t="s">
        <v>1147</v>
      </c>
      <c r="G1584" t="s">
        <v>177</v>
      </c>
      <c r="T1584">
        <v>3</v>
      </c>
      <c r="U1584">
        <v>0</v>
      </c>
      <c r="V1584">
        <v>0</v>
      </c>
      <c r="W1584">
        <v>0</v>
      </c>
      <c r="X1584">
        <v>0</v>
      </c>
      <c r="Y1584">
        <v>0</v>
      </c>
      <c r="AF1584">
        <v>0</v>
      </c>
    </row>
    <row r="1585" spans="1:32" hidden="1" x14ac:dyDescent="0.2">
      <c r="A1585" t="s">
        <v>1279</v>
      </c>
      <c r="B1585" t="s">
        <v>1237</v>
      </c>
      <c r="C1585" t="s">
        <v>51</v>
      </c>
      <c r="D1585" t="s">
        <v>58</v>
      </c>
      <c r="E1585">
        <v>6</v>
      </c>
      <c r="F1585" t="s">
        <v>1280</v>
      </c>
      <c r="G1585" t="s">
        <v>171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AF1585">
        <v>0</v>
      </c>
    </row>
    <row r="1586" spans="1:32" hidden="1" x14ac:dyDescent="0.2">
      <c r="A1586" t="s">
        <v>891</v>
      </c>
      <c r="B1586" t="s">
        <v>721</v>
      </c>
      <c r="C1586" t="s">
        <v>45</v>
      </c>
      <c r="D1586" t="s">
        <v>31</v>
      </c>
      <c r="E1586">
        <v>6</v>
      </c>
      <c r="F1586" t="s">
        <v>892</v>
      </c>
      <c r="G1586" t="s">
        <v>172</v>
      </c>
      <c r="T1586">
        <v>3</v>
      </c>
      <c r="U1586">
        <v>0</v>
      </c>
      <c r="V1586">
        <v>0</v>
      </c>
      <c r="W1586">
        <v>0</v>
      </c>
      <c r="X1586">
        <v>0</v>
      </c>
      <c r="Y1586">
        <v>0</v>
      </c>
      <c r="AF1586">
        <v>0</v>
      </c>
    </row>
    <row r="1587" spans="1:32" hidden="1" x14ac:dyDescent="0.2">
      <c r="A1587" t="s">
        <v>1345</v>
      </c>
      <c r="B1587" t="s">
        <v>1344</v>
      </c>
      <c r="C1587" t="s">
        <v>50</v>
      </c>
      <c r="D1587" t="s">
        <v>41</v>
      </c>
      <c r="E1587">
        <v>6</v>
      </c>
      <c r="Z1587">
        <v>1</v>
      </c>
      <c r="AA1587">
        <v>0</v>
      </c>
      <c r="AF1587">
        <v>0</v>
      </c>
    </row>
    <row r="1588" spans="1:32" hidden="1" x14ac:dyDescent="0.2">
      <c r="A1588" t="s">
        <v>740</v>
      </c>
      <c r="B1588" t="s">
        <v>741</v>
      </c>
      <c r="C1588" t="s">
        <v>59</v>
      </c>
      <c r="D1588" t="s">
        <v>43</v>
      </c>
      <c r="E1588">
        <v>6</v>
      </c>
      <c r="F1588" t="s">
        <v>742</v>
      </c>
      <c r="G1588" t="s">
        <v>180</v>
      </c>
      <c r="O1588">
        <v>1</v>
      </c>
      <c r="P1588">
        <v>-1</v>
      </c>
      <c r="Q1588">
        <v>0</v>
      </c>
      <c r="R1588">
        <v>0</v>
      </c>
      <c r="S1588">
        <v>0</v>
      </c>
      <c r="AF1588">
        <v>-0.1</v>
      </c>
    </row>
    <row r="1589" spans="1:32" hidden="1" x14ac:dyDescent="0.2">
      <c r="A1589" t="s">
        <v>553</v>
      </c>
      <c r="B1589" t="s">
        <v>476</v>
      </c>
      <c r="C1589" t="s">
        <v>48</v>
      </c>
      <c r="D1589" t="s">
        <v>46</v>
      </c>
      <c r="E1589">
        <v>6</v>
      </c>
      <c r="F1589" t="s">
        <v>554</v>
      </c>
      <c r="G1589" t="s">
        <v>169</v>
      </c>
      <c r="O1589">
        <v>1</v>
      </c>
      <c r="P1589">
        <v>-1</v>
      </c>
      <c r="Q1589">
        <v>0</v>
      </c>
      <c r="R1589">
        <v>0</v>
      </c>
      <c r="S1589">
        <v>0</v>
      </c>
      <c r="AF1589">
        <v>-0.1</v>
      </c>
    </row>
    <row r="1590" spans="1:32" hidden="1" x14ac:dyDescent="0.2">
      <c r="A1590" t="s">
        <v>1329</v>
      </c>
      <c r="B1590" t="s">
        <v>1237</v>
      </c>
      <c r="C1590" t="s">
        <v>37</v>
      </c>
      <c r="D1590" t="s">
        <v>38</v>
      </c>
      <c r="E1590">
        <v>6</v>
      </c>
      <c r="F1590" t="s">
        <v>1330</v>
      </c>
      <c r="G1590" t="s">
        <v>181</v>
      </c>
      <c r="T1590">
        <v>1</v>
      </c>
      <c r="U1590">
        <v>1</v>
      </c>
      <c r="V1590">
        <v>-11</v>
      </c>
      <c r="W1590">
        <v>0</v>
      </c>
      <c r="X1590">
        <v>0</v>
      </c>
      <c r="Y1590">
        <v>0</v>
      </c>
      <c r="AF1590">
        <v>-0.1</v>
      </c>
    </row>
    <row r="1591" spans="1:32" hidden="1" x14ac:dyDescent="0.2">
      <c r="A1591" t="s">
        <v>514</v>
      </c>
      <c r="B1591" t="s">
        <v>476</v>
      </c>
      <c r="C1591" t="s">
        <v>36</v>
      </c>
      <c r="D1591" t="s">
        <v>40</v>
      </c>
      <c r="E1591">
        <v>5</v>
      </c>
      <c r="F1591" t="s">
        <v>515</v>
      </c>
      <c r="G1591" t="s">
        <v>158</v>
      </c>
      <c r="O1591">
        <v>24</v>
      </c>
      <c r="P1591">
        <v>123</v>
      </c>
      <c r="Q1591">
        <v>2</v>
      </c>
      <c r="R1591">
        <v>0</v>
      </c>
      <c r="S1591">
        <v>1</v>
      </c>
      <c r="T1591">
        <v>3</v>
      </c>
      <c r="U1591">
        <v>3</v>
      </c>
      <c r="V1591">
        <v>35</v>
      </c>
      <c r="W1591">
        <v>1</v>
      </c>
      <c r="X1591">
        <v>0</v>
      </c>
      <c r="Y1591">
        <v>0</v>
      </c>
      <c r="AF1591">
        <v>39.799999999999997</v>
      </c>
    </row>
    <row r="1592" spans="1:32" hidden="1" x14ac:dyDescent="0.2">
      <c r="A1592" t="s">
        <v>398</v>
      </c>
      <c r="B1592" t="s">
        <v>368</v>
      </c>
      <c r="C1592" t="s">
        <v>45</v>
      </c>
      <c r="D1592" t="s">
        <v>55</v>
      </c>
      <c r="E1592">
        <v>5</v>
      </c>
      <c r="F1592" t="s">
        <v>399</v>
      </c>
      <c r="G1592" t="s">
        <v>157</v>
      </c>
      <c r="H1592">
        <v>51</v>
      </c>
      <c r="I1592">
        <v>36</v>
      </c>
      <c r="J1592">
        <v>457</v>
      </c>
      <c r="K1592">
        <v>2</v>
      </c>
      <c r="L1592">
        <v>1</v>
      </c>
      <c r="M1592">
        <v>0</v>
      </c>
      <c r="N1592">
        <v>1</v>
      </c>
      <c r="O1592">
        <v>3</v>
      </c>
      <c r="P1592">
        <v>12</v>
      </c>
      <c r="Q1592">
        <v>1</v>
      </c>
      <c r="R1592">
        <v>0</v>
      </c>
      <c r="S1592">
        <v>0</v>
      </c>
      <c r="AF1592">
        <v>38.479999999999997</v>
      </c>
    </row>
    <row r="1593" spans="1:32" hidden="1" x14ac:dyDescent="0.2">
      <c r="A1593" t="s">
        <v>665</v>
      </c>
      <c r="B1593" t="s">
        <v>476</v>
      </c>
      <c r="C1593" t="s">
        <v>50</v>
      </c>
      <c r="D1593" t="s">
        <v>53</v>
      </c>
      <c r="E1593">
        <v>5</v>
      </c>
      <c r="F1593" t="s">
        <v>666</v>
      </c>
      <c r="G1593" t="s">
        <v>162</v>
      </c>
      <c r="O1593">
        <v>27</v>
      </c>
      <c r="P1593">
        <v>153</v>
      </c>
      <c r="Q1593">
        <v>1</v>
      </c>
      <c r="R1593">
        <v>0</v>
      </c>
      <c r="S1593">
        <v>1</v>
      </c>
      <c r="T1593">
        <v>8</v>
      </c>
      <c r="U1593">
        <v>7</v>
      </c>
      <c r="V1593">
        <v>44</v>
      </c>
      <c r="W1593">
        <v>0</v>
      </c>
      <c r="X1593">
        <v>0</v>
      </c>
      <c r="Y1593">
        <v>0</v>
      </c>
      <c r="AF1593">
        <v>35.700000000000003</v>
      </c>
    </row>
    <row r="1594" spans="1:32" hidden="1" x14ac:dyDescent="0.2">
      <c r="A1594" t="s">
        <v>412</v>
      </c>
      <c r="B1594" t="s">
        <v>368</v>
      </c>
      <c r="C1594" t="s">
        <v>37</v>
      </c>
      <c r="D1594" t="s">
        <v>60</v>
      </c>
      <c r="E1594">
        <v>5</v>
      </c>
      <c r="F1594" t="s">
        <v>413</v>
      </c>
      <c r="G1594" t="s">
        <v>166</v>
      </c>
      <c r="H1594">
        <v>54</v>
      </c>
      <c r="I1594">
        <v>41</v>
      </c>
      <c r="J1594">
        <v>441</v>
      </c>
      <c r="K1594">
        <v>3</v>
      </c>
      <c r="L1594">
        <v>0</v>
      </c>
      <c r="M1594">
        <v>1</v>
      </c>
      <c r="N1594">
        <v>1</v>
      </c>
      <c r="O1594">
        <v>1</v>
      </c>
      <c r="P1594">
        <v>11</v>
      </c>
      <c r="Q1594">
        <v>0</v>
      </c>
      <c r="R1594">
        <v>0</v>
      </c>
      <c r="S1594">
        <v>0</v>
      </c>
      <c r="AF1594">
        <v>32.74</v>
      </c>
    </row>
    <row r="1595" spans="1:32" hidden="1" x14ac:dyDescent="0.2">
      <c r="A1595" t="s">
        <v>444</v>
      </c>
      <c r="B1595" t="s">
        <v>368</v>
      </c>
      <c r="C1595" t="s">
        <v>40</v>
      </c>
      <c r="D1595" t="s">
        <v>36</v>
      </c>
      <c r="E1595">
        <v>5</v>
      </c>
      <c r="F1595" t="s">
        <v>445</v>
      </c>
      <c r="G1595" t="s">
        <v>158</v>
      </c>
      <c r="H1595">
        <v>33</v>
      </c>
      <c r="I1595">
        <v>23</v>
      </c>
      <c r="J1595">
        <v>303</v>
      </c>
      <c r="K1595">
        <v>4</v>
      </c>
      <c r="L1595">
        <v>0</v>
      </c>
      <c r="M1595">
        <v>1</v>
      </c>
      <c r="N1595">
        <v>1</v>
      </c>
      <c r="O1595">
        <v>1</v>
      </c>
      <c r="P1595">
        <v>21</v>
      </c>
      <c r="Q1595">
        <v>0</v>
      </c>
      <c r="R1595">
        <v>0</v>
      </c>
      <c r="S1595">
        <v>0</v>
      </c>
      <c r="AF1595">
        <v>32.22</v>
      </c>
    </row>
    <row r="1596" spans="1:32" hidden="1" x14ac:dyDescent="0.2">
      <c r="A1596" t="s">
        <v>384</v>
      </c>
      <c r="B1596" t="s">
        <v>368</v>
      </c>
      <c r="C1596" t="s">
        <v>51</v>
      </c>
      <c r="D1596" t="s">
        <v>57</v>
      </c>
      <c r="E1596">
        <v>5</v>
      </c>
      <c r="F1596" t="s">
        <v>385</v>
      </c>
      <c r="G1596" t="s">
        <v>160</v>
      </c>
      <c r="H1596">
        <v>44</v>
      </c>
      <c r="I1596">
        <v>30</v>
      </c>
      <c r="J1596">
        <v>331</v>
      </c>
      <c r="K1596">
        <v>2</v>
      </c>
      <c r="L1596">
        <v>0</v>
      </c>
      <c r="M1596">
        <v>1</v>
      </c>
      <c r="N1596">
        <v>1</v>
      </c>
      <c r="O1596">
        <v>7</v>
      </c>
      <c r="P1596">
        <v>18</v>
      </c>
      <c r="Q1596">
        <v>1</v>
      </c>
      <c r="R1596">
        <v>0</v>
      </c>
      <c r="S1596">
        <v>0</v>
      </c>
      <c r="AF1596">
        <v>31.04</v>
      </c>
    </row>
    <row r="1597" spans="1:32" hidden="1" x14ac:dyDescent="0.2">
      <c r="A1597" t="s">
        <v>1004</v>
      </c>
      <c r="B1597" t="s">
        <v>721</v>
      </c>
      <c r="C1597" t="s">
        <v>33</v>
      </c>
      <c r="D1597" t="s">
        <v>59</v>
      </c>
      <c r="E1597">
        <v>5</v>
      </c>
      <c r="F1597" t="s">
        <v>1005</v>
      </c>
      <c r="G1597" t="s">
        <v>154</v>
      </c>
      <c r="T1597">
        <v>14</v>
      </c>
      <c r="U1597">
        <v>11</v>
      </c>
      <c r="V1597">
        <v>169</v>
      </c>
      <c r="W1597">
        <v>0</v>
      </c>
      <c r="X1597">
        <v>0</v>
      </c>
      <c r="Y1597">
        <v>1</v>
      </c>
      <c r="AF1597">
        <v>30.9</v>
      </c>
    </row>
    <row r="1598" spans="1:32" hidden="1" x14ac:dyDescent="0.2">
      <c r="A1598" t="s">
        <v>1138</v>
      </c>
      <c r="B1598" t="s">
        <v>795</v>
      </c>
      <c r="C1598" t="s">
        <v>45</v>
      </c>
      <c r="D1598" t="s">
        <v>55</v>
      </c>
      <c r="E1598">
        <v>5</v>
      </c>
      <c r="F1598" t="s">
        <v>1139</v>
      </c>
      <c r="G1598" t="s">
        <v>157</v>
      </c>
      <c r="T1598">
        <v>10</v>
      </c>
      <c r="U1598">
        <v>8</v>
      </c>
      <c r="V1598">
        <v>139</v>
      </c>
      <c r="W1598">
        <v>1</v>
      </c>
      <c r="X1598">
        <v>0</v>
      </c>
      <c r="Y1598">
        <v>1</v>
      </c>
      <c r="AF1598">
        <v>30.9</v>
      </c>
    </row>
    <row r="1599" spans="1:32" hidden="1" x14ac:dyDescent="0.2">
      <c r="A1599" t="s">
        <v>981</v>
      </c>
      <c r="B1599" t="s">
        <v>795</v>
      </c>
      <c r="C1599" t="s">
        <v>49</v>
      </c>
      <c r="D1599" t="s">
        <v>48</v>
      </c>
      <c r="E1599">
        <v>5</v>
      </c>
      <c r="F1599" t="s">
        <v>982</v>
      </c>
      <c r="G1599" t="s">
        <v>167</v>
      </c>
      <c r="T1599">
        <v>11</v>
      </c>
      <c r="U1599">
        <v>9</v>
      </c>
      <c r="V1599">
        <v>92</v>
      </c>
      <c r="W1599">
        <v>2</v>
      </c>
      <c r="X1599">
        <v>0</v>
      </c>
      <c r="Y1599">
        <v>0</v>
      </c>
      <c r="AF1599">
        <v>30.2</v>
      </c>
    </row>
    <row r="1600" spans="1:32" hidden="1" x14ac:dyDescent="0.2">
      <c r="A1600" t="s">
        <v>537</v>
      </c>
      <c r="B1600" t="s">
        <v>476</v>
      </c>
      <c r="C1600" t="s">
        <v>55</v>
      </c>
      <c r="D1600" t="s">
        <v>45</v>
      </c>
      <c r="E1600">
        <v>5</v>
      </c>
      <c r="F1600" t="s">
        <v>538</v>
      </c>
      <c r="G1600" t="s">
        <v>157</v>
      </c>
      <c r="O1600">
        <v>21</v>
      </c>
      <c r="P1600">
        <v>121</v>
      </c>
      <c r="Q1600">
        <v>1</v>
      </c>
      <c r="R1600">
        <v>0</v>
      </c>
      <c r="S1600">
        <v>1</v>
      </c>
      <c r="T1600">
        <v>5</v>
      </c>
      <c r="U1600">
        <v>4</v>
      </c>
      <c r="V1600">
        <v>49</v>
      </c>
      <c r="W1600">
        <v>0</v>
      </c>
      <c r="X1600">
        <v>0</v>
      </c>
      <c r="Y1600">
        <v>0</v>
      </c>
      <c r="AF1600">
        <v>30</v>
      </c>
    </row>
    <row r="1601" spans="1:32" hidden="1" x14ac:dyDescent="0.2">
      <c r="A1601" t="s">
        <v>993</v>
      </c>
      <c r="B1601" t="s">
        <v>795</v>
      </c>
      <c r="C1601" t="s">
        <v>51</v>
      </c>
      <c r="D1601" t="s">
        <v>57</v>
      </c>
      <c r="E1601">
        <v>5</v>
      </c>
      <c r="F1601" t="s">
        <v>994</v>
      </c>
      <c r="G1601" t="s">
        <v>160</v>
      </c>
      <c r="T1601">
        <v>12</v>
      </c>
      <c r="U1601">
        <v>8</v>
      </c>
      <c r="V1601">
        <v>90</v>
      </c>
      <c r="W1601">
        <v>2</v>
      </c>
      <c r="X1601">
        <v>0</v>
      </c>
      <c r="Y1601">
        <v>0</v>
      </c>
      <c r="AF1601">
        <v>29</v>
      </c>
    </row>
    <row r="1602" spans="1:32" hidden="1" x14ac:dyDescent="0.2">
      <c r="A1602" t="s">
        <v>786</v>
      </c>
      <c r="B1602" t="s">
        <v>721</v>
      </c>
      <c r="C1602" t="s">
        <v>37</v>
      </c>
      <c r="D1602" t="s">
        <v>60</v>
      </c>
      <c r="E1602">
        <v>5</v>
      </c>
      <c r="F1602" t="s">
        <v>787</v>
      </c>
      <c r="G1602" t="s">
        <v>166</v>
      </c>
      <c r="O1602">
        <v>1</v>
      </c>
      <c r="P1602">
        <v>3</v>
      </c>
      <c r="Q1602">
        <v>0</v>
      </c>
      <c r="R1602">
        <v>0</v>
      </c>
      <c r="S1602">
        <v>0</v>
      </c>
      <c r="T1602">
        <v>11</v>
      </c>
      <c r="U1602">
        <v>7</v>
      </c>
      <c r="V1602">
        <v>121</v>
      </c>
      <c r="W1602">
        <v>1</v>
      </c>
      <c r="X1602">
        <v>0</v>
      </c>
      <c r="Y1602">
        <v>1</v>
      </c>
      <c r="AF1602">
        <v>28.4</v>
      </c>
    </row>
    <row r="1603" spans="1:32" hidden="1" x14ac:dyDescent="0.2">
      <c r="A1603" t="s">
        <v>953</v>
      </c>
      <c r="B1603" t="s">
        <v>721</v>
      </c>
      <c r="C1603" t="s">
        <v>60</v>
      </c>
      <c r="D1603" t="s">
        <v>37</v>
      </c>
      <c r="E1603">
        <v>5</v>
      </c>
      <c r="F1603" t="s">
        <v>954</v>
      </c>
      <c r="G1603" t="s">
        <v>166</v>
      </c>
      <c r="T1603">
        <v>12</v>
      </c>
      <c r="U1603">
        <v>8</v>
      </c>
      <c r="V1603">
        <v>107</v>
      </c>
      <c r="W1603">
        <v>1</v>
      </c>
      <c r="X1603">
        <v>0</v>
      </c>
      <c r="Y1603">
        <v>1</v>
      </c>
      <c r="AF1603">
        <v>27.7</v>
      </c>
    </row>
    <row r="1604" spans="1:32" hidden="1" x14ac:dyDescent="0.2">
      <c r="A1604" t="s">
        <v>1253</v>
      </c>
      <c r="B1604" t="s">
        <v>721</v>
      </c>
      <c r="C1604" t="s">
        <v>40</v>
      </c>
      <c r="D1604" t="s">
        <v>36</v>
      </c>
      <c r="E1604">
        <v>5</v>
      </c>
      <c r="F1604" t="s">
        <v>1254</v>
      </c>
      <c r="G1604" t="s">
        <v>158</v>
      </c>
      <c r="T1604">
        <v>9</v>
      </c>
      <c r="U1604">
        <v>7</v>
      </c>
      <c r="V1604">
        <v>72</v>
      </c>
      <c r="W1604">
        <v>2</v>
      </c>
      <c r="X1604">
        <v>0</v>
      </c>
      <c r="Y1604">
        <v>0</v>
      </c>
      <c r="AF1604">
        <v>26.2</v>
      </c>
    </row>
    <row r="1605" spans="1:32" hidden="1" x14ac:dyDescent="0.2">
      <c r="A1605" t="s">
        <v>571</v>
      </c>
      <c r="B1605" t="s">
        <v>476</v>
      </c>
      <c r="C1605" t="s">
        <v>57</v>
      </c>
      <c r="D1605" t="s">
        <v>51</v>
      </c>
      <c r="E1605">
        <v>5</v>
      </c>
      <c r="F1605" t="s">
        <v>572</v>
      </c>
      <c r="G1605" t="s">
        <v>160</v>
      </c>
      <c r="O1605">
        <v>23</v>
      </c>
      <c r="P1605">
        <v>169</v>
      </c>
      <c r="Q1605">
        <v>1</v>
      </c>
      <c r="R1605">
        <v>0</v>
      </c>
      <c r="S1605">
        <v>1</v>
      </c>
      <c r="AF1605">
        <v>25.9</v>
      </c>
    </row>
    <row r="1606" spans="1:32" hidden="1" x14ac:dyDescent="0.2">
      <c r="A1606" t="s">
        <v>583</v>
      </c>
      <c r="B1606" t="s">
        <v>476</v>
      </c>
      <c r="C1606" t="s">
        <v>48</v>
      </c>
      <c r="D1606" t="s">
        <v>49</v>
      </c>
      <c r="E1606">
        <v>5</v>
      </c>
      <c r="F1606" t="s">
        <v>584</v>
      </c>
      <c r="G1606" t="s">
        <v>167</v>
      </c>
      <c r="O1606">
        <v>21</v>
      </c>
      <c r="P1606">
        <v>111</v>
      </c>
      <c r="Q1606">
        <v>1</v>
      </c>
      <c r="R1606">
        <v>0</v>
      </c>
      <c r="S1606">
        <v>1</v>
      </c>
      <c r="T1606">
        <v>5</v>
      </c>
      <c r="U1606">
        <v>4</v>
      </c>
      <c r="V1606">
        <v>16</v>
      </c>
      <c r="W1606">
        <v>0</v>
      </c>
      <c r="X1606">
        <v>0</v>
      </c>
      <c r="Y1606">
        <v>0</v>
      </c>
      <c r="AF1606">
        <v>25.7</v>
      </c>
    </row>
    <row r="1607" spans="1:32" hidden="1" x14ac:dyDescent="0.2">
      <c r="A1607" t="s">
        <v>1032</v>
      </c>
      <c r="B1607" t="s">
        <v>721</v>
      </c>
      <c r="C1607" t="s">
        <v>59</v>
      </c>
      <c r="D1607" t="s">
        <v>33</v>
      </c>
      <c r="E1607">
        <v>5</v>
      </c>
      <c r="F1607" t="s">
        <v>1033</v>
      </c>
      <c r="G1607" t="s">
        <v>154</v>
      </c>
      <c r="T1607">
        <v>7</v>
      </c>
      <c r="U1607">
        <v>6</v>
      </c>
      <c r="V1607">
        <v>77</v>
      </c>
      <c r="W1607">
        <v>2</v>
      </c>
      <c r="X1607">
        <v>0</v>
      </c>
      <c r="Y1607">
        <v>0</v>
      </c>
      <c r="AF1607">
        <v>25.7</v>
      </c>
    </row>
    <row r="1608" spans="1:32" hidden="1" x14ac:dyDescent="0.2">
      <c r="A1608" t="s">
        <v>851</v>
      </c>
      <c r="B1608" t="s">
        <v>721</v>
      </c>
      <c r="C1608" t="s">
        <v>40</v>
      </c>
      <c r="D1608" t="s">
        <v>36</v>
      </c>
      <c r="E1608">
        <v>5</v>
      </c>
      <c r="F1608" t="s">
        <v>852</v>
      </c>
      <c r="G1608" t="s">
        <v>158</v>
      </c>
      <c r="T1608">
        <v>6</v>
      </c>
      <c r="U1608">
        <v>5</v>
      </c>
      <c r="V1608">
        <v>116</v>
      </c>
      <c r="W1608">
        <v>1</v>
      </c>
      <c r="X1608">
        <v>0</v>
      </c>
      <c r="Y1608">
        <v>1</v>
      </c>
      <c r="AF1608">
        <v>25.6</v>
      </c>
    </row>
    <row r="1609" spans="1:32" hidden="1" x14ac:dyDescent="0.2">
      <c r="A1609" t="s">
        <v>422</v>
      </c>
      <c r="B1609" t="s">
        <v>368</v>
      </c>
      <c r="C1609" t="s">
        <v>43</v>
      </c>
      <c r="D1609" t="s">
        <v>34</v>
      </c>
      <c r="E1609">
        <v>5</v>
      </c>
      <c r="F1609" t="s">
        <v>423</v>
      </c>
      <c r="G1609" t="s">
        <v>165</v>
      </c>
      <c r="H1609">
        <v>27</v>
      </c>
      <c r="I1609">
        <v>20</v>
      </c>
      <c r="J1609">
        <v>275</v>
      </c>
      <c r="K1609">
        <v>2</v>
      </c>
      <c r="L1609">
        <v>0</v>
      </c>
      <c r="M1609">
        <v>0</v>
      </c>
      <c r="N1609">
        <v>0</v>
      </c>
      <c r="O1609">
        <v>2</v>
      </c>
      <c r="P1609">
        <v>3</v>
      </c>
      <c r="Q1609">
        <v>1</v>
      </c>
      <c r="R1609">
        <v>0</v>
      </c>
      <c r="S1609">
        <v>0</v>
      </c>
      <c r="AF1609">
        <v>25.3</v>
      </c>
    </row>
    <row r="1610" spans="1:32" hidden="1" x14ac:dyDescent="0.2">
      <c r="A1610" t="s">
        <v>559</v>
      </c>
      <c r="B1610" t="s">
        <v>476</v>
      </c>
      <c r="C1610" t="s">
        <v>37</v>
      </c>
      <c r="D1610" t="s">
        <v>60</v>
      </c>
      <c r="E1610">
        <v>5</v>
      </c>
      <c r="F1610" t="s">
        <v>560</v>
      </c>
      <c r="G1610" t="s">
        <v>166</v>
      </c>
      <c r="O1610">
        <v>5</v>
      </c>
      <c r="P1610">
        <v>24</v>
      </c>
      <c r="Q1610">
        <v>0</v>
      </c>
      <c r="R1610">
        <v>0</v>
      </c>
      <c r="S1610">
        <v>0</v>
      </c>
      <c r="T1610">
        <v>8</v>
      </c>
      <c r="U1610">
        <v>8</v>
      </c>
      <c r="V1610">
        <v>86</v>
      </c>
      <c r="W1610">
        <v>1</v>
      </c>
      <c r="X1610">
        <v>0</v>
      </c>
      <c r="Y1610">
        <v>0</v>
      </c>
      <c r="AF1610">
        <v>25</v>
      </c>
    </row>
    <row r="1611" spans="1:32" hidden="1" x14ac:dyDescent="0.2">
      <c r="A1611" t="s">
        <v>641</v>
      </c>
      <c r="B1611" t="s">
        <v>476</v>
      </c>
      <c r="C1611" t="s">
        <v>38</v>
      </c>
      <c r="D1611" t="s">
        <v>41</v>
      </c>
      <c r="E1611">
        <v>5</v>
      </c>
      <c r="F1611" t="s">
        <v>642</v>
      </c>
      <c r="G1611" t="s">
        <v>159</v>
      </c>
      <c r="O1611">
        <v>20</v>
      </c>
      <c r="P1611">
        <v>83</v>
      </c>
      <c r="Q1611">
        <v>1</v>
      </c>
      <c r="R1611">
        <v>0</v>
      </c>
      <c r="S1611">
        <v>0</v>
      </c>
      <c r="T1611">
        <v>8</v>
      </c>
      <c r="U1611">
        <v>7</v>
      </c>
      <c r="V1611">
        <v>37</v>
      </c>
      <c r="W1611">
        <v>0</v>
      </c>
      <c r="X1611">
        <v>0</v>
      </c>
      <c r="Y1611">
        <v>0</v>
      </c>
      <c r="AF1611">
        <v>25</v>
      </c>
    </row>
    <row r="1612" spans="1:32" hidden="1" x14ac:dyDescent="0.2">
      <c r="A1612" t="s">
        <v>807</v>
      </c>
      <c r="B1612" t="s">
        <v>721</v>
      </c>
      <c r="C1612" t="s">
        <v>43</v>
      </c>
      <c r="D1612" t="s">
        <v>34</v>
      </c>
      <c r="E1612">
        <v>5</v>
      </c>
      <c r="F1612" t="s">
        <v>808</v>
      </c>
      <c r="G1612" t="s">
        <v>165</v>
      </c>
      <c r="T1612">
        <v>5</v>
      </c>
      <c r="U1612">
        <v>4</v>
      </c>
      <c r="V1612">
        <v>120</v>
      </c>
      <c r="W1612">
        <v>1</v>
      </c>
      <c r="X1612">
        <v>0</v>
      </c>
      <c r="Y1612">
        <v>1</v>
      </c>
      <c r="AF1612">
        <v>25</v>
      </c>
    </row>
    <row r="1613" spans="1:32" hidden="1" x14ac:dyDescent="0.2">
      <c r="A1613" t="s">
        <v>817</v>
      </c>
      <c r="B1613" t="s">
        <v>721</v>
      </c>
      <c r="C1613" t="s">
        <v>41</v>
      </c>
      <c r="D1613" t="s">
        <v>38</v>
      </c>
      <c r="E1613">
        <v>5</v>
      </c>
      <c r="F1613" t="s">
        <v>818</v>
      </c>
      <c r="G1613" t="s">
        <v>159</v>
      </c>
      <c r="T1613">
        <v>9</v>
      </c>
      <c r="U1613">
        <v>5</v>
      </c>
      <c r="V1613">
        <v>107</v>
      </c>
      <c r="W1613">
        <v>1</v>
      </c>
      <c r="X1613">
        <v>0</v>
      </c>
      <c r="Y1613">
        <v>1</v>
      </c>
      <c r="AF1613">
        <v>24.7</v>
      </c>
    </row>
    <row r="1614" spans="1:32" hidden="1" x14ac:dyDescent="0.2">
      <c r="A1614" t="s">
        <v>400</v>
      </c>
      <c r="B1614" t="s">
        <v>368</v>
      </c>
      <c r="C1614" t="s">
        <v>55</v>
      </c>
      <c r="D1614" t="s">
        <v>45</v>
      </c>
      <c r="E1614">
        <v>5</v>
      </c>
      <c r="F1614" t="s">
        <v>401</v>
      </c>
      <c r="G1614" t="s">
        <v>157</v>
      </c>
      <c r="H1614">
        <v>35</v>
      </c>
      <c r="I1614">
        <v>19</v>
      </c>
      <c r="J1614">
        <v>210</v>
      </c>
      <c r="K1614">
        <v>1</v>
      </c>
      <c r="L1614">
        <v>0</v>
      </c>
      <c r="M1614">
        <v>0</v>
      </c>
      <c r="N1614">
        <v>0</v>
      </c>
      <c r="O1614">
        <v>2</v>
      </c>
      <c r="P1614">
        <v>2</v>
      </c>
      <c r="Q1614">
        <v>2</v>
      </c>
      <c r="R1614">
        <v>0</v>
      </c>
      <c r="S1614">
        <v>0</v>
      </c>
      <c r="AF1614">
        <v>24.6</v>
      </c>
    </row>
    <row r="1615" spans="1:32" hidden="1" x14ac:dyDescent="0.2">
      <c r="A1615" t="s">
        <v>424</v>
      </c>
      <c r="B1615" t="s">
        <v>368</v>
      </c>
      <c r="C1615" t="s">
        <v>49</v>
      </c>
      <c r="D1615" t="s">
        <v>48</v>
      </c>
      <c r="E1615">
        <v>5</v>
      </c>
      <c r="F1615" t="s">
        <v>425</v>
      </c>
      <c r="G1615" t="s">
        <v>167</v>
      </c>
      <c r="H1615">
        <v>48</v>
      </c>
      <c r="I1615">
        <v>35</v>
      </c>
      <c r="J1615">
        <v>365</v>
      </c>
      <c r="K1615">
        <v>2</v>
      </c>
      <c r="L1615">
        <v>0</v>
      </c>
      <c r="M1615">
        <v>1</v>
      </c>
      <c r="N1615">
        <v>1</v>
      </c>
      <c r="AF1615">
        <v>24.6</v>
      </c>
    </row>
    <row r="1616" spans="1:32" hidden="1" x14ac:dyDescent="0.2">
      <c r="A1616" t="s">
        <v>446</v>
      </c>
      <c r="B1616" t="s">
        <v>368</v>
      </c>
      <c r="C1616" t="s">
        <v>33</v>
      </c>
      <c r="D1616" t="s">
        <v>59</v>
      </c>
      <c r="E1616">
        <v>5</v>
      </c>
      <c r="F1616" t="s">
        <v>447</v>
      </c>
      <c r="G1616" t="s">
        <v>154</v>
      </c>
      <c r="H1616">
        <v>31</v>
      </c>
      <c r="I1616">
        <v>24</v>
      </c>
      <c r="J1616">
        <v>312</v>
      </c>
      <c r="K1616">
        <v>2</v>
      </c>
      <c r="L1616">
        <v>0</v>
      </c>
      <c r="M1616">
        <v>1</v>
      </c>
      <c r="N1616">
        <v>1</v>
      </c>
      <c r="O1616">
        <v>1</v>
      </c>
      <c r="P1616">
        <v>14</v>
      </c>
      <c r="Q1616">
        <v>0</v>
      </c>
      <c r="R1616">
        <v>0</v>
      </c>
      <c r="S1616">
        <v>0</v>
      </c>
      <c r="AF1616">
        <v>23.88</v>
      </c>
    </row>
    <row r="1617" spans="1:32" hidden="1" x14ac:dyDescent="0.2">
      <c r="A1617" t="s">
        <v>370</v>
      </c>
      <c r="B1617" t="s">
        <v>368</v>
      </c>
      <c r="C1617" t="s">
        <v>58</v>
      </c>
      <c r="D1617" t="s">
        <v>54</v>
      </c>
      <c r="E1617">
        <v>5</v>
      </c>
      <c r="F1617" t="s">
        <v>371</v>
      </c>
      <c r="G1617" t="s">
        <v>155</v>
      </c>
      <c r="H1617">
        <v>17</v>
      </c>
      <c r="I1617">
        <v>10</v>
      </c>
      <c r="J1617">
        <v>109</v>
      </c>
      <c r="K1617">
        <v>1</v>
      </c>
      <c r="L1617">
        <v>0</v>
      </c>
      <c r="M1617">
        <v>0</v>
      </c>
      <c r="N1617">
        <v>0</v>
      </c>
      <c r="O1617">
        <v>8</v>
      </c>
      <c r="P1617">
        <v>76</v>
      </c>
      <c r="Q1617">
        <v>1</v>
      </c>
      <c r="R1617">
        <v>0</v>
      </c>
      <c r="S1617">
        <v>0</v>
      </c>
      <c r="T1617">
        <v>1</v>
      </c>
      <c r="U1617">
        <v>1</v>
      </c>
      <c r="V1617">
        <v>4</v>
      </c>
      <c r="W1617">
        <v>0</v>
      </c>
      <c r="X1617">
        <v>0</v>
      </c>
      <c r="Y1617">
        <v>0</v>
      </c>
      <c r="AF1617">
        <v>23.36</v>
      </c>
    </row>
    <row r="1618" spans="1:32" hidden="1" x14ac:dyDescent="0.2">
      <c r="A1618" t="s">
        <v>410</v>
      </c>
      <c r="B1618" t="s">
        <v>368</v>
      </c>
      <c r="C1618" t="s">
        <v>41</v>
      </c>
      <c r="D1618" t="s">
        <v>38</v>
      </c>
      <c r="E1618">
        <v>5</v>
      </c>
      <c r="F1618" t="s">
        <v>411</v>
      </c>
      <c r="G1618" t="s">
        <v>159</v>
      </c>
      <c r="H1618">
        <v>43</v>
      </c>
      <c r="I1618">
        <v>26</v>
      </c>
      <c r="J1618">
        <v>335</v>
      </c>
      <c r="K1618">
        <v>2</v>
      </c>
      <c r="L1618">
        <v>0</v>
      </c>
      <c r="M1618">
        <v>1</v>
      </c>
      <c r="N1618">
        <v>1</v>
      </c>
      <c r="O1618">
        <v>1</v>
      </c>
      <c r="P1618">
        <v>-1</v>
      </c>
      <c r="Q1618">
        <v>0</v>
      </c>
      <c r="R1618">
        <v>0</v>
      </c>
      <c r="S1618">
        <v>0</v>
      </c>
      <c r="Z1618">
        <v>2</v>
      </c>
      <c r="AA1618">
        <v>0</v>
      </c>
      <c r="AF1618">
        <v>23.3</v>
      </c>
    </row>
    <row r="1619" spans="1:32" hidden="1" x14ac:dyDescent="0.2">
      <c r="A1619" t="s">
        <v>488</v>
      </c>
      <c r="B1619" t="s">
        <v>476</v>
      </c>
      <c r="C1619" t="s">
        <v>43</v>
      </c>
      <c r="D1619" t="s">
        <v>34</v>
      </c>
      <c r="E1619">
        <v>5</v>
      </c>
      <c r="F1619" t="s">
        <v>489</v>
      </c>
      <c r="G1619" t="s">
        <v>165</v>
      </c>
      <c r="O1619">
        <v>6</v>
      </c>
      <c r="P1619">
        <v>34</v>
      </c>
      <c r="Q1619">
        <v>0</v>
      </c>
      <c r="R1619">
        <v>0</v>
      </c>
      <c r="S1619">
        <v>0</v>
      </c>
      <c r="T1619">
        <v>11</v>
      </c>
      <c r="U1619">
        <v>8</v>
      </c>
      <c r="V1619">
        <v>59</v>
      </c>
      <c r="W1619">
        <v>1</v>
      </c>
      <c r="X1619">
        <v>0</v>
      </c>
      <c r="Y1619">
        <v>0</v>
      </c>
      <c r="AF1619">
        <v>23.3</v>
      </c>
    </row>
    <row r="1620" spans="1:32" hidden="1" x14ac:dyDescent="0.2">
      <c r="A1620" t="s">
        <v>821</v>
      </c>
      <c r="B1620" t="s">
        <v>721</v>
      </c>
      <c r="C1620" t="s">
        <v>31</v>
      </c>
      <c r="D1620" t="s">
        <v>56</v>
      </c>
      <c r="E1620">
        <v>5</v>
      </c>
      <c r="F1620" t="s">
        <v>822</v>
      </c>
      <c r="G1620" t="s">
        <v>164</v>
      </c>
      <c r="T1620">
        <v>12</v>
      </c>
      <c r="U1620">
        <v>9</v>
      </c>
      <c r="V1620">
        <v>111</v>
      </c>
      <c r="W1620">
        <v>0</v>
      </c>
      <c r="X1620">
        <v>0</v>
      </c>
      <c r="Y1620">
        <v>1</v>
      </c>
      <c r="AF1620">
        <v>23.1</v>
      </c>
    </row>
    <row r="1621" spans="1:32" hidden="1" x14ac:dyDescent="0.2">
      <c r="A1621" t="s">
        <v>867</v>
      </c>
      <c r="B1621" t="s">
        <v>721</v>
      </c>
      <c r="C1621" t="s">
        <v>41</v>
      </c>
      <c r="D1621" t="s">
        <v>38</v>
      </c>
      <c r="E1621">
        <v>5</v>
      </c>
      <c r="F1621" t="s">
        <v>868</v>
      </c>
      <c r="G1621" t="s">
        <v>159</v>
      </c>
      <c r="T1621">
        <v>11</v>
      </c>
      <c r="U1621">
        <v>6</v>
      </c>
      <c r="V1621">
        <v>141</v>
      </c>
      <c r="W1621">
        <v>0</v>
      </c>
      <c r="X1621">
        <v>0</v>
      </c>
      <c r="Y1621">
        <v>1</v>
      </c>
      <c r="AF1621">
        <v>23.1</v>
      </c>
    </row>
    <row r="1622" spans="1:32" hidden="1" x14ac:dyDescent="0.2">
      <c r="A1622" t="s">
        <v>402</v>
      </c>
      <c r="B1622" t="s">
        <v>368</v>
      </c>
      <c r="C1622" t="s">
        <v>38</v>
      </c>
      <c r="D1622" t="s">
        <v>41</v>
      </c>
      <c r="E1622">
        <v>5</v>
      </c>
      <c r="F1622" t="s">
        <v>403</v>
      </c>
      <c r="G1622" t="s">
        <v>159</v>
      </c>
      <c r="H1622">
        <v>45</v>
      </c>
      <c r="I1622">
        <v>32</v>
      </c>
      <c r="J1622">
        <v>333</v>
      </c>
      <c r="K1622">
        <v>2</v>
      </c>
      <c r="L1622">
        <v>0</v>
      </c>
      <c r="M1622">
        <v>2</v>
      </c>
      <c r="N1622">
        <v>1</v>
      </c>
      <c r="O1622">
        <v>1</v>
      </c>
      <c r="P1622">
        <v>3</v>
      </c>
      <c r="Q1622">
        <v>0</v>
      </c>
      <c r="R1622">
        <v>0</v>
      </c>
      <c r="S1622">
        <v>0</v>
      </c>
      <c r="AF1622">
        <v>22.62</v>
      </c>
    </row>
    <row r="1623" spans="1:32" hidden="1" x14ac:dyDescent="0.2">
      <c r="A1623" t="s">
        <v>482</v>
      </c>
      <c r="B1623" t="s">
        <v>476</v>
      </c>
      <c r="C1623" t="s">
        <v>52</v>
      </c>
      <c r="D1623" t="s">
        <v>62</v>
      </c>
      <c r="E1623">
        <v>5</v>
      </c>
      <c r="F1623" t="s">
        <v>483</v>
      </c>
      <c r="G1623" t="s">
        <v>156</v>
      </c>
      <c r="O1623">
        <v>18</v>
      </c>
      <c r="P1623">
        <v>71</v>
      </c>
      <c r="Q1623">
        <v>0</v>
      </c>
      <c r="R1623">
        <v>0</v>
      </c>
      <c r="S1623">
        <v>0</v>
      </c>
      <c r="T1623">
        <v>7</v>
      </c>
      <c r="U1623">
        <v>5</v>
      </c>
      <c r="V1623">
        <v>38</v>
      </c>
      <c r="W1623">
        <v>1</v>
      </c>
      <c r="X1623">
        <v>0</v>
      </c>
      <c r="Y1623">
        <v>0</v>
      </c>
      <c r="AF1623">
        <v>21.9</v>
      </c>
    </row>
    <row r="1624" spans="1:32" hidden="1" x14ac:dyDescent="0.2">
      <c r="A1624" t="s">
        <v>510</v>
      </c>
      <c r="B1624" t="s">
        <v>476</v>
      </c>
      <c r="C1624" t="s">
        <v>33</v>
      </c>
      <c r="D1624" t="s">
        <v>59</v>
      </c>
      <c r="E1624">
        <v>5</v>
      </c>
      <c r="F1624" t="s">
        <v>511</v>
      </c>
      <c r="G1624" t="s">
        <v>154</v>
      </c>
      <c r="O1624">
        <v>19</v>
      </c>
      <c r="P1624">
        <v>41</v>
      </c>
      <c r="Q1624">
        <v>0</v>
      </c>
      <c r="R1624">
        <v>0</v>
      </c>
      <c r="S1624">
        <v>0</v>
      </c>
      <c r="T1624">
        <v>10</v>
      </c>
      <c r="U1624">
        <v>9</v>
      </c>
      <c r="V1624">
        <v>77</v>
      </c>
      <c r="W1624">
        <v>0</v>
      </c>
      <c r="X1624">
        <v>0</v>
      </c>
      <c r="Y1624">
        <v>0</v>
      </c>
      <c r="AF1624">
        <v>20.8</v>
      </c>
    </row>
    <row r="1625" spans="1:32" hidden="1" x14ac:dyDescent="0.2">
      <c r="A1625" t="s">
        <v>380</v>
      </c>
      <c r="B1625" t="s">
        <v>368</v>
      </c>
      <c r="C1625" t="s">
        <v>60</v>
      </c>
      <c r="D1625" t="s">
        <v>37</v>
      </c>
      <c r="E1625">
        <v>5</v>
      </c>
      <c r="F1625" t="s">
        <v>381</v>
      </c>
      <c r="G1625" t="s">
        <v>166</v>
      </c>
      <c r="H1625">
        <v>35</v>
      </c>
      <c r="I1625">
        <v>23</v>
      </c>
      <c r="J1625">
        <v>262</v>
      </c>
      <c r="K1625">
        <v>2</v>
      </c>
      <c r="L1625">
        <v>0</v>
      </c>
      <c r="M1625">
        <v>0</v>
      </c>
      <c r="N1625">
        <v>0</v>
      </c>
      <c r="O1625">
        <v>3</v>
      </c>
      <c r="P1625">
        <v>23</v>
      </c>
      <c r="Q1625">
        <v>0</v>
      </c>
      <c r="R1625">
        <v>0</v>
      </c>
      <c r="S1625">
        <v>0</v>
      </c>
      <c r="AF1625">
        <v>20.78</v>
      </c>
    </row>
    <row r="1626" spans="1:32" hidden="1" x14ac:dyDescent="0.2">
      <c r="A1626" t="s">
        <v>1106</v>
      </c>
      <c r="B1626" t="s">
        <v>721</v>
      </c>
      <c r="C1626" t="s">
        <v>52</v>
      </c>
      <c r="D1626" t="s">
        <v>62</v>
      </c>
      <c r="E1626">
        <v>5</v>
      </c>
      <c r="F1626" t="s">
        <v>1107</v>
      </c>
      <c r="G1626" t="s">
        <v>156</v>
      </c>
      <c r="T1626">
        <v>8</v>
      </c>
      <c r="U1626">
        <v>6</v>
      </c>
      <c r="V1626">
        <v>85</v>
      </c>
      <c r="W1626">
        <v>1</v>
      </c>
      <c r="X1626">
        <v>0</v>
      </c>
      <c r="Y1626">
        <v>0</v>
      </c>
      <c r="AF1626">
        <v>20.5</v>
      </c>
    </row>
    <row r="1627" spans="1:32" hidden="1" x14ac:dyDescent="0.2">
      <c r="A1627" t="s">
        <v>406</v>
      </c>
      <c r="B1627" t="s">
        <v>368</v>
      </c>
      <c r="C1627" t="s">
        <v>52</v>
      </c>
      <c r="D1627" t="s">
        <v>62</v>
      </c>
      <c r="E1627">
        <v>5</v>
      </c>
      <c r="F1627" t="s">
        <v>407</v>
      </c>
      <c r="G1627" t="s">
        <v>156</v>
      </c>
      <c r="H1627">
        <v>45</v>
      </c>
      <c r="I1627">
        <v>26</v>
      </c>
      <c r="J1627">
        <v>252</v>
      </c>
      <c r="K1627">
        <v>2</v>
      </c>
      <c r="L1627">
        <v>0</v>
      </c>
      <c r="M1627">
        <v>0</v>
      </c>
      <c r="N1627">
        <v>0</v>
      </c>
      <c r="O1627">
        <v>4</v>
      </c>
      <c r="P1627">
        <v>15</v>
      </c>
      <c r="Q1627">
        <v>0</v>
      </c>
      <c r="R1627">
        <v>0</v>
      </c>
      <c r="S1627">
        <v>0</v>
      </c>
      <c r="Z1627">
        <v>1</v>
      </c>
      <c r="AA1627">
        <v>0</v>
      </c>
      <c r="AF1627">
        <v>19.579999999999998</v>
      </c>
    </row>
    <row r="1628" spans="1:32" hidden="1" x14ac:dyDescent="0.2">
      <c r="A1628" t="s">
        <v>416</v>
      </c>
      <c r="B1628" t="s">
        <v>368</v>
      </c>
      <c r="C1628" t="s">
        <v>47</v>
      </c>
      <c r="D1628" t="s">
        <v>35</v>
      </c>
      <c r="E1628">
        <v>5</v>
      </c>
      <c r="F1628" t="s">
        <v>417</v>
      </c>
      <c r="G1628" t="s">
        <v>161</v>
      </c>
      <c r="H1628">
        <v>30</v>
      </c>
      <c r="I1628">
        <v>19</v>
      </c>
      <c r="J1628">
        <v>241</v>
      </c>
      <c r="K1628">
        <v>2</v>
      </c>
      <c r="L1628">
        <v>0</v>
      </c>
      <c r="M1628">
        <v>2</v>
      </c>
      <c r="N1628">
        <v>0</v>
      </c>
      <c r="O1628">
        <v>8</v>
      </c>
      <c r="P1628">
        <v>39</v>
      </c>
      <c r="Q1628">
        <v>0</v>
      </c>
      <c r="R1628">
        <v>0</v>
      </c>
      <c r="S1628">
        <v>0</v>
      </c>
      <c r="Z1628">
        <v>1</v>
      </c>
      <c r="AA1628">
        <v>0</v>
      </c>
      <c r="AF1628">
        <v>19.54</v>
      </c>
    </row>
    <row r="1629" spans="1:32" hidden="1" x14ac:dyDescent="0.2">
      <c r="A1629" t="s">
        <v>1308</v>
      </c>
      <c r="B1629" t="s">
        <v>721</v>
      </c>
      <c r="C1629" t="s">
        <v>33</v>
      </c>
      <c r="D1629" t="s">
        <v>59</v>
      </c>
      <c r="E1629">
        <v>5</v>
      </c>
      <c r="F1629" t="s">
        <v>1309</v>
      </c>
      <c r="G1629" t="s">
        <v>154</v>
      </c>
      <c r="T1629">
        <v>2</v>
      </c>
      <c r="U1629">
        <v>2</v>
      </c>
      <c r="V1629">
        <v>53</v>
      </c>
      <c r="W1629">
        <v>2</v>
      </c>
      <c r="X1629">
        <v>0</v>
      </c>
      <c r="Y1629">
        <v>0</v>
      </c>
      <c r="AF1629">
        <v>19.3</v>
      </c>
    </row>
    <row r="1630" spans="1:32" hidden="1" x14ac:dyDescent="0.2">
      <c r="A1630" t="s">
        <v>659</v>
      </c>
      <c r="B1630" t="s">
        <v>476</v>
      </c>
      <c r="C1630" t="s">
        <v>35</v>
      </c>
      <c r="D1630" t="s">
        <v>47</v>
      </c>
      <c r="E1630">
        <v>5</v>
      </c>
      <c r="F1630" t="s">
        <v>660</v>
      </c>
      <c r="G1630" t="s">
        <v>161</v>
      </c>
      <c r="O1630">
        <v>30</v>
      </c>
      <c r="P1630">
        <v>159</v>
      </c>
      <c r="Q1630">
        <v>0</v>
      </c>
      <c r="R1630">
        <v>0</v>
      </c>
      <c r="S1630">
        <v>1</v>
      </c>
      <c r="AF1630">
        <v>18.899999999999999</v>
      </c>
    </row>
    <row r="1631" spans="1:32" hidden="1" x14ac:dyDescent="0.2">
      <c r="A1631" t="s">
        <v>516</v>
      </c>
      <c r="B1631" t="s">
        <v>476</v>
      </c>
      <c r="C1631" t="s">
        <v>38</v>
      </c>
      <c r="D1631" t="s">
        <v>41</v>
      </c>
      <c r="E1631">
        <v>5</v>
      </c>
      <c r="F1631" t="s">
        <v>517</v>
      </c>
      <c r="G1631" t="s">
        <v>159</v>
      </c>
      <c r="O1631">
        <v>8</v>
      </c>
      <c r="P1631">
        <v>73</v>
      </c>
      <c r="Q1631">
        <v>1</v>
      </c>
      <c r="R1631">
        <v>0</v>
      </c>
      <c r="S1631">
        <v>0</v>
      </c>
      <c r="T1631">
        <v>3</v>
      </c>
      <c r="U1631">
        <v>3</v>
      </c>
      <c r="V1631">
        <v>23</v>
      </c>
      <c r="W1631">
        <v>0</v>
      </c>
      <c r="X1631">
        <v>0</v>
      </c>
      <c r="Y1631">
        <v>0</v>
      </c>
      <c r="AF1631">
        <v>18.600000000000001</v>
      </c>
    </row>
    <row r="1632" spans="1:32" hidden="1" x14ac:dyDescent="0.2">
      <c r="A1632" t="s">
        <v>637</v>
      </c>
      <c r="B1632" t="s">
        <v>531</v>
      </c>
      <c r="C1632" t="s">
        <v>56</v>
      </c>
      <c r="D1632" t="s">
        <v>31</v>
      </c>
      <c r="E1632">
        <v>5</v>
      </c>
      <c r="F1632" t="s">
        <v>638</v>
      </c>
      <c r="G1632" t="s">
        <v>164</v>
      </c>
      <c r="O1632">
        <v>1</v>
      </c>
      <c r="P1632">
        <v>6</v>
      </c>
      <c r="Q1632">
        <v>0</v>
      </c>
      <c r="R1632">
        <v>0</v>
      </c>
      <c r="S1632">
        <v>0</v>
      </c>
      <c r="T1632">
        <v>8</v>
      </c>
      <c r="U1632">
        <v>7</v>
      </c>
      <c r="V1632">
        <v>49</v>
      </c>
      <c r="W1632">
        <v>1</v>
      </c>
      <c r="X1632">
        <v>0</v>
      </c>
      <c r="Y1632">
        <v>0</v>
      </c>
      <c r="AF1632">
        <v>18.5</v>
      </c>
    </row>
    <row r="1633" spans="1:32" hidden="1" x14ac:dyDescent="0.2">
      <c r="A1633" t="s">
        <v>426</v>
      </c>
      <c r="B1633" t="s">
        <v>368</v>
      </c>
      <c r="C1633" t="s">
        <v>46</v>
      </c>
      <c r="D1633" t="s">
        <v>61</v>
      </c>
      <c r="E1633">
        <v>5</v>
      </c>
      <c r="F1633" t="s">
        <v>427</v>
      </c>
      <c r="G1633" t="s">
        <v>163</v>
      </c>
      <c r="H1633">
        <v>14</v>
      </c>
      <c r="I1633">
        <v>11</v>
      </c>
      <c r="J1633">
        <v>161</v>
      </c>
      <c r="K1633">
        <v>3</v>
      </c>
      <c r="L1633">
        <v>0</v>
      </c>
      <c r="M1633">
        <v>0</v>
      </c>
      <c r="N1633">
        <v>0</v>
      </c>
      <c r="O1633">
        <v>1</v>
      </c>
      <c r="P1633">
        <v>-1</v>
      </c>
      <c r="Q1633">
        <v>0</v>
      </c>
      <c r="R1633">
        <v>0</v>
      </c>
      <c r="S1633">
        <v>0</v>
      </c>
      <c r="AF1633">
        <v>18.34</v>
      </c>
    </row>
    <row r="1634" spans="1:32" hidden="1" x14ac:dyDescent="0.2">
      <c r="A1634" t="s">
        <v>987</v>
      </c>
      <c r="B1634" t="s">
        <v>721</v>
      </c>
      <c r="C1634" t="s">
        <v>38</v>
      </c>
      <c r="D1634" t="s">
        <v>41</v>
      </c>
      <c r="E1634">
        <v>5</v>
      </c>
      <c r="F1634" t="s">
        <v>988</v>
      </c>
      <c r="G1634" t="s">
        <v>159</v>
      </c>
      <c r="T1634">
        <v>5</v>
      </c>
      <c r="U1634">
        <v>4</v>
      </c>
      <c r="V1634">
        <v>78</v>
      </c>
      <c r="W1634">
        <v>1</v>
      </c>
      <c r="X1634">
        <v>0</v>
      </c>
      <c r="Y1634">
        <v>0</v>
      </c>
      <c r="AF1634">
        <v>17.8</v>
      </c>
    </row>
    <row r="1635" spans="1:32" hidden="1" x14ac:dyDescent="0.2">
      <c r="A1635" t="s">
        <v>506</v>
      </c>
      <c r="B1635" t="s">
        <v>476</v>
      </c>
      <c r="C1635" t="s">
        <v>36</v>
      </c>
      <c r="D1635" t="s">
        <v>40</v>
      </c>
      <c r="E1635">
        <v>5</v>
      </c>
      <c r="F1635" t="s">
        <v>507</v>
      </c>
      <c r="G1635" t="s">
        <v>158</v>
      </c>
      <c r="O1635">
        <v>12</v>
      </c>
      <c r="P1635">
        <v>51</v>
      </c>
      <c r="Q1635">
        <v>0</v>
      </c>
      <c r="R1635">
        <v>0</v>
      </c>
      <c r="S1635">
        <v>0</v>
      </c>
      <c r="T1635">
        <v>4</v>
      </c>
      <c r="U1635">
        <v>4</v>
      </c>
      <c r="V1635">
        <v>85</v>
      </c>
      <c r="W1635">
        <v>0</v>
      </c>
      <c r="X1635">
        <v>0</v>
      </c>
      <c r="Y1635">
        <v>0</v>
      </c>
      <c r="AF1635">
        <v>17.600000000000001</v>
      </c>
    </row>
    <row r="1636" spans="1:32" hidden="1" x14ac:dyDescent="0.2">
      <c r="A1636" t="s">
        <v>845</v>
      </c>
      <c r="B1636" t="s">
        <v>721</v>
      </c>
      <c r="C1636" t="s">
        <v>61</v>
      </c>
      <c r="D1636" t="s">
        <v>46</v>
      </c>
      <c r="E1636">
        <v>5</v>
      </c>
      <c r="F1636" t="s">
        <v>846</v>
      </c>
      <c r="G1636" t="s">
        <v>163</v>
      </c>
      <c r="T1636">
        <v>8</v>
      </c>
      <c r="U1636">
        <v>6</v>
      </c>
      <c r="V1636">
        <v>55</v>
      </c>
      <c r="W1636">
        <v>1</v>
      </c>
      <c r="X1636">
        <v>0</v>
      </c>
      <c r="Y1636">
        <v>0</v>
      </c>
      <c r="AF1636">
        <v>17.5</v>
      </c>
    </row>
    <row r="1637" spans="1:32" hidden="1" x14ac:dyDescent="0.2">
      <c r="A1637" t="s">
        <v>1074</v>
      </c>
      <c r="B1637" t="s">
        <v>795</v>
      </c>
      <c r="C1637" t="s">
        <v>50</v>
      </c>
      <c r="D1637" t="s">
        <v>53</v>
      </c>
      <c r="E1637">
        <v>5</v>
      </c>
      <c r="F1637" t="s">
        <v>1075</v>
      </c>
      <c r="G1637" t="s">
        <v>162</v>
      </c>
      <c r="T1637">
        <v>10</v>
      </c>
      <c r="U1637">
        <v>8</v>
      </c>
      <c r="V1637">
        <v>94</v>
      </c>
      <c r="W1637">
        <v>0</v>
      </c>
      <c r="X1637">
        <v>0</v>
      </c>
      <c r="Y1637">
        <v>0</v>
      </c>
      <c r="AF1637">
        <v>17.399999999999999</v>
      </c>
    </row>
    <row r="1638" spans="1:32" hidden="1" x14ac:dyDescent="0.2">
      <c r="A1638" t="s">
        <v>599</v>
      </c>
      <c r="B1638" t="s">
        <v>476</v>
      </c>
      <c r="C1638" t="s">
        <v>40</v>
      </c>
      <c r="D1638" t="s">
        <v>36</v>
      </c>
      <c r="E1638">
        <v>5</v>
      </c>
      <c r="F1638" t="s">
        <v>600</v>
      </c>
      <c r="G1638" t="s">
        <v>158</v>
      </c>
      <c r="O1638">
        <v>11</v>
      </c>
      <c r="P1638">
        <v>32</v>
      </c>
      <c r="Q1638">
        <v>0</v>
      </c>
      <c r="R1638">
        <v>0</v>
      </c>
      <c r="S1638">
        <v>0</v>
      </c>
      <c r="T1638">
        <v>6</v>
      </c>
      <c r="U1638">
        <v>5</v>
      </c>
      <c r="V1638">
        <v>31</v>
      </c>
      <c r="W1638">
        <v>1</v>
      </c>
      <c r="X1638">
        <v>0</v>
      </c>
      <c r="Y1638">
        <v>0</v>
      </c>
      <c r="AF1638">
        <v>17.3</v>
      </c>
    </row>
    <row r="1639" spans="1:32" hidden="1" x14ac:dyDescent="0.2">
      <c r="A1639" t="s">
        <v>823</v>
      </c>
      <c r="B1639" t="s">
        <v>721</v>
      </c>
      <c r="C1639" t="s">
        <v>46</v>
      </c>
      <c r="D1639" t="s">
        <v>61</v>
      </c>
      <c r="E1639">
        <v>5</v>
      </c>
      <c r="F1639" t="s">
        <v>824</v>
      </c>
      <c r="G1639" t="s">
        <v>163</v>
      </c>
      <c r="T1639">
        <v>4</v>
      </c>
      <c r="U1639">
        <v>4</v>
      </c>
      <c r="V1639">
        <v>73</v>
      </c>
      <c r="W1639">
        <v>1</v>
      </c>
      <c r="X1639">
        <v>0</v>
      </c>
      <c r="Y1639">
        <v>0</v>
      </c>
      <c r="AF1639">
        <v>17.3</v>
      </c>
    </row>
    <row r="1640" spans="1:32" hidden="1" x14ac:dyDescent="0.2">
      <c r="A1640" t="s">
        <v>629</v>
      </c>
      <c r="B1640" t="s">
        <v>476</v>
      </c>
      <c r="C1640" t="s">
        <v>34</v>
      </c>
      <c r="D1640" t="s">
        <v>43</v>
      </c>
      <c r="E1640">
        <v>5</v>
      </c>
      <c r="F1640" t="s">
        <v>630</v>
      </c>
      <c r="G1640" t="s">
        <v>165</v>
      </c>
      <c r="O1640">
        <v>5</v>
      </c>
      <c r="P1640">
        <v>16</v>
      </c>
      <c r="Q1640">
        <v>0</v>
      </c>
      <c r="R1640">
        <v>0</v>
      </c>
      <c r="S1640">
        <v>0</v>
      </c>
      <c r="T1640">
        <v>10</v>
      </c>
      <c r="U1640">
        <v>9</v>
      </c>
      <c r="V1640">
        <v>62</v>
      </c>
      <c r="W1640">
        <v>0</v>
      </c>
      <c r="X1640">
        <v>0</v>
      </c>
      <c r="Y1640">
        <v>0</v>
      </c>
      <c r="AF1640">
        <v>16.8</v>
      </c>
    </row>
    <row r="1641" spans="1:32" hidden="1" x14ac:dyDescent="0.2">
      <c r="A1641" t="s">
        <v>927</v>
      </c>
      <c r="B1641" t="s">
        <v>721</v>
      </c>
      <c r="C1641" t="s">
        <v>46</v>
      </c>
      <c r="D1641" t="s">
        <v>61</v>
      </c>
      <c r="E1641">
        <v>5</v>
      </c>
      <c r="F1641" t="s">
        <v>928</v>
      </c>
      <c r="G1641" t="s">
        <v>163</v>
      </c>
      <c r="T1641">
        <v>7</v>
      </c>
      <c r="U1641">
        <v>5</v>
      </c>
      <c r="V1641">
        <v>58</v>
      </c>
      <c r="W1641">
        <v>1</v>
      </c>
      <c r="X1641">
        <v>0</v>
      </c>
      <c r="Y1641">
        <v>0</v>
      </c>
      <c r="AF1641">
        <v>16.8</v>
      </c>
    </row>
    <row r="1642" spans="1:32" hidden="1" x14ac:dyDescent="0.2">
      <c r="A1642" t="s">
        <v>575</v>
      </c>
      <c r="B1642" t="s">
        <v>476</v>
      </c>
      <c r="C1642" t="s">
        <v>45</v>
      </c>
      <c r="D1642" t="s">
        <v>55</v>
      </c>
      <c r="E1642">
        <v>5</v>
      </c>
      <c r="F1642" t="s">
        <v>576</v>
      </c>
      <c r="G1642" t="s">
        <v>157</v>
      </c>
      <c r="O1642">
        <v>13</v>
      </c>
      <c r="P1642">
        <v>49</v>
      </c>
      <c r="Q1642">
        <v>0</v>
      </c>
      <c r="R1642">
        <v>0</v>
      </c>
      <c r="S1642">
        <v>0</v>
      </c>
      <c r="T1642">
        <v>2</v>
      </c>
      <c r="U1642">
        <v>2</v>
      </c>
      <c r="V1642">
        <v>38</v>
      </c>
      <c r="W1642">
        <v>1</v>
      </c>
      <c r="X1642">
        <v>0</v>
      </c>
      <c r="Y1642">
        <v>0</v>
      </c>
      <c r="AF1642">
        <v>16.7</v>
      </c>
    </row>
    <row r="1643" spans="1:32" hidden="1" x14ac:dyDescent="0.2">
      <c r="A1643" t="s">
        <v>591</v>
      </c>
      <c r="B1643" t="s">
        <v>476</v>
      </c>
      <c r="C1643" t="s">
        <v>60</v>
      </c>
      <c r="D1643" t="s">
        <v>37</v>
      </c>
      <c r="E1643">
        <v>5</v>
      </c>
      <c r="F1643" t="s">
        <v>592</v>
      </c>
      <c r="G1643" t="s">
        <v>166</v>
      </c>
      <c r="O1643">
        <v>21</v>
      </c>
      <c r="P1643">
        <v>93</v>
      </c>
      <c r="Q1643">
        <v>1</v>
      </c>
      <c r="R1643">
        <v>0</v>
      </c>
      <c r="S1643">
        <v>0</v>
      </c>
      <c r="T1643">
        <v>5</v>
      </c>
      <c r="U1643">
        <v>1</v>
      </c>
      <c r="V1643">
        <v>4</v>
      </c>
      <c r="W1643">
        <v>0</v>
      </c>
      <c r="X1643">
        <v>0</v>
      </c>
      <c r="Y1643">
        <v>0</v>
      </c>
      <c r="AF1643">
        <v>16.7</v>
      </c>
    </row>
    <row r="1644" spans="1:32" hidden="1" x14ac:dyDescent="0.2">
      <c r="A1644" t="s">
        <v>764</v>
      </c>
      <c r="B1644" t="s">
        <v>721</v>
      </c>
      <c r="C1644" t="s">
        <v>53</v>
      </c>
      <c r="D1644" t="s">
        <v>50</v>
      </c>
      <c r="E1644">
        <v>5</v>
      </c>
      <c r="F1644" t="s">
        <v>765</v>
      </c>
      <c r="G1644" t="s">
        <v>162</v>
      </c>
      <c r="O1644">
        <v>1</v>
      </c>
      <c r="P1644">
        <v>0</v>
      </c>
      <c r="Q1644">
        <v>0</v>
      </c>
      <c r="R1644">
        <v>0</v>
      </c>
      <c r="S1644">
        <v>0</v>
      </c>
      <c r="T1644">
        <v>8</v>
      </c>
      <c r="U1644">
        <v>8</v>
      </c>
      <c r="V1644">
        <v>87</v>
      </c>
      <c r="W1644">
        <v>0</v>
      </c>
      <c r="X1644">
        <v>0</v>
      </c>
      <c r="Y1644">
        <v>0</v>
      </c>
      <c r="AF1644">
        <v>16.7</v>
      </c>
    </row>
    <row r="1645" spans="1:32" hidden="1" x14ac:dyDescent="0.2">
      <c r="A1645" t="s">
        <v>829</v>
      </c>
      <c r="B1645" t="s">
        <v>721</v>
      </c>
      <c r="C1645" t="s">
        <v>62</v>
      </c>
      <c r="D1645" t="s">
        <v>52</v>
      </c>
      <c r="E1645">
        <v>5</v>
      </c>
      <c r="F1645" t="s">
        <v>830</v>
      </c>
      <c r="G1645" t="s">
        <v>156</v>
      </c>
      <c r="T1645">
        <v>12</v>
      </c>
      <c r="U1645">
        <v>8</v>
      </c>
      <c r="V1645">
        <v>85</v>
      </c>
      <c r="W1645">
        <v>0</v>
      </c>
      <c r="X1645">
        <v>0</v>
      </c>
      <c r="Y1645">
        <v>0</v>
      </c>
      <c r="AF1645">
        <v>16.5</v>
      </c>
    </row>
    <row r="1646" spans="1:32" hidden="1" x14ac:dyDescent="0.2">
      <c r="A1646" t="s">
        <v>500</v>
      </c>
      <c r="B1646" t="s">
        <v>476</v>
      </c>
      <c r="C1646" t="s">
        <v>49</v>
      </c>
      <c r="D1646" t="s">
        <v>48</v>
      </c>
      <c r="E1646">
        <v>5</v>
      </c>
      <c r="F1646" t="s">
        <v>501</v>
      </c>
      <c r="G1646" t="s">
        <v>167</v>
      </c>
      <c r="O1646">
        <v>15</v>
      </c>
      <c r="P1646">
        <v>42</v>
      </c>
      <c r="Q1646">
        <v>0</v>
      </c>
      <c r="R1646">
        <v>0</v>
      </c>
      <c r="S1646">
        <v>0</v>
      </c>
      <c r="T1646">
        <v>9</v>
      </c>
      <c r="U1646">
        <v>7</v>
      </c>
      <c r="V1646">
        <v>52</v>
      </c>
      <c r="W1646">
        <v>0</v>
      </c>
      <c r="X1646">
        <v>0</v>
      </c>
      <c r="Y1646">
        <v>0</v>
      </c>
      <c r="Z1646">
        <v>1</v>
      </c>
      <c r="AA1646">
        <v>0</v>
      </c>
      <c r="AF1646">
        <v>16.399999999999999</v>
      </c>
    </row>
    <row r="1647" spans="1:32" hidden="1" x14ac:dyDescent="0.2">
      <c r="A1647" t="s">
        <v>434</v>
      </c>
      <c r="B1647" t="s">
        <v>368</v>
      </c>
      <c r="C1647" t="s">
        <v>59</v>
      </c>
      <c r="D1647" t="s">
        <v>33</v>
      </c>
      <c r="E1647">
        <v>5</v>
      </c>
      <c r="F1647" t="s">
        <v>435</v>
      </c>
      <c r="G1647" t="s">
        <v>154</v>
      </c>
      <c r="H1647">
        <v>29</v>
      </c>
      <c r="I1647">
        <v>18</v>
      </c>
      <c r="J1647">
        <v>213</v>
      </c>
      <c r="K1647">
        <v>2</v>
      </c>
      <c r="L1647">
        <v>0</v>
      </c>
      <c r="M1647">
        <v>0</v>
      </c>
      <c r="N1647">
        <v>0</v>
      </c>
      <c r="O1647">
        <v>3</v>
      </c>
      <c r="P1647">
        <v>-3</v>
      </c>
      <c r="Q1647">
        <v>0</v>
      </c>
      <c r="R1647">
        <v>0</v>
      </c>
      <c r="S1647">
        <v>0</v>
      </c>
      <c r="AF1647">
        <v>16.22</v>
      </c>
    </row>
    <row r="1648" spans="1:32" hidden="1" x14ac:dyDescent="0.2">
      <c r="A1648" t="s">
        <v>770</v>
      </c>
      <c r="B1648" t="s">
        <v>721</v>
      </c>
      <c r="C1648" t="s">
        <v>61</v>
      </c>
      <c r="D1648" t="s">
        <v>46</v>
      </c>
      <c r="E1648">
        <v>5</v>
      </c>
      <c r="F1648" t="s">
        <v>771</v>
      </c>
      <c r="G1648" t="s">
        <v>163</v>
      </c>
      <c r="O1648">
        <v>1</v>
      </c>
      <c r="P1648">
        <v>8</v>
      </c>
      <c r="Q1648">
        <v>0</v>
      </c>
      <c r="R1648">
        <v>0</v>
      </c>
      <c r="S1648">
        <v>0</v>
      </c>
      <c r="T1648">
        <v>18</v>
      </c>
      <c r="U1648">
        <v>8</v>
      </c>
      <c r="V1648">
        <v>74</v>
      </c>
      <c r="W1648">
        <v>0</v>
      </c>
      <c r="X1648">
        <v>0</v>
      </c>
      <c r="Y1648">
        <v>0</v>
      </c>
      <c r="Z1648">
        <v>1</v>
      </c>
      <c r="AA1648">
        <v>0</v>
      </c>
      <c r="AF1648">
        <v>16.2</v>
      </c>
    </row>
    <row r="1649" spans="1:32" hidden="1" x14ac:dyDescent="0.2">
      <c r="A1649" t="s">
        <v>790</v>
      </c>
      <c r="B1649" t="s">
        <v>721</v>
      </c>
      <c r="C1649" t="s">
        <v>47</v>
      </c>
      <c r="D1649" t="s">
        <v>35</v>
      </c>
      <c r="E1649">
        <v>5</v>
      </c>
      <c r="F1649" t="s">
        <v>791</v>
      </c>
      <c r="G1649" t="s">
        <v>161</v>
      </c>
      <c r="T1649">
        <v>5</v>
      </c>
      <c r="U1649">
        <v>4</v>
      </c>
      <c r="V1649">
        <v>59</v>
      </c>
      <c r="W1649">
        <v>1</v>
      </c>
      <c r="X1649">
        <v>0</v>
      </c>
      <c r="Y1649">
        <v>0</v>
      </c>
      <c r="AF1649">
        <v>15.9</v>
      </c>
    </row>
    <row r="1650" spans="1:32" hidden="1" x14ac:dyDescent="0.2">
      <c r="A1650" t="s">
        <v>494</v>
      </c>
      <c r="B1650" t="s">
        <v>476</v>
      </c>
      <c r="C1650" t="s">
        <v>59</v>
      </c>
      <c r="D1650" t="s">
        <v>33</v>
      </c>
      <c r="E1650">
        <v>5</v>
      </c>
      <c r="F1650" t="s">
        <v>495</v>
      </c>
      <c r="G1650" t="s">
        <v>154</v>
      </c>
      <c r="O1650">
        <v>22</v>
      </c>
      <c r="P1650">
        <v>98</v>
      </c>
      <c r="Q1650">
        <v>1</v>
      </c>
      <c r="R1650">
        <v>0</v>
      </c>
      <c r="S1650">
        <v>0</v>
      </c>
      <c r="AF1650">
        <v>15.8</v>
      </c>
    </row>
    <row r="1651" spans="1:32" hidden="1" x14ac:dyDescent="0.2">
      <c r="A1651" t="s">
        <v>1247</v>
      </c>
      <c r="B1651" t="s">
        <v>721</v>
      </c>
      <c r="C1651" t="s">
        <v>47</v>
      </c>
      <c r="D1651" t="s">
        <v>35</v>
      </c>
      <c r="E1651">
        <v>5</v>
      </c>
      <c r="F1651" t="s">
        <v>1248</v>
      </c>
      <c r="G1651" t="s">
        <v>161</v>
      </c>
      <c r="T1651">
        <v>3</v>
      </c>
      <c r="U1651">
        <v>2</v>
      </c>
      <c r="V1651">
        <v>77</v>
      </c>
      <c r="W1651">
        <v>1</v>
      </c>
      <c r="X1651">
        <v>0</v>
      </c>
      <c r="Y1651">
        <v>0</v>
      </c>
      <c r="AF1651">
        <v>15.7</v>
      </c>
    </row>
    <row r="1652" spans="1:32" hidden="1" x14ac:dyDescent="0.2">
      <c r="A1652" t="s">
        <v>1182</v>
      </c>
      <c r="B1652" t="s">
        <v>795</v>
      </c>
      <c r="C1652" t="s">
        <v>37</v>
      </c>
      <c r="D1652" t="s">
        <v>60</v>
      </c>
      <c r="E1652">
        <v>5</v>
      </c>
      <c r="F1652" t="s">
        <v>1183</v>
      </c>
      <c r="G1652" t="s">
        <v>166</v>
      </c>
      <c r="T1652">
        <v>7</v>
      </c>
      <c r="U1652">
        <v>6</v>
      </c>
      <c r="V1652">
        <v>35</v>
      </c>
      <c r="W1652">
        <v>1</v>
      </c>
      <c r="X1652">
        <v>0</v>
      </c>
      <c r="Y1652">
        <v>0</v>
      </c>
      <c r="AF1652">
        <v>15.5</v>
      </c>
    </row>
    <row r="1653" spans="1:32" hidden="1" x14ac:dyDescent="0.2">
      <c r="A1653" t="s">
        <v>390</v>
      </c>
      <c r="B1653" t="s">
        <v>368</v>
      </c>
      <c r="C1653" t="s">
        <v>36</v>
      </c>
      <c r="D1653" t="s">
        <v>40</v>
      </c>
      <c r="E1653">
        <v>5</v>
      </c>
      <c r="F1653" t="s">
        <v>391</v>
      </c>
      <c r="G1653" t="s">
        <v>158</v>
      </c>
      <c r="H1653">
        <v>19</v>
      </c>
      <c r="I1653">
        <v>13</v>
      </c>
      <c r="J1653">
        <v>209</v>
      </c>
      <c r="K1653">
        <v>1</v>
      </c>
      <c r="L1653">
        <v>1</v>
      </c>
      <c r="M1653">
        <v>0</v>
      </c>
      <c r="N1653">
        <v>0</v>
      </c>
      <c r="O1653">
        <v>4</v>
      </c>
      <c r="P1653">
        <v>9</v>
      </c>
      <c r="Q1653">
        <v>0</v>
      </c>
      <c r="R1653">
        <v>0</v>
      </c>
      <c r="S1653">
        <v>0</v>
      </c>
      <c r="AF1653">
        <v>15.26</v>
      </c>
    </row>
    <row r="1654" spans="1:32" hidden="1" x14ac:dyDescent="0.2">
      <c r="A1654" t="s">
        <v>619</v>
      </c>
      <c r="B1654" t="s">
        <v>476</v>
      </c>
      <c r="C1654" t="s">
        <v>51</v>
      </c>
      <c r="D1654" t="s">
        <v>57</v>
      </c>
      <c r="E1654">
        <v>5</v>
      </c>
      <c r="F1654" t="s">
        <v>620</v>
      </c>
      <c r="G1654" t="s">
        <v>160</v>
      </c>
      <c r="O1654">
        <v>15</v>
      </c>
      <c r="P1654">
        <v>80</v>
      </c>
      <c r="Q1654">
        <v>0</v>
      </c>
      <c r="R1654">
        <v>0</v>
      </c>
      <c r="S1654">
        <v>0</v>
      </c>
      <c r="T1654">
        <v>8</v>
      </c>
      <c r="U1654">
        <v>5</v>
      </c>
      <c r="V1654">
        <v>21</v>
      </c>
      <c r="W1654">
        <v>0</v>
      </c>
      <c r="X1654">
        <v>0</v>
      </c>
      <c r="Y1654">
        <v>0</v>
      </c>
      <c r="AF1654">
        <v>15.1</v>
      </c>
    </row>
    <row r="1655" spans="1:32" hidden="1" x14ac:dyDescent="0.2">
      <c r="A1655" t="s">
        <v>535</v>
      </c>
      <c r="B1655" t="s">
        <v>476</v>
      </c>
      <c r="C1655" t="s">
        <v>54</v>
      </c>
      <c r="D1655" t="s">
        <v>58</v>
      </c>
      <c r="E1655">
        <v>5</v>
      </c>
      <c r="F1655" t="s">
        <v>536</v>
      </c>
      <c r="G1655" t="s">
        <v>155</v>
      </c>
      <c r="O1655">
        <v>7</v>
      </c>
      <c r="P1655">
        <v>9</v>
      </c>
      <c r="Q1655">
        <v>1</v>
      </c>
      <c r="R1655">
        <v>0</v>
      </c>
      <c r="S1655">
        <v>0</v>
      </c>
      <c r="T1655">
        <v>4</v>
      </c>
      <c r="U1655">
        <v>3</v>
      </c>
      <c r="V1655">
        <v>45</v>
      </c>
      <c r="W1655">
        <v>0</v>
      </c>
      <c r="X1655">
        <v>0</v>
      </c>
      <c r="Y1655">
        <v>0</v>
      </c>
      <c r="AF1655">
        <v>14.4</v>
      </c>
    </row>
    <row r="1656" spans="1:32" hidden="1" x14ac:dyDescent="0.2">
      <c r="A1656" t="s">
        <v>762</v>
      </c>
      <c r="B1656" t="s">
        <v>721</v>
      </c>
      <c r="C1656" t="s">
        <v>58</v>
      </c>
      <c r="D1656" t="s">
        <v>54</v>
      </c>
      <c r="E1656">
        <v>5</v>
      </c>
      <c r="F1656" t="s">
        <v>763</v>
      </c>
      <c r="G1656" t="s">
        <v>155</v>
      </c>
      <c r="H1656">
        <v>1</v>
      </c>
      <c r="I1656">
        <v>1</v>
      </c>
      <c r="J1656">
        <v>4</v>
      </c>
      <c r="K1656">
        <v>0</v>
      </c>
      <c r="L1656">
        <v>0</v>
      </c>
      <c r="M1656">
        <v>0</v>
      </c>
      <c r="N1656">
        <v>0</v>
      </c>
      <c r="T1656">
        <v>3</v>
      </c>
      <c r="U1656">
        <v>3</v>
      </c>
      <c r="V1656">
        <v>52</v>
      </c>
      <c r="W1656">
        <v>1</v>
      </c>
      <c r="X1656">
        <v>0</v>
      </c>
      <c r="Y1656">
        <v>0</v>
      </c>
      <c r="AF1656">
        <v>14.36</v>
      </c>
    </row>
    <row r="1657" spans="1:32" hidden="1" x14ac:dyDescent="0.2">
      <c r="A1657" t="s">
        <v>855</v>
      </c>
      <c r="B1657" t="s">
        <v>721</v>
      </c>
      <c r="C1657" t="s">
        <v>45</v>
      </c>
      <c r="D1657" t="s">
        <v>55</v>
      </c>
      <c r="E1657">
        <v>5</v>
      </c>
      <c r="F1657" t="s">
        <v>856</v>
      </c>
      <c r="G1657" t="s">
        <v>157</v>
      </c>
      <c r="T1657">
        <v>12</v>
      </c>
      <c r="U1657">
        <v>6</v>
      </c>
      <c r="V1657">
        <v>83</v>
      </c>
      <c r="W1657">
        <v>0</v>
      </c>
      <c r="X1657">
        <v>0</v>
      </c>
      <c r="Y1657">
        <v>0</v>
      </c>
      <c r="AF1657">
        <v>14.3</v>
      </c>
    </row>
    <row r="1658" spans="1:32" hidden="1" x14ac:dyDescent="0.2">
      <c r="A1658" t="s">
        <v>931</v>
      </c>
      <c r="B1658" t="s">
        <v>721</v>
      </c>
      <c r="C1658" t="s">
        <v>48</v>
      </c>
      <c r="D1658" t="s">
        <v>49</v>
      </c>
      <c r="E1658">
        <v>5</v>
      </c>
      <c r="F1658" t="s">
        <v>932</v>
      </c>
      <c r="G1658" t="s">
        <v>167</v>
      </c>
      <c r="T1658">
        <v>3</v>
      </c>
      <c r="U1658">
        <v>1</v>
      </c>
      <c r="V1658">
        <v>72</v>
      </c>
      <c r="W1658">
        <v>1</v>
      </c>
      <c r="X1658">
        <v>0</v>
      </c>
      <c r="Y1658">
        <v>0</v>
      </c>
      <c r="AF1658">
        <v>14.2</v>
      </c>
    </row>
    <row r="1659" spans="1:32" hidden="1" x14ac:dyDescent="0.2">
      <c r="A1659" t="s">
        <v>1150</v>
      </c>
      <c r="B1659" t="s">
        <v>721</v>
      </c>
      <c r="C1659" t="s">
        <v>45</v>
      </c>
      <c r="D1659" t="s">
        <v>55</v>
      </c>
      <c r="E1659">
        <v>5</v>
      </c>
      <c r="F1659" t="s">
        <v>1151</v>
      </c>
      <c r="G1659" t="s">
        <v>157</v>
      </c>
      <c r="T1659">
        <v>9</v>
      </c>
      <c r="U1659">
        <v>7</v>
      </c>
      <c r="V1659">
        <v>49</v>
      </c>
      <c r="W1659">
        <v>0</v>
      </c>
      <c r="X1659">
        <v>1</v>
      </c>
      <c r="Y1659">
        <v>0</v>
      </c>
      <c r="AF1659">
        <v>13.9</v>
      </c>
    </row>
    <row r="1660" spans="1:32" hidden="1" x14ac:dyDescent="0.2">
      <c r="A1660" t="s">
        <v>913</v>
      </c>
      <c r="B1660" t="s">
        <v>721</v>
      </c>
      <c r="C1660" t="s">
        <v>59</v>
      </c>
      <c r="D1660" t="s">
        <v>33</v>
      </c>
      <c r="E1660">
        <v>5</v>
      </c>
      <c r="F1660" t="s">
        <v>914</v>
      </c>
      <c r="G1660" t="s">
        <v>154</v>
      </c>
      <c r="T1660">
        <v>9</v>
      </c>
      <c r="U1660">
        <v>5</v>
      </c>
      <c r="V1660">
        <v>88</v>
      </c>
      <c r="W1660">
        <v>0</v>
      </c>
      <c r="X1660">
        <v>0</v>
      </c>
      <c r="Y1660">
        <v>0</v>
      </c>
      <c r="AF1660">
        <v>13.8</v>
      </c>
    </row>
    <row r="1661" spans="1:32" hidden="1" x14ac:dyDescent="0.2">
      <c r="A1661" t="s">
        <v>973</v>
      </c>
      <c r="B1661" t="s">
        <v>721</v>
      </c>
      <c r="C1661" t="s">
        <v>51</v>
      </c>
      <c r="D1661" t="s">
        <v>57</v>
      </c>
      <c r="E1661">
        <v>5</v>
      </c>
      <c r="F1661" t="s">
        <v>974</v>
      </c>
      <c r="G1661" t="s">
        <v>160</v>
      </c>
      <c r="T1661">
        <v>8</v>
      </c>
      <c r="U1661">
        <v>6</v>
      </c>
      <c r="V1661">
        <v>78</v>
      </c>
      <c r="W1661">
        <v>0</v>
      </c>
      <c r="X1661">
        <v>0</v>
      </c>
      <c r="Y1661">
        <v>0</v>
      </c>
      <c r="AF1661">
        <v>13.8</v>
      </c>
    </row>
    <row r="1662" spans="1:32" hidden="1" x14ac:dyDescent="0.2">
      <c r="A1662" t="s">
        <v>565</v>
      </c>
      <c r="B1662" t="s">
        <v>476</v>
      </c>
      <c r="C1662" t="s">
        <v>45</v>
      </c>
      <c r="D1662" t="s">
        <v>55</v>
      </c>
      <c r="E1662">
        <v>5</v>
      </c>
      <c r="F1662" t="s">
        <v>566</v>
      </c>
      <c r="G1662" t="s">
        <v>157</v>
      </c>
      <c r="O1662">
        <v>9</v>
      </c>
      <c r="P1662">
        <v>22</v>
      </c>
      <c r="Q1662">
        <v>0</v>
      </c>
      <c r="R1662">
        <v>0</v>
      </c>
      <c r="S1662">
        <v>0</v>
      </c>
      <c r="T1662">
        <v>8</v>
      </c>
      <c r="U1662">
        <v>6</v>
      </c>
      <c r="V1662">
        <v>55</v>
      </c>
      <c r="W1662">
        <v>0</v>
      </c>
      <c r="X1662">
        <v>0</v>
      </c>
      <c r="Y1662">
        <v>0</v>
      </c>
      <c r="AF1662">
        <v>13.7</v>
      </c>
    </row>
    <row r="1663" spans="1:32" hidden="1" x14ac:dyDescent="0.2">
      <c r="A1663" t="s">
        <v>408</v>
      </c>
      <c r="B1663" t="s">
        <v>368</v>
      </c>
      <c r="C1663" t="s">
        <v>57</v>
      </c>
      <c r="D1663" t="s">
        <v>51</v>
      </c>
      <c r="E1663">
        <v>5</v>
      </c>
      <c r="F1663" t="s">
        <v>409</v>
      </c>
      <c r="G1663" t="s">
        <v>160</v>
      </c>
      <c r="H1663">
        <v>23</v>
      </c>
      <c r="I1663">
        <v>15</v>
      </c>
      <c r="J1663">
        <v>213</v>
      </c>
      <c r="K1663">
        <v>1</v>
      </c>
      <c r="L1663">
        <v>0</v>
      </c>
      <c r="M1663">
        <v>1</v>
      </c>
      <c r="N1663">
        <v>0</v>
      </c>
      <c r="O1663">
        <v>3</v>
      </c>
      <c r="P1663">
        <v>21</v>
      </c>
      <c r="Q1663">
        <v>0</v>
      </c>
      <c r="R1663">
        <v>0</v>
      </c>
      <c r="S1663">
        <v>0</v>
      </c>
      <c r="AF1663">
        <v>13.62</v>
      </c>
    </row>
    <row r="1664" spans="1:32" hidden="1" x14ac:dyDescent="0.2">
      <c r="A1664" t="s">
        <v>967</v>
      </c>
      <c r="B1664" t="s">
        <v>795</v>
      </c>
      <c r="C1664" t="s">
        <v>38</v>
      </c>
      <c r="D1664" t="s">
        <v>41</v>
      </c>
      <c r="E1664">
        <v>5</v>
      </c>
      <c r="F1664" t="s">
        <v>968</v>
      </c>
      <c r="G1664" t="s">
        <v>159</v>
      </c>
      <c r="T1664">
        <v>3</v>
      </c>
      <c r="U1664">
        <v>3</v>
      </c>
      <c r="V1664">
        <v>44</v>
      </c>
      <c r="W1664">
        <v>1</v>
      </c>
      <c r="X1664">
        <v>0</v>
      </c>
      <c r="Y1664">
        <v>0</v>
      </c>
      <c r="AF1664">
        <v>13.4</v>
      </c>
    </row>
    <row r="1665" spans="1:32" hidden="1" x14ac:dyDescent="0.2">
      <c r="A1665" t="s">
        <v>442</v>
      </c>
      <c r="B1665" t="s">
        <v>368</v>
      </c>
      <c r="C1665" t="s">
        <v>62</v>
      </c>
      <c r="D1665" t="s">
        <v>52</v>
      </c>
      <c r="E1665">
        <v>5</v>
      </c>
      <c r="F1665" t="s">
        <v>443</v>
      </c>
      <c r="G1665" t="s">
        <v>156</v>
      </c>
      <c r="H1665">
        <v>30</v>
      </c>
      <c r="I1665">
        <v>16</v>
      </c>
      <c r="J1665">
        <v>181</v>
      </c>
      <c r="K1665">
        <v>1</v>
      </c>
      <c r="L1665">
        <v>0</v>
      </c>
      <c r="M1665">
        <v>0</v>
      </c>
      <c r="N1665">
        <v>0</v>
      </c>
      <c r="O1665">
        <v>3</v>
      </c>
      <c r="P1665">
        <v>21</v>
      </c>
      <c r="Q1665">
        <v>0</v>
      </c>
      <c r="R1665">
        <v>0</v>
      </c>
      <c r="S1665">
        <v>0</v>
      </c>
      <c r="AF1665">
        <v>13.34</v>
      </c>
    </row>
    <row r="1666" spans="1:32" hidden="1" x14ac:dyDescent="0.2">
      <c r="A1666" t="s">
        <v>649</v>
      </c>
      <c r="B1666" t="s">
        <v>476</v>
      </c>
      <c r="C1666" t="s">
        <v>46</v>
      </c>
      <c r="D1666" t="s">
        <v>61</v>
      </c>
      <c r="E1666">
        <v>5</v>
      </c>
      <c r="F1666" t="s">
        <v>650</v>
      </c>
      <c r="G1666" t="s">
        <v>163</v>
      </c>
      <c r="O1666">
        <v>11</v>
      </c>
      <c r="P1666">
        <v>103</v>
      </c>
      <c r="Q1666">
        <v>0</v>
      </c>
      <c r="R1666">
        <v>0</v>
      </c>
      <c r="S1666">
        <v>1</v>
      </c>
      <c r="AF1666">
        <v>13.3</v>
      </c>
    </row>
    <row r="1667" spans="1:32" hidden="1" x14ac:dyDescent="0.2">
      <c r="A1667" t="s">
        <v>841</v>
      </c>
      <c r="B1667" t="s">
        <v>721</v>
      </c>
      <c r="C1667" t="s">
        <v>37</v>
      </c>
      <c r="D1667" t="s">
        <v>60</v>
      </c>
      <c r="E1667">
        <v>5</v>
      </c>
      <c r="F1667" t="s">
        <v>842</v>
      </c>
      <c r="G1667" t="s">
        <v>166</v>
      </c>
      <c r="T1667">
        <v>8</v>
      </c>
      <c r="U1667">
        <v>6</v>
      </c>
      <c r="V1667">
        <v>72</v>
      </c>
      <c r="W1667">
        <v>0</v>
      </c>
      <c r="X1667">
        <v>0</v>
      </c>
      <c r="Y1667">
        <v>0</v>
      </c>
      <c r="AF1667">
        <v>13.2</v>
      </c>
    </row>
    <row r="1668" spans="1:32" hidden="1" x14ac:dyDescent="0.2">
      <c r="A1668" t="s">
        <v>376</v>
      </c>
      <c r="B1668" t="s">
        <v>368</v>
      </c>
      <c r="C1668" t="s">
        <v>56</v>
      </c>
      <c r="D1668" t="s">
        <v>31</v>
      </c>
      <c r="E1668">
        <v>5</v>
      </c>
      <c r="F1668" t="s">
        <v>377</v>
      </c>
      <c r="G1668" t="s">
        <v>164</v>
      </c>
      <c r="H1668">
        <v>39</v>
      </c>
      <c r="I1668">
        <v>26</v>
      </c>
      <c r="J1668">
        <v>249</v>
      </c>
      <c r="K1668">
        <v>1</v>
      </c>
      <c r="L1668">
        <v>0</v>
      </c>
      <c r="M1668">
        <v>1</v>
      </c>
      <c r="N1668">
        <v>0</v>
      </c>
      <c r="O1668">
        <v>1</v>
      </c>
      <c r="P1668">
        <v>-1</v>
      </c>
      <c r="Q1668">
        <v>0</v>
      </c>
      <c r="R1668">
        <v>0</v>
      </c>
      <c r="S1668">
        <v>0</v>
      </c>
      <c r="Z1668">
        <v>1</v>
      </c>
      <c r="AA1668">
        <v>0</v>
      </c>
      <c r="AF1668">
        <v>12.86</v>
      </c>
    </row>
    <row r="1669" spans="1:32" hidden="1" x14ac:dyDescent="0.2">
      <c r="A1669" t="s">
        <v>631</v>
      </c>
      <c r="B1669" t="s">
        <v>476</v>
      </c>
      <c r="C1669" t="s">
        <v>49</v>
      </c>
      <c r="D1669" t="s">
        <v>48</v>
      </c>
      <c r="E1669">
        <v>5</v>
      </c>
      <c r="F1669" t="s">
        <v>632</v>
      </c>
      <c r="G1669" t="s">
        <v>167</v>
      </c>
      <c r="O1669">
        <v>4</v>
      </c>
      <c r="P1669">
        <v>10</v>
      </c>
      <c r="Q1669">
        <v>0</v>
      </c>
      <c r="R1669">
        <v>0</v>
      </c>
      <c r="S1669">
        <v>0</v>
      </c>
      <c r="T1669">
        <v>7</v>
      </c>
      <c r="U1669">
        <v>5</v>
      </c>
      <c r="V1669">
        <v>66</v>
      </c>
      <c r="W1669">
        <v>0</v>
      </c>
      <c r="X1669">
        <v>0</v>
      </c>
      <c r="Y1669">
        <v>0</v>
      </c>
      <c r="AF1669">
        <v>12.6</v>
      </c>
    </row>
    <row r="1670" spans="1:32" hidden="1" x14ac:dyDescent="0.2">
      <c r="A1670" t="s">
        <v>478</v>
      </c>
      <c r="B1670" t="s">
        <v>476</v>
      </c>
      <c r="C1670" t="s">
        <v>46</v>
      </c>
      <c r="D1670" t="s">
        <v>61</v>
      </c>
      <c r="E1670">
        <v>5</v>
      </c>
      <c r="F1670" t="s">
        <v>479</v>
      </c>
      <c r="G1670" t="s">
        <v>163</v>
      </c>
      <c r="O1670">
        <v>3</v>
      </c>
      <c r="P1670">
        <v>6</v>
      </c>
      <c r="Q1670">
        <v>2</v>
      </c>
      <c r="R1670">
        <v>0</v>
      </c>
      <c r="S1670">
        <v>0</v>
      </c>
      <c r="AF1670">
        <v>12.6</v>
      </c>
    </row>
    <row r="1671" spans="1:32" hidden="1" x14ac:dyDescent="0.2">
      <c r="A1671" t="s">
        <v>879</v>
      </c>
      <c r="B1671" t="s">
        <v>795</v>
      </c>
      <c r="C1671" t="s">
        <v>41</v>
      </c>
      <c r="D1671" t="s">
        <v>38</v>
      </c>
      <c r="E1671">
        <v>5</v>
      </c>
      <c r="F1671" t="s">
        <v>880</v>
      </c>
      <c r="G1671" t="s">
        <v>159</v>
      </c>
      <c r="T1671">
        <v>5</v>
      </c>
      <c r="U1671">
        <v>3</v>
      </c>
      <c r="V1671">
        <v>36</v>
      </c>
      <c r="W1671">
        <v>1</v>
      </c>
      <c r="X1671">
        <v>0</v>
      </c>
      <c r="Y1671">
        <v>0</v>
      </c>
      <c r="AF1671">
        <v>12.6</v>
      </c>
    </row>
    <row r="1672" spans="1:32" hidden="1" x14ac:dyDescent="0.2">
      <c r="A1672" t="s">
        <v>512</v>
      </c>
      <c r="B1672" t="s">
        <v>476</v>
      </c>
      <c r="C1672" t="s">
        <v>46</v>
      </c>
      <c r="D1672" t="s">
        <v>61</v>
      </c>
      <c r="E1672">
        <v>5</v>
      </c>
      <c r="F1672" t="s">
        <v>513</v>
      </c>
      <c r="G1672" t="s">
        <v>163</v>
      </c>
      <c r="O1672">
        <v>3</v>
      </c>
      <c r="P1672">
        <v>63</v>
      </c>
      <c r="Q1672">
        <v>1</v>
      </c>
      <c r="R1672">
        <v>0</v>
      </c>
      <c r="S1672">
        <v>0</v>
      </c>
      <c r="AF1672">
        <v>12.3</v>
      </c>
    </row>
    <row r="1673" spans="1:32" hidden="1" x14ac:dyDescent="0.2">
      <c r="A1673" t="s">
        <v>803</v>
      </c>
      <c r="B1673" t="s">
        <v>721</v>
      </c>
      <c r="C1673" t="s">
        <v>51</v>
      </c>
      <c r="D1673" t="s">
        <v>57</v>
      </c>
      <c r="E1673">
        <v>5</v>
      </c>
      <c r="F1673" t="s">
        <v>804</v>
      </c>
      <c r="G1673" t="s">
        <v>160</v>
      </c>
      <c r="T1673">
        <v>5</v>
      </c>
      <c r="U1673">
        <v>5</v>
      </c>
      <c r="V1673">
        <v>69</v>
      </c>
      <c r="W1673">
        <v>0</v>
      </c>
      <c r="X1673">
        <v>0</v>
      </c>
      <c r="Y1673">
        <v>0</v>
      </c>
      <c r="AF1673">
        <v>11.9</v>
      </c>
    </row>
    <row r="1674" spans="1:32" hidden="1" x14ac:dyDescent="0.2">
      <c r="A1674" t="s">
        <v>881</v>
      </c>
      <c r="B1674" t="s">
        <v>721</v>
      </c>
      <c r="C1674" t="s">
        <v>55</v>
      </c>
      <c r="D1674" t="s">
        <v>45</v>
      </c>
      <c r="E1674">
        <v>5</v>
      </c>
      <c r="F1674" t="s">
        <v>882</v>
      </c>
      <c r="G1674" t="s">
        <v>157</v>
      </c>
      <c r="T1674">
        <v>9</v>
      </c>
      <c r="U1674">
        <v>4</v>
      </c>
      <c r="V1674">
        <v>78</v>
      </c>
      <c r="W1674">
        <v>0</v>
      </c>
      <c r="X1674">
        <v>0</v>
      </c>
      <c r="Y1674">
        <v>0</v>
      </c>
      <c r="AF1674">
        <v>11.8</v>
      </c>
    </row>
    <row r="1675" spans="1:32" hidden="1" x14ac:dyDescent="0.2">
      <c r="A1675" t="s">
        <v>1146</v>
      </c>
      <c r="B1675" t="s">
        <v>721</v>
      </c>
      <c r="C1675" t="s">
        <v>57</v>
      </c>
      <c r="D1675" t="s">
        <v>51</v>
      </c>
      <c r="E1675">
        <v>5</v>
      </c>
      <c r="F1675" t="s">
        <v>1147</v>
      </c>
      <c r="G1675" t="s">
        <v>160</v>
      </c>
      <c r="T1675">
        <v>3</v>
      </c>
      <c r="U1675">
        <v>2</v>
      </c>
      <c r="V1675">
        <v>38</v>
      </c>
      <c r="W1675">
        <v>1</v>
      </c>
      <c r="X1675">
        <v>0</v>
      </c>
      <c r="Y1675">
        <v>0</v>
      </c>
      <c r="AF1675">
        <v>11.8</v>
      </c>
    </row>
    <row r="1676" spans="1:32" hidden="1" x14ac:dyDescent="0.2">
      <c r="A1676" t="s">
        <v>865</v>
      </c>
      <c r="B1676" t="s">
        <v>721</v>
      </c>
      <c r="C1676" t="s">
        <v>61</v>
      </c>
      <c r="D1676" t="s">
        <v>46</v>
      </c>
      <c r="E1676">
        <v>5</v>
      </c>
      <c r="F1676" t="s">
        <v>866</v>
      </c>
      <c r="G1676" t="s">
        <v>163</v>
      </c>
      <c r="T1676">
        <v>7</v>
      </c>
      <c r="U1676">
        <v>5</v>
      </c>
      <c r="V1676">
        <v>67</v>
      </c>
      <c r="W1676">
        <v>0</v>
      </c>
      <c r="X1676">
        <v>0</v>
      </c>
      <c r="Y1676">
        <v>0</v>
      </c>
      <c r="AF1676">
        <v>11.7</v>
      </c>
    </row>
    <row r="1677" spans="1:32" hidden="1" x14ac:dyDescent="0.2">
      <c r="A1677" t="s">
        <v>889</v>
      </c>
      <c r="B1677" t="s">
        <v>721</v>
      </c>
      <c r="C1677" t="s">
        <v>49</v>
      </c>
      <c r="D1677" t="s">
        <v>48</v>
      </c>
      <c r="E1677">
        <v>5</v>
      </c>
      <c r="F1677" t="s">
        <v>890</v>
      </c>
      <c r="G1677" t="s">
        <v>167</v>
      </c>
      <c r="T1677">
        <v>10</v>
      </c>
      <c r="U1677">
        <v>6</v>
      </c>
      <c r="V1677">
        <v>57</v>
      </c>
      <c r="W1677">
        <v>0</v>
      </c>
      <c r="X1677">
        <v>0</v>
      </c>
      <c r="Y1677">
        <v>0</v>
      </c>
      <c r="AF1677">
        <v>11.7</v>
      </c>
    </row>
    <row r="1678" spans="1:32" hidden="1" x14ac:dyDescent="0.2">
      <c r="A1678" t="s">
        <v>897</v>
      </c>
      <c r="B1678" t="s">
        <v>721</v>
      </c>
      <c r="C1678" t="s">
        <v>50</v>
      </c>
      <c r="D1678" t="s">
        <v>53</v>
      </c>
      <c r="E1678">
        <v>5</v>
      </c>
      <c r="F1678" t="s">
        <v>898</v>
      </c>
      <c r="G1678" t="s">
        <v>162</v>
      </c>
      <c r="T1678">
        <v>10</v>
      </c>
      <c r="U1678">
        <v>5</v>
      </c>
      <c r="V1678">
        <v>67</v>
      </c>
      <c r="W1678">
        <v>0</v>
      </c>
      <c r="X1678">
        <v>0</v>
      </c>
      <c r="Y1678">
        <v>0</v>
      </c>
      <c r="AF1678">
        <v>11.7</v>
      </c>
    </row>
    <row r="1679" spans="1:32" hidden="1" x14ac:dyDescent="0.2">
      <c r="A1679" t="s">
        <v>1198</v>
      </c>
      <c r="B1679" t="s">
        <v>795</v>
      </c>
      <c r="C1679" t="s">
        <v>60</v>
      </c>
      <c r="D1679" t="s">
        <v>37</v>
      </c>
      <c r="E1679">
        <v>5</v>
      </c>
      <c r="F1679" t="s">
        <v>1199</v>
      </c>
      <c r="G1679" t="s">
        <v>166</v>
      </c>
      <c r="T1679">
        <v>5</v>
      </c>
      <c r="U1679">
        <v>3</v>
      </c>
      <c r="V1679">
        <v>26</v>
      </c>
      <c r="W1679">
        <v>1</v>
      </c>
      <c r="X1679">
        <v>0</v>
      </c>
      <c r="Y1679">
        <v>0</v>
      </c>
      <c r="AF1679">
        <v>11.6</v>
      </c>
    </row>
    <row r="1680" spans="1:32" hidden="1" x14ac:dyDescent="0.2">
      <c r="A1680" t="s">
        <v>831</v>
      </c>
      <c r="B1680" t="s">
        <v>721</v>
      </c>
      <c r="C1680" t="s">
        <v>45</v>
      </c>
      <c r="D1680" t="s">
        <v>55</v>
      </c>
      <c r="E1680">
        <v>5</v>
      </c>
      <c r="F1680" t="s">
        <v>832</v>
      </c>
      <c r="G1680" t="s">
        <v>157</v>
      </c>
      <c r="T1680">
        <v>5</v>
      </c>
      <c r="U1680">
        <v>4</v>
      </c>
      <c r="V1680">
        <v>75</v>
      </c>
      <c r="W1680">
        <v>0</v>
      </c>
      <c r="X1680">
        <v>0</v>
      </c>
      <c r="Y1680">
        <v>0</v>
      </c>
      <c r="AF1680">
        <v>11.5</v>
      </c>
    </row>
    <row r="1681" spans="1:32" hidden="1" x14ac:dyDescent="0.2">
      <c r="A1681" t="s">
        <v>653</v>
      </c>
      <c r="B1681" t="s">
        <v>476</v>
      </c>
      <c r="C1681" t="s">
        <v>34</v>
      </c>
      <c r="D1681" t="s">
        <v>43</v>
      </c>
      <c r="E1681">
        <v>5</v>
      </c>
      <c r="F1681" t="s">
        <v>654</v>
      </c>
      <c r="G1681" t="s">
        <v>165</v>
      </c>
      <c r="O1681">
        <v>15</v>
      </c>
      <c r="P1681">
        <v>60</v>
      </c>
      <c r="Q1681">
        <v>0</v>
      </c>
      <c r="R1681">
        <v>0</v>
      </c>
      <c r="S1681">
        <v>0</v>
      </c>
      <c r="T1681">
        <v>4</v>
      </c>
      <c r="U1681">
        <v>4</v>
      </c>
      <c r="V1681">
        <v>13</v>
      </c>
      <c r="W1681">
        <v>0</v>
      </c>
      <c r="X1681">
        <v>0</v>
      </c>
      <c r="Y1681">
        <v>0</v>
      </c>
      <c r="AF1681">
        <v>11.3</v>
      </c>
    </row>
    <row r="1682" spans="1:32" hidden="1" x14ac:dyDescent="0.2">
      <c r="A1682" t="s">
        <v>392</v>
      </c>
      <c r="B1682" t="s">
        <v>368</v>
      </c>
      <c r="C1682" t="s">
        <v>54</v>
      </c>
      <c r="D1682" t="s">
        <v>58</v>
      </c>
      <c r="E1682">
        <v>5</v>
      </c>
      <c r="F1682" t="s">
        <v>393</v>
      </c>
      <c r="G1682" t="s">
        <v>155</v>
      </c>
      <c r="H1682">
        <v>32</v>
      </c>
      <c r="I1682">
        <v>21</v>
      </c>
      <c r="J1682">
        <v>187</v>
      </c>
      <c r="K1682">
        <v>0</v>
      </c>
      <c r="L1682">
        <v>0</v>
      </c>
      <c r="M1682">
        <v>1</v>
      </c>
      <c r="N1682">
        <v>0</v>
      </c>
      <c r="O1682">
        <v>5</v>
      </c>
      <c r="P1682">
        <v>47</v>
      </c>
      <c r="Q1682">
        <v>0</v>
      </c>
      <c r="R1682">
        <v>0</v>
      </c>
      <c r="S1682">
        <v>0</v>
      </c>
      <c r="AF1682">
        <v>11.18</v>
      </c>
    </row>
    <row r="1683" spans="1:32" hidden="1" x14ac:dyDescent="0.2">
      <c r="A1683" t="s">
        <v>448</v>
      </c>
      <c r="B1683" t="s">
        <v>368</v>
      </c>
      <c r="C1683" t="s">
        <v>48</v>
      </c>
      <c r="D1683" t="s">
        <v>49</v>
      </c>
      <c r="E1683">
        <v>5</v>
      </c>
      <c r="F1683" t="s">
        <v>449</v>
      </c>
      <c r="G1683" t="s">
        <v>167</v>
      </c>
      <c r="H1683">
        <v>26</v>
      </c>
      <c r="I1683">
        <v>13</v>
      </c>
      <c r="J1683">
        <v>203</v>
      </c>
      <c r="K1683">
        <v>1</v>
      </c>
      <c r="L1683">
        <v>0</v>
      </c>
      <c r="M1683">
        <v>1</v>
      </c>
      <c r="N1683">
        <v>0</v>
      </c>
      <c r="AF1683">
        <v>11.12</v>
      </c>
    </row>
    <row r="1684" spans="1:32" hidden="1" x14ac:dyDescent="0.2">
      <c r="A1684" t="s">
        <v>788</v>
      </c>
      <c r="B1684" t="s">
        <v>721</v>
      </c>
      <c r="C1684" t="s">
        <v>51</v>
      </c>
      <c r="D1684" t="s">
        <v>57</v>
      </c>
      <c r="E1684">
        <v>5</v>
      </c>
      <c r="F1684" t="s">
        <v>789</v>
      </c>
      <c r="G1684" t="s">
        <v>160</v>
      </c>
      <c r="T1684">
        <v>8</v>
      </c>
      <c r="U1684">
        <v>5</v>
      </c>
      <c r="V1684">
        <v>61</v>
      </c>
      <c r="W1684">
        <v>0</v>
      </c>
      <c r="X1684">
        <v>0</v>
      </c>
      <c r="Y1684">
        <v>0</v>
      </c>
      <c r="AF1684">
        <v>11.1</v>
      </c>
    </row>
    <row r="1685" spans="1:32" hidden="1" x14ac:dyDescent="0.2">
      <c r="A1685" t="s">
        <v>895</v>
      </c>
      <c r="B1685" t="s">
        <v>795</v>
      </c>
      <c r="C1685" t="s">
        <v>38</v>
      </c>
      <c r="D1685" t="s">
        <v>41</v>
      </c>
      <c r="E1685">
        <v>5</v>
      </c>
      <c r="F1685" t="s">
        <v>896</v>
      </c>
      <c r="G1685" t="s">
        <v>159</v>
      </c>
      <c r="T1685">
        <v>7</v>
      </c>
      <c r="U1685">
        <v>5</v>
      </c>
      <c r="V1685">
        <v>60</v>
      </c>
      <c r="W1685">
        <v>0</v>
      </c>
      <c r="X1685">
        <v>0</v>
      </c>
      <c r="Y1685">
        <v>0</v>
      </c>
      <c r="AF1685">
        <v>11</v>
      </c>
    </row>
    <row r="1686" spans="1:32" hidden="1" x14ac:dyDescent="0.2">
      <c r="A1686" t="s">
        <v>782</v>
      </c>
      <c r="B1686" t="s">
        <v>721</v>
      </c>
      <c r="C1686" t="s">
        <v>62</v>
      </c>
      <c r="D1686" t="s">
        <v>52</v>
      </c>
      <c r="E1686">
        <v>5</v>
      </c>
      <c r="F1686" t="s">
        <v>783</v>
      </c>
      <c r="G1686" t="s">
        <v>156</v>
      </c>
      <c r="O1686">
        <v>1</v>
      </c>
      <c r="P1686">
        <v>5</v>
      </c>
      <c r="Q1686">
        <v>0</v>
      </c>
      <c r="R1686">
        <v>0</v>
      </c>
      <c r="S1686">
        <v>0</v>
      </c>
      <c r="T1686">
        <v>3</v>
      </c>
      <c r="U1686">
        <v>2</v>
      </c>
      <c r="V1686">
        <v>24</v>
      </c>
      <c r="W1686">
        <v>1</v>
      </c>
      <c r="X1686">
        <v>0</v>
      </c>
      <c r="Y1686">
        <v>0</v>
      </c>
      <c r="AF1686">
        <v>10.9</v>
      </c>
    </row>
    <row r="1687" spans="1:32" hidden="1" x14ac:dyDescent="0.2">
      <c r="A1687" t="s">
        <v>420</v>
      </c>
      <c r="B1687" t="s">
        <v>368</v>
      </c>
      <c r="C1687" t="s">
        <v>53</v>
      </c>
      <c r="D1687" t="s">
        <v>50</v>
      </c>
      <c r="E1687">
        <v>5</v>
      </c>
      <c r="F1687" t="s">
        <v>421</v>
      </c>
      <c r="G1687" t="s">
        <v>162</v>
      </c>
      <c r="H1687">
        <v>32</v>
      </c>
      <c r="I1687">
        <v>21</v>
      </c>
      <c r="J1687">
        <v>219</v>
      </c>
      <c r="K1687">
        <v>1</v>
      </c>
      <c r="L1687">
        <v>0</v>
      </c>
      <c r="M1687">
        <v>2</v>
      </c>
      <c r="N1687">
        <v>0</v>
      </c>
      <c r="O1687">
        <v>1</v>
      </c>
      <c r="P1687">
        <v>1</v>
      </c>
      <c r="Q1687">
        <v>0</v>
      </c>
      <c r="R1687">
        <v>0</v>
      </c>
      <c r="S1687">
        <v>0</v>
      </c>
      <c r="AF1687">
        <v>10.86</v>
      </c>
    </row>
    <row r="1688" spans="1:32" hidden="1" x14ac:dyDescent="0.2">
      <c r="A1688" t="s">
        <v>643</v>
      </c>
      <c r="B1688" t="s">
        <v>476</v>
      </c>
      <c r="C1688" t="s">
        <v>53</v>
      </c>
      <c r="D1688" t="s">
        <v>50</v>
      </c>
      <c r="E1688">
        <v>5</v>
      </c>
      <c r="F1688" t="s">
        <v>644</v>
      </c>
      <c r="G1688" t="s">
        <v>162</v>
      </c>
      <c r="O1688">
        <v>3</v>
      </c>
      <c r="P1688">
        <v>15</v>
      </c>
      <c r="Q1688">
        <v>0</v>
      </c>
      <c r="R1688">
        <v>0</v>
      </c>
      <c r="S1688">
        <v>0</v>
      </c>
      <c r="T1688">
        <v>7</v>
      </c>
      <c r="U1688">
        <v>6</v>
      </c>
      <c r="V1688">
        <v>33</v>
      </c>
      <c r="W1688">
        <v>0</v>
      </c>
      <c r="X1688">
        <v>0</v>
      </c>
      <c r="Y1688">
        <v>0</v>
      </c>
      <c r="AF1688">
        <v>10.8</v>
      </c>
    </row>
    <row r="1689" spans="1:32" hidden="1" x14ac:dyDescent="0.2">
      <c r="A1689" t="s">
        <v>768</v>
      </c>
      <c r="B1689" t="s">
        <v>721</v>
      </c>
      <c r="C1689" t="s">
        <v>35</v>
      </c>
      <c r="D1689" t="s">
        <v>47</v>
      </c>
      <c r="E1689">
        <v>5</v>
      </c>
      <c r="F1689" t="s">
        <v>769</v>
      </c>
      <c r="G1689" t="s">
        <v>161</v>
      </c>
      <c r="O1689">
        <v>3</v>
      </c>
      <c r="P1689">
        <v>22</v>
      </c>
      <c r="Q1689">
        <v>0</v>
      </c>
      <c r="R1689">
        <v>0</v>
      </c>
      <c r="S1689">
        <v>0</v>
      </c>
      <c r="T1689">
        <v>5</v>
      </c>
      <c r="U1689">
        <v>2</v>
      </c>
      <c r="V1689">
        <v>6</v>
      </c>
      <c r="W1689">
        <v>1</v>
      </c>
      <c r="X1689">
        <v>0</v>
      </c>
      <c r="Y1689">
        <v>0</v>
      </c>
      <c r="AF1689">
        <v>10.8</v>
      </c>
    </row>
    <row r="1690" spans="1:32" hidden="1" x14ac:dyDescent="0.2">
      <c r="A1690" t="s">
        <v>508</v>
      </c>
      <c r="B1690" t="s">
        <v>476</v>
      </c>
      <c r="C1690" t="s">
        <v>37</v>
      </c>
      <c r="D1690" t="s">
        <v>60</v>
      </c>
      <c r="E1690">
        <v>5</v>
      </c>
      <c r="F1690" t="s">
        <v>509</v>
      </c>
      <c r="G1690" t="s">
        <v>166</v>
      </c>
      <c r="O1690">
        <v>11</v>
      </c>
      <c r="P1690">
        <v>46</v>
      </c>
      <c r="Q1690">
        <v>0</v>
      </c>
      <c r="R1690">
        <v>0</v>
      </c>
      <c r="S1690">
        <v>0</v>
      </c>
      <c r="T1690">
        <v>4</v>
      </c>
      <c r="U1690">
        <v>4</v>
      </c>
      <c r="V1690">
        <v>21</v>
      </c>
      <c r="W1690">
        <v>0</v>
      </c>
      <c r="X1690">
        <v>0</v>
      </c>
      <c r="Y1690">
        <v>0</v>
      </c>
      <c r="AF1690">
        <v>10.7</v>
      </c>
    </row>
    <row r="1691" spans="1:32" hidden="1" x14ac:dyDescent="0.2">
      <c r="A1691" t="s">
        <v>524</v>
      </c>
      <c r="B1691" t="s">
        <v>476</v>
      </c>
      <c r="C1691" t="s">
        <v>53</v>
      </c>
      <c r="D1691" t="s">
        <v>50</v>
      </c>
      <c r="E1691">
        <v>5</v>
      </c>
      <c r="F1691" t="s">
        <v>525</v>
      </c>
      <c r="G1691" t="s">
        <v>162</v>
      </c>
      <c r="O1691">
        <v>11</v>
      </c>
      <c r="P1691">
        <v>20</v>
      </c>
      <c r="Q1691">
        <v>1</v>
      </c>
      <c r="R1691">
        <v>0</v>
      </c>
      <c r="S1691">
        <v>0</v>
      </c>
      <c r="T1691">
        <v>2</v>
      </c>
      <c r="U1691">
        <v>1</v>
      </c>
      <c r="V1691">
        <v>17</v>
      </c>
      <c r="W1691">
        <v>0</v>
      </c>
      <c r="X1691">
        <v>0</v>
      </c>
      <c r="Y1691">
        <v>0</v>
      </c>
      <c r="AF1691">
        <v>10.7</v>
      </c>
    </row>
    <row r="1692" spans="1:32" hidden="1" x14ac:dyDescent="0.2">
      <c r="A1692" t="s">
        <v>937</v>
      </c>
      <c r="B1692" t="s">
        <v>795</v>
      </c>
      <c r="C1692" t="s">
        <v>43</v>
      </c>
      <c r="D1692" t="s">
        <v>34</v>
      </c>
      <c r="E1692">
        <v>5</v>
      </c>
      <c r="F1692" t="s">
        <v>938</v>
      </c>
      <c r="G1692" t="s">
        <v>165</v>
      </c>
      <c r="T1692">
        <v>5</v>
      </c>
      <c r="U1692">
        <v>4</v>
      </c>
      <c r="V1692">
        <v>67</v>
      </c>
      <c r="W1692">
        <v>0</v>
      </c>
      <c r="X1692">
        <v>0</v>
      </c>
      <c r="Y1692">
        <v>0</v>
      </c>
      <c r="AF1692">
        <v>10.7</v>
      </c>
    </row>
    <row r="1693" spans="1:32" hidden="1" x14ac:dyDescent="0.2">
      <c r="A1693" t="s">
        <v>1100</v>
      </c>
      <c r="B1693" t="s">
        <v>795</v>
      </c>
      <c r="C1693" t="s">
        <v>53</v>
      </c>
      <c r="D1693" t="s">
        <v>50</v>
      </c>
      <c r="E1693">
        <v>5</v>
      </c>
      <c r="F1693" t="s">
        <v>1101</v>
      </c>
      <c r="G1693" t="s">
        <v>162</v>
      </c>
      <c r="T1693">
        <v>3</v>
      </c>
      <c r="U1693">
        <v>2</v>
      </c>
      <c r="V1693">
        <v>27</v>
      </c>
      <c r="W1693">
        <v>1</v>
      </c>
      <c r="X1693">
        <v>0</v>
      </c>
      <c r="Y1693">
        <v>0</v>
      </c>
      <c r="AF1693">
        <v>10.7</v>
      </c>
    </row>
    <row r="1694" spans="1:32" hidden="1" x14ac:dyDescent="0.2">
      <c r="A1694" t="s">
        <v>465</v>
      </c>
      <c r="B1694" t="s">
        <v>368</v>
      </c>
      <c r="C1694" t="s">
        <v>61</v>
      </c>
      <c r="D1694" t="s">
        <v>46</v>
      </c>
      <c r="E1694">
        <v>5</v>
      </c>
      <c r="F1694" t="s">
        <v>466</v>
      </c>
      <c r="G1694" t="s">
        <v>163</v>
      </c>
      <c r="H1694">
        <v>38</v>
      </c>
      <c r="I1694">
        <v>21</v>
      </c>
      <c r="J1694">
        <v>191</v>
      </c>
      <c r="K1694">
        <v>1</v>
      </c>
      <c r="L1694">
        <v>0</v>
      </c>
      <c r="M1694">
        <v>1</v>
      </c>
      <c r="N1694">
        <v>0</v>
      </c>
      <c r="AF1694">
        <v>10.64</v>
      </c>
    </row>
    <row r="1695" spans="1:32" hidden="1" x14ac:dyDescent="0.2">
      <c r="A1695" t="s">
        <v>997</v>
      </c>
      <c r="B1695" t="s">
        <v>795</v>
      </c>
      <c r="C1695" t="s">
        <v>46</v>
      </c>
      <c r="D1695" t="s">
        <v>61</v>
      </c>
      <c r="E1695">
        <v>5</v>
      </c>
      <c r="F1695" t="s">
        <v>998</v>
      </c>
      <c r="G1695" t="s">
        <v>163</v>
      </c>
      <c r="T1695">
        <v>2</v>
      </c>
      <c r="U1695">
        <v>2</v>
      </c>
      <c r="V1695">
        <v>25</v>
      </c>
      <c r="W1695">
        <v>1</v>
      </c>
      <c r="X1695">
        <v>0</v>
      </c>
      <c r="Y1695">
        <v>0</v>
      </c>
      <c r="AF1695">
        <v>10.5</v>
      </c>
    </row>
    <row r="1696" spans="1:32" hidden="1" x14ac:dyDescent="0.2">
      <c r="A1696" t="s">
        <v>863</v>
      </c>
      <c r="B1696" t="s">
        <v>721</v>
      </c>
      <c r="C1696" t="s">
        <v>31</v>
      </c>
      <c r="D1696" t="s">
        <v>56</v>
      </c>
      <c r="E1696">
        <v>5</v>
      </c>
      <c r="F1696" t="s">
        <v>864</v>
      </c>
      <c r="G1696" t="s">
        <v>164</v>
      </c>
      <c r="T1696">
        <v>8</v>
      </c>
      <c r="U1696">
        <v>5</v>
      </c>
      <c r="V1696">
        <v>55</v>
      </c>
      <c r="W1696">
        <v>0</v>
      </c>
      <c r="X1696">
        <v>0</v>
      </c>
      <c r="Y1696">
        <v>0</v>
      </c>
      <c r="AF1696">
        <v>10.5</v>
      </c>
    </row>
    <row r="1697" spans="1:32" hidden="1" x14ac:dyDescent="0.2">
      <c r="A1697" t="s">
        <v>794</v>
      </c>
      <c r="B1697" t="s">
        <v>795</v>
      </c>
      <c r="C1697" t="s">
        <v>47</v>
      </c>
      <c r="D1697" t="s">
        <v>35</v>
      </c>
      <c r="E1697">
        <v>5</v>
      </c>
      <c r="F1697" t="s">
        <v>796</v>
      </c>
      <c r="G1697" t="s">
        <v>161</v>
      </c>
      <c r="T1697">
        <v>8</v>
      </c>
      <c r="U1697">
        <v>6</v>
      </c>
      <c r="V1697">
        <v>45</v>
      </c>
      <c r="W1697">
        <v>0</v>
      </c>
      <c r="X1697">
        <v>0</v>
      </c>
      <c r="Y1697">
        <v>0</v>
      </c>
      <c r="AF1697">
        <v>10.5</v>
      </c>
    </row>
    <row r="1698" spans="1:32" hidden="1" x14ac:dyDescent="0.2">
      <c r="A1698" t="s">
        <v>1283</v>
      </c>
      <c r="B1698" t="s">
        <v>721</v>
      </c>
      <c r="C1698" t="s">
        <v>40</v>
      </c>
      <c r="D1698" t="s">
        <v>36</v>
      </c>
      <c r="E1698">
        <v>5</v>
      </c>
      <c r="F1698" t="s">
        <v>1284</v>
      </c>
      <c r="G1698" t="s">
        <v>158</v>
      </c>
      <c r="T1698">
        <v>4</v>
      </c>
      <c r="U1698">
        <v>4</v>
      </c>
      <c r="V1698">
        <v>64</v>
      </c>
      <c r="W1698">
        <v>0</v>
      </c>
      <c r="X1698">
        <v>0</v>
      </c>
      <c r="Y1698">
        <v>0</v>
      </c>
      <c r="AF1698">
        <v>10.4</v>
      </c>
    </row>
    <row r="1699" spans="1:32" hidden="1" x14ac:dyDescent="0.2">
      <c r="A1699" t="s">
        <v>939</v>
      </c>
      <c r="B1699" t="s">
        <v>721</v>
      </c>
      <c r="C1699" t="s">
        <v>35</v>
      </c>
      <c r="D1699" t="s">
        <v>47</v>
      </c>
      <c r="E1699">
        <v>5</v>
      </c>
      <c r="F1699" t="s">
        <v>940</v>
      </c>
      <c r="G1699" t="s">
        <v>161</v>
      </c>
      <c r="T1699">
        <v>5</v>
      </c>
      <c r="U1699">
        <v>3</v>
      </c>
      <c r="V1699">
        <v>73</v>
      </c>
      <c r="W1699">
        <v>0</v>
      </c>
      <c r="X1699">
        <v>0</v>
      </c>
      <c r="Y1699">
        <v>0</v>
      </c>
      <c r="AF1699">
        <v>10.3</v>
      </c>
    </row>
    <row r="1700" spans="1:32" hidden="1" x14ac:dyDescent="0.2">
      <c r="A1700" t="s">
        <v>386</v>
      </c>
      <c r="B1700" t="s">
        <v>368</v>
      </c>
      <c r="C1700" t="s">
        <v>50</v>
      </c>
      <c r="D1700" t="s">
        <v>53</v>
      </c>
      <c r="E1700">
        <v>5</v>
      </c>
      <c r="F1700" t="s">
        <v>387</v>
      </c>
      <c r="G1700" t="s">
        <v>162</v>
      </c>
      <c r="H1700">
        <v>42</v>
      </c>
      <c r="I1700">
        <v>24</v>
      </c>
      <c r="J1700">
        <v>254</v>
      </c>
      <c r="K1700">
        <v>0</v>
      </c>
      <c r="L1700">
        <v>0</v>
      </c>
      <c r="M1700">
        <v>2</v>
      </c>
      <c r="N1700">
        <v>0</v>
      </c>
      <c r="O1700">
        <v>3</v>
      </c>
      <c r="P1700">
        <v>20</v>
      </c>
      <c r="Q1700">
        <v>0</v>
      </c>
      <c r="R1700">
        <v>0</v>
      </c>
      <c r="S1700">
        <v>0</v>
      </c>
      <c r="Z1700">
        <v>1</v>
      </c>
      <c r="AA1700">
        <v>0</v>
      </c>
      <c r="AF1700">
        <v>10.16</v>
      </c>
    </row>
    <row r="1701" spans="1:32" hidden="1" x14ac:dyDescent="0.2">
      <c r="A1701" t="s">
        <v>1064</v>
      </c>
      <c r="B1701" t="s">
        <v>795</v>
      </c>
      <c r="C1701" t="s">
        <v>49</v>
      </c>
      <c r="D1701" t="s">
        <v>48</v>
      </c>
      <c r="E1701">
        <v>5</v>
      </c>
      <c r="F1701" t="s">
        <v>1065</v>
      </c>
      <c r="G1701" t="s">
        <v>167</v>
      </c>
      <c r="T1701">
        <v>5</v>
      </c>
      <c r="U1701">
        <v>5</v>
      </c>
      <c r="V1701">
        <v>50</v>
      </c>
      <c r="W1701">
        <v>0</v>
      </c>
      <c r="X1701">
        <v>0</v>
      </c>
      <c r="Y1701">
        <v>0</v>
      </c>
      <c r="AF1701">
        <v>10</v>
      </c>
    </row>
    <row r="1702" spans="1:32" hidden="1" x14ac:dyDescent="0.2">
      <c r="A1702" t="s">
        <v>1226</v>
      </c>
      <c r="B1702" t="s">
        <v>721</v>
      </c>
      <c r="C1702" t="s">
        <v>57</v>
      </c>
      <c r="D1702" t="s">
        <v>51</v>
      </c>
      <c r="E1702">
        <v>5</v>
      </c>
      <c r="F1702" t="s">
        <v>1227</v>
      </c>
      <c r="G1702" t="s">
        <v>160</v>
      </c>
      <c r="T1702">
        <v>3</v>
      </c>
      <c r="U1702">
        <v>3</v>
      </c>
      <c r="V1702">
        <v>70</v>
      </c>
      <c r="W1702">
        <v>0</v>
      </c>
      <c r="X1702">
        <v>0</v>
      </c>
      <c r="Y1702">
        <v>0</v>
      </c>
      <c r="AF1702">
        <v>10</v>
      </c>
    </row>
    <row r="1703" spans="1:32" hidden="1" x14ac:dyDescent="0.2">
      <c r="A1703" t="s">
        <v>490</v>
      </c>
      <c r="B1703" t="s">
        <v>476</v>
      </c>
      <c r="C1703" t="s">
        <v>41</v>
      </c>
      <c r="D1703" t="s">
        <v>38</v>
      </c>
      <c r="E1703">
        <v>5</v>
      </c>
      <c r="F1703" t="s">
        <v>491</v>
      </c>
      <c r="G1703" t="s">
        <v>159</v>
      </c>
      <c r="O1703">
        <v>12</v>
      </c>
      <c r="P1703">
        <v>57</v>
      </c>
      <c r="Q1703">
        <v>0</v>
      </c>
      <c r="R1703">
        <v>0</v>
      </c>
      <c r="S1703">
        <v>0</v>
      </c>
      <c r="T1703">
        <v>3</v>
      </c>
      <c r="U1703">
        <v>2</v>
      </c>
      <c r="V1703">
        <v>17</v>
      </c>
      <c r="W1703">
        <v>0</v>
      </c>
      <c r="X1703">
        <v>0</v>
      </c>
      <c r="Y1703">
        <v>0</v>
      </c>
      <c r="AF1703">
        <v>9.4</v>
      </c>
    </row>
    <row r="1704" spans="1:32" hidden="1" x14ac:dyDescent="0.2">
      <c r="A1704" t="s">
        <v>498</v>
      </c>
      <c r="B1704" t="s">
        <v>476</v>
      </c>
      <c r="C1704" t="s">
        <v>62</v>
      </c>
      <c r="D1704" t="s">
        <v>52</v>
      </c>
      <c r="E1704">
        <v>5</v>
      </c>
      <c r="F1704" t="s">
        <v>499</v>
      </c>
      <c r="G1704" t="s">
        <v>156</v>
      </c>
      <c r="O1704">
        <v>12</v>
      </c>
      <c r="P1704">
        <v>58</v>
      </c>
      <c r="Q1704">
        <v>0</v>
      </c>
      <c r="R1704">
        <v>0</v>
      </c>
      <c r="S1704">
        <v>0</v>
      </c>
      <c r="T1704">
        <v>4</v>
      </c>
      <c r="U1704">
        <v>1</v>
      </c>
      <c r="V1704">
        <v>26</v>
      </c>
      <c r="W1704">
        <v>0</v>
      </c>
      <c r="X1704">
        <v>0</v>
      </c>
      <c r="Y1704">
        <v>0</v>
      </c>
      <c r="AF1704">
        <v>9.4</v>
      </c>
    </row>
    <row r="1705" spans="1:32" hidden="1" x14ac:dyDescent="0.2">
      <c r="A1705" t="s">
        <v>883</v>
      </c>
      <c r="B1705" t="s">
        <v>721</v>
      </c>
      <c r="C1705" t="s">
        <v>38</v>
      </c>
      <c r="D1705" t="s">
        <v>41</v>
      </c>
      <c r="E1705">
        <v>5</v>
      </c>
      <c r="F1705" t="s">
        <v>884</v>
      </c>
      <c r="G1705" t="s">
        <v>159</v>
      </c>
      <c r="T1705">
        <v>7</v>
      </c>
      <c r="U1705">
        <v>5</v>
      </c>
      <c r="V1705">
        <v>44</v>
      </c>
      <c r="W1705">
        <v>0</v>
      </c>
      <c r="X1705">
        <v>0</v>
      </c>
      <c r="Y1705">
        <v>0</v>
      </c>
      <c r="AF1705">
        <v>9.4</v>
      </c>
    </row>
    <row r="1706" spans="1:32" hidden="1" x14ac:dyDescent="0.2">
      <c r="A1706" t="s">
        <v>1052</v>
      </c>
      <c r="B1706" t="s">
        <v>721</v>
      </c>
      <c r="C1706" t="s">
        <v>56</v>
      </c>
      <c r="D1706" t="s">
        <v>31</v>
      </c>
      <c r="E1706">
        <v>5</v>
      </c>
      <c r="F1706" t="s">
        <v>1053</v>
      </c>
      <c r="G1706" t="s">
        <v>164</v>
      </c>
      <c r="T1706">
        <v>9</v>
      </c>
      <c r="U1706">
        <v>4</v>
      </c>
      <c r="V1706">
        <v>54</v>
      </c>
      <c r="W1706">
        <v>0</v>
      </c>
      <c r="X1706">
        <v>0</v>
      </c>
      <c r="Y1706">
        <v>0</v>
      </c>
      <c r="AF1706">
        <v>9.4</v>
      </c>
    </row>
    <row r="1707" spans="1:32" hidden="1" x14ac:dyDescent="0.2">
      <c r="A1707" t="s">
        <v>1118</v>
      </c>
      <c r="B1707" t="s">
        <v>721</v>
      </c>
      <c r="C1707" t="s">
        <v>37</v>
      </c>
      <c r="D1707" t="s">
        <v>60</v>
      </c>
      <c r="E1707">
        <v>5</v>
      </c>
      <c r="F1707" t="s">
        <v>1119</v>
      </c>
      <c r="G1707" t="s">
        <v>166</v>
      </c>
      <c r="T1707">
        <v>6</v>
      </c>
      <c r="U1707">
        <v>5</v>
      </c>
      <c r="V1707">
        <v>42</v>
      </c>
      <c r="W1707">
        <v>0</v>
      </c>
      <c r="X1707">
        <v>0</v>
      </c>
      <c r="Y1707">
        <v>0</v>
      </c>
      <c r="AF1707">
        <v>9.1999999999999993</v>
      </c>
    </row>
    <row r="1708" spans="1:32" hidden="1" x14ac:dyDescent="0.2">
      <c r="A1708" t="s">
        <v>951</v>
      </c>
      <c r="B1708" t="s">
        <v>721</v>
      </c>
      <c r="C1708" t="s">
        <v>52</v>
      </c>
      <c r="D1708" t="s">
        <v>62</v>
      </c>
      <c r="E1708">
        <v>5</v>
      </c>
      <c r="F1708" t="s">
        <v>952</v>
      </c>
      <c r="G1708" t="s">
        <v>156</v>
      </c>
      <c r="T1708">
        <v>4</v>
      </c>
      <c r="U1708">
        <v>4</v>
      </c>
      <c r="V1708">
        <v>52</v>
      </c>
      <c r="W1708">
        <v>0</v>
      </c>
      <c r="X1708">
        <v>0</v>
      </c>
      <c r="Y1708">
        <v>0</v>
      </c>
      <c r="AF1708">
        <v>9.1999999999999993</v>
      </c>
    </row>
    <row r="1709" spans="1:32" hidden="1" x14ac:dyDescent="0.2">
      <c r="A1709" t="s">
        <v>1184</v>
      </c>
      <c r="B1709" t="s">
        <v>721</v>
      </c>
      <c r="C1709" t="s">
        <v>52</v>
      </c>
      <c r="D1709" t="s">
        <v>62</v>
      </c>
      <c r="E1709">
        <v>5</v>
      </c>
      <c r="F1709" t="s">
        <v>1185</v>
      </c>
      <c r="G1709" t="s">
        <v>156</v>
      </c>
      <c r="T1709">
        <v>8</v>
      </c>
      <c r="U1709">
        <v>6</v>
      </c>
      <c r="V1709">
        <v>31</v>
      </c>
      <c r="W1709">
        <v>0</v>
      </c>
      <c r="X1709">
        <v>0</v>
      </c>
      <c r="Y1709">
        <v>0</v>
      </c>
      <c r="AF1709">
        <v>9.1</v>
      </c>
    </row>
    <row r="1710" spans="1:32" hidden="1" x14ac:dyDescent="0.2">
      <c r="A1710" t="s">
        <v>873</v>
      </c>
      <c r="B1710" t="s">
        <v>721</v>
      </c>
      <c r="C1710" t="s">
        <v>56</v>
      </c>
      <c r="D1710" t="s">
        <v>31</v>
      </c>
      <c r="E1710">
        <v>5</v>
      </c>
      <c r="F1710" t="s">
        <v>874</v>
      </c>
      <c r="G1710" t="s">
        <v>164</v>
      </c>
      <c r="O1710">
        <v>1</v>
      </c>
      <c r="P1710">
        <v>2</v>
      </c>
      <c r="Q1710">
        <v>0</v>
      </c>
      <c r="R1710">
        <v>0</v>
      </c>
      <c r="S1710">
        <v>0</v>
      </c>
      <c r="T1710">
        <v>4</v>
      </c>
      <c r="U1710">
        <v>4</v>
      </c>
      <c r="V1710">
        <v>47</v>
      </c>
      <c r="W1710">
        <v>0</v>
      </c>
      <c r="X1710">
        <v>0</v>
      </c>
      <c r="Y1710">
        <v>0</v>
      </c>
      <c r="AF1710">
        <v>8.9</v>
      </c>
    </row>
    <row r="1711" spans="1:32" hidden="1" x14ac:dyDescent="0.2">
      <c r="A1711" t="s">
        <v>1214</v>
      </c>
      <c r="B1711" t="s">
        <v>795</v>
      </c>
      <c r="C1711" t="s">
        <v>37</v>
      </c>
      <c r="D1711" t="s">
        <v>60</v>
      </c>
      <c r="E1711">
        <v>5</v>
      </c>
      <c r="F1711" t="s">
        <v>1215</v>
      </c>
      <c r="G1711" t="s">
        <v>166</v>
      </c>
      <c r="T1711">
        <v>4</v>
      </c>
      <c r="U1711">
        <v>4</v>
      </c>
      <c r="V1711">
        <v>48</v>
      </c>
      <c r="W1711">
        <v>0</v>
      </c>
      <c r="X1711">
        <v>0</v>
      </c>
      <c r="Y1711">
        <v>0</v>
      </c>
      <c r="AF1711">
        <v>8.8000000000000007</v>
      </c>
    </row>
    <row r="1712" spans="1:32" hidden="1" x14ac:dyDescent="0.2">
      <c r="A1712" t="s">
        <v>367</v>
      </c>
      <c r="B1712" t="s">
        <v>368</v>
      </c>
      <c r="C1712" t="s">
        <v>61</v>
      </c>
      <c r="D1712" t="s">
        <v>46</v>
      </c>
      <c r="E1712">
        <v>5</v>
      </c>
      <c r="F1712" t="s">
        <v>369</v>
      </c>
      <c r="G1712" t="s">
        <v>163</v>
      </c>
      <c r="H1712">
        <v>32</v>
      </c>
      <c r="I1712">
        <v>20</v>
      </c>
      <c r="J1712">
        <v>188</v>
      </c>
      <c r="K1712">
        <v>1</v>
      </c>
      <c r="L1712">
        <v>0</v>
      </c>
      <c r="M1712">
        <v>3</v>
      </c>
      <c r="N1712">
        <v>0</v>
      </c>
      <c r="O1712">
        <v>1</v>
      </c>
      <c r="P1712">
        <v>2</v>
      </c>
      <c r="Q1712">
        <v>0</v>
      </c>
      <c r="R1712">
        <v>0</v>
      </c>
      <c r="S1712">
        <v>0</v>
      </c>
      <c r="AF1712">
        <v>8.7200000000000006</v>
      </c>
    </row>
    <row r="1713" spans="1:32" hidden="1" x14ac:dyDescent="0.2">
      <c r="A1713" t="s">
        <v>522</v>
      </c>
      <c r="B1713" t="s">
        <v>476</v>
      </c>
      <c r="C1713" t="s">
        <v>56</v>
      </c>
      <c r="D1713" t="s">
        <v>31</v>
      </c>
      <c r="E1713">
        <v>5</v>
      </c>
      <c r="F1713" t="s">
        <v>523</v>
      </c>
      <c r="G1713" t="s">
        <v>164</v>
      </c>
      <c r="O1713">
        <v>13</v>
      </c>
      <c r="P1713">
        <v>39</v>
      </c>
      <c r="Q1713">
        <v>0</v>
      </c>
      <c r="R1713">
        <v>0</v>
      </c>
      <c r="S1713">
        <v>0</v>
      </c>
      <c r="T1713">
        <v>4</v>
      </c>
      <c r="U1713">
        <v>3</v>
      </c>
      <c r="V1713">
        <v>18</v>
      </c>
      <c r="W1713">
        <v>0</v>
      </c>
      <c r="X1713">
        <v>0</v>
      </c>
      <c r="Y1713">
        <v>0</v>
      </c>
      <c r="AF1713">
        <v>8.6999999999999993</v>
      </c>
    </row>
    <row r="1714" spans="1:32" hidden="1" x14ac:dyDescent="0.2">
      <c r="A1714" t="s">
        <v>440</v>
      </c>
      <c r="B1714" t="s">
        <v>368</v>
      </c>
      <c r="C1714" t="s">
        <v>31</v>
      </c>
      <c r="D1714" t="s">
        <v>56</v>
      </c>
      <c r="E1714">
        <v>5</v>
      </c>
      <c r="F1714" t="s">
        <v>441</v>
      </c>
      <c r="G1714" t="s">
        <v>164</v>
      </c>
      <c r="H1714">
        <v>35</v>
      </c>
      <c r="I1714">
        <v>22</v>
      </c>
      <c r="J1714">
        <v>266</v>
      </c>
      <c r="K1714">
        <v>0</v>
      </c>
      <c r="L1714">
        <v>0</v>
      </c>
      <c r="M1714">
        <v>2</v>
      </c>
      <c r="N1714">
        <v>0</v>
      </c>
      <c r="AF1714">
        <v>8.64</v>
      </c>
    </row>
    <row r="1715" spans="1:32" hidden="1" x14ac:dyDescent="0.2">
      <c r="A1715" t="s">
        <v>450</v>
      </c>
      <c r="B1715" t="s">
        <v>368</v>
      </c>
      <c r="C1715" t="s">
        <v>34</v>
      </c>
      <c r="D1715" t="s">
        <v>43</v>
      </c>
      <c r="E1715">
        <v>5</v>
      </c>
      <c r="F1715" t="s">
        <v>451</v>
      </c>
      <c r="G1715" t="s">
        <v>165</v>
      </c>
      <c r="H1715">
        <v>39</v>
      </c>
      <c r="I1715">
        <v>26</v>
      </c>
      <c r="J1715">
        <v>188</v>
      </c>
      <c r="K1715">
        <v>0</v>
      </c>
      <c r="L1715">
        <v>0</v>
      </c>
      <c r="M1715">
        <v>1</v>
      </c>
      <c r="N1715">
        <v>0</v>
      </c>
      <c r="O1715">
        <v>3</v>
      </c>
      <c r="P1715">
        <v>18</v>
      </c>
      <c r="Q1715">
        <v>0</v>
      </c>
      <c r="R1715">
        <v>0</v>
      </c>
      <c r="S1715">
        <v>0</v>
      </c>
      <c r="AF1715">
        <v>8.32</v>
      </c>
    </row>
    <row r="1716" spans="1:32" hidden="1" x14ac:dyDescent="0.2">
      <c r="A1716" t="s">
        <v>875</v>
      </c>
      <c r="B1716" t="s">
        <v>795</v>
      </c>
      <c r="C1716" t="s">
        <v>34</v>
      </c>
      <c r="D1716" t="s">
        <v>43</v>
      </c>
      <c r="E1716">
        <v>5</v>
      </c>
      <c r="F1716" t="s">
        <v>876</v>
      </c>
      <c r="G1716" t="s">
        <v>165</v>
      </c>
      <c r="T1716">
        <v>6</v>
      </c>
      <c r="U1716">
        <v>5</v>
      </c>
      <c r="V1716">
        <v>33</v>
      </c>
      <c r="W1716">
        <v>0</v>
      </c>
      <c r="X1716">
        <v>0</v>
      </c>
      <c r="Y1716">
        <v>0</v>
      </c>
      <c r="Z1716">
        <v>1</v>
      </c>
      <c r="AA1716">
        <v>0</v>
      </c>
      <c r="AF1716">
        <v>8.3000000000000007</v>
      </c>
    </row>
    <row r="1717" spans="1:32" hidden="1" x14ac:dyDescent="0.2">
      <c r="A1717" t="s">
        <v>957</v>
      </c>
      <c r="B1717" t="s">
        <v>721</v>
      </c>
      <c r="C1717" t="s">
        <v>53</v>
      </c>
      <c r="D1717" t="s">
        <v>50</v>
      </c>
      <c r="E1717">
        <v>5</v>
      </c>
      <c r="F1717" t="s">
        <v>958</v>
      </c>
      <c r="G1717" t="s">
        <v>162</v>
      </c>
      <c r="T1717">
        <v>8</v>
      </c>
      <c r="U1717">
        <v>3</v>
      </c>
      <c r="V1717">
        <v>51</v>
      </c>
      <c r="W1717">
        <v>0</v>
      </c>
      <c r="X1717">
        <v>0</v>
      </c>
      <c r="Y1717">
        <v>0</v>
      </c>
      <c r="AF1717">
        <v>8.1</v>
      </c>
    </row>
    <row r="1718" spans="1:32" hidden="1" x14ac:dyDescent="0.2">
      <c r="A1718" t="s">
        <v>849</v>
      </c>
      <c r="B1718" t="s">
        <v>721</v>
      </c>
      <c r="C1718" t="s">
        <v>34</v>
      </c>
      <c r="D1718" t="s">
        <v>43</v>
      </c>
      <c r="E1718">
        <v>5</v>
      </c>
      <c r="F1718" t="s">
        <v>850</v>
      </c>
      <c r="G1718" t="s">
        <v>165</v>
      </c>
      <c r="T1718">
        <v>6</v>
      </c>
      <c r="U1718">
        <v>4</v>
      </c>
      <c r="V1718">
        <v>40</v>
      </c>
      <c r="W1718">
        <v>0</v>
      </c>
      <c r="X1718">
        <v>0</v>
      </c>
      <c r="Y1718">
        <v>0</v>
      </c>
      <c r="AF1718">
        <v>8</v>
      </c>
    </row>
    <row r="1719" spans="1:32" hidden="1" x14ac:dyDescent="0.2">
      <c r="A1719" t="s">
        <v>1164</v>
      </c>
      <c r="B1719" t="s">
        <v>721</v>
      </c>
      <c r="C1719" t="s">
        <v>54</v>
      </c>
      <c r="D1719" t="s">
        <v>58</v>
      </c>
      <c r="E1719">
        <v>5</v>
      </c>
      <c r="F1719" t="s">
        <v>1165</v>
      </c>
      <c r="G1719" t="s">
        <v>155</v>
      </c>
      <c r="T1719">
        <v>6</v>
      </c>
      <c r="U1719">
        <v>4</v>
      </c>
      <c r="V1719">
        <v>38</v>
      </c>
      <c r="W1719">
        <v>0</v>
      </c>
      <c r="X1719">
        <v>0</v>
      </c>
      <c r="Y1719">
        <v>0</v>
      </c>
      <c r="AF1719">
        <v>7.8</v>
      </c>
    </row>
    <row r="1720" spans="1:32" hidden="1" x14ac:dyDescent="0.2">
      <c r="A1720" t="s">
        <v>1174</v>
      </c>
      <c r="B1720" t="s">
        <v>721</v>
      </c>
      <c r="C1720" t="s">
        <v>49</v>
      </c>
      <c r="D1720" t="s">
        <v>48</v>
      </c>
      <c r="E1720">
        <v>5</v>
      </c>
      <c r="F1720" t="s">
        <v>1175</v>
      </c>
      <c r="G1720" t="s">
        <v>167</v>
      </c>
      <c r="T1720">
        <v>4</v>
      </c>
      <c r="U1720">
        <v>3</v>
      </c>
      <c r="V1720">
        <v>48</v>
      </c>
      <c r="W1720">
        <v>0</v>
      </c>
      <c r="X1720">
        <v>0</v>
      </c>
      <c r="Y1720">
        <v>0</v>
      </c>
      <c r="AF1720">
        <v>7.8</v>
      </c>
    </row>
    <row r="1721" spans="1:32" hidden="1" x14ac:dyDescent="0.2">
      <c r="A1721" t="s">
        <v>484</v>
      </c>
      <c r="B1721" t="s">
        <v>476</v>
      </c>
      <c r="C1721" t="s">
        <v>47</v>
      </c>
      <c r="D1721" t="s">
        <v>35</v>
      </c>
      <c r="E1721">
        <v>5</v>
      </c>
      <c r="F1721" t="s">
        <v>485</v>
      </c>
      <c r="G1721" t="s">
        <v>161</v>
      </c>
      <c r="O1721">
        <v>5</v>
      </c>
      <c r="P1721">
        <v>17</v>
      </c>
      <c r="Q1721">
        <v>0</v>
      </c>
      <c r="R1721">
        <v>0</v>
      </c>
      <c r="S1721">
        <v>0</v>
      </c>
      <c r="T1721">
        <v>6</v>
      </c>
      <c r="U1721">
        <v>3</v>
      </c>
      <c r="V1721">
        <v>29</v>
      </c>
      <c r="W1721">
        <v>0</v>
      </c>
      <c r="X1721">
        <v>0</v>
      </c>
      <c r="Y1721">
        <v>0</v>
      </c>
      <c r="AF1721">
        <v>7.6</v>
      </c>
    </row>
    <row r="1722" spans="1:32" hidden="1" x14ac:dyDescent="0.2">
      <c r="A1722" t="s">
        <v>885</v>
      </c>
      <c r="B1722" t="s">
        <v>721</v>
      </c>
      <c r="C1722" t="s">
        <v>61</v>
      </c>
      <c r="D1722" t="s">
        <v>46</v>
      </c>
      <c r="E1722">
        <v>5</v>
      </c>
      <c r="F1722" t="s">
        <v>886</v>
      </c>
      <c r="G1722" t="s">
        <v>163</v>
      </c>
      <c r="T1722">
        <v>4</v>
      </c>
      <c r="U1722">
        <v>2</v>
      </c>
      <c r="V1722">
        <v>56</v>
      </c>
      <c r="W1722">
        <v>0</v>
      </c>
      <c r="X1722">
        <v>0</v>
      </c>
      <c r="Y1722">
        <v>0</v>
      </c>
      <c r="AF1722">
        <v>7.6</v>
      </c>
    </row>
    <row r="1723" spans="1:32" hidden="1" x14ac:dyDescent="0.2">
      <c r="A1723" t="s">
        <v>917</v>
      </c>
      <c r="B1723" t="s">
        <v>795</v>
      </c>
      <c r="C1723" t="s">
        <v>48</v>
      </c>
      <c r="D1723" t="s">
        <v>49</v>
      </c>
      <c r="E1723">
        <v>5</v>
      </c>
      <c r="F1723" t="s">
        <v>918</v>
      </c>
      <c r="G1723" t="s">
        <v>167</v>
      </c>
      <c r="T1723">
        <v>3</v>
      </c>
      <c r="U1723">
        <v>3</v>
      </c>
      <c r="V1723">
        <v>46</v>
      </c>
      <c r="W1723">
        <v>0</v>
      </c>
      <c r="X1723">
        <v>0</v>
      </c>
      <c r="Y1723">
        <v>0</v>
      </c>
      <c r="AF1723">
        <v>7.6</v>
      </c>
    </row>
    <row r="1724" spans="1:32" hidden="1" x14ac:dyDescent="0.2">
      <c r="A1724" t="s">
        <v>1200</v>
      </c>
      <c r="B1724" t="s">
        <v>795</v>
      </c>
      <c r="C1724" t="s">
        <v>54</v>
      </c>
      <c r="D1724" t="s">
        <v>58</v>
      </c>
      <c r="E1724">
        <v>5</v>
      </c>
      <c r="F1724" t="s">
        <v>1201</v>
      </c>
      <c r="G1724" t="s">
        <v>155</v>
      </c>
      <c r="T1724">
        <v>6</v>
      </c>
      <c r="U1724">
        <v>4</v>
      </c>
      <c r="V1724">
        <v>36</v>
      </c>
      <c r="W1724">
        <v>0</v>
      </c>
      <c r="X1724">
        <v>0</v>
      </c>
      <c r="Y1724">
        <v>0</v>
      </c>
      <c r="AF1724">
        <v>7.6</v>
      </c>
    </row>
    <row r="1725" spans="1:32" hidden="1" x14ac:dyDescent="0.2">
      <c r="A1725" t="s">
        <v>801</v>
      </c>
      <c r="B1725" t="s">
        <v>721</v>
      </c>
      <c r="C1725" t="s">
        <v>48</v>
      </c>
      <c r="D1725" t="s">
        <v>49</v>
      </c>
      <c r="E1725">
        <v>5</v>
      </c>
      <c r="F1725" t="s">
        <v>802</v>
      </c>
      <c r="G1725" t="s">
        <v>167</v>
      </c>
      <c r="T1725">
        <v>6</v>
      </c>
      <c r="U1725">
        <v>3</v>
      </c>
      <c r="V1725">
        <v>45</v>
      </c>
      <c r="W1725">
        <v>0</v>
      </c>
      <c r="X1725">
        <v>0</v>
      </c>
      <c r="Y1725">
        <v>0</v>
      </c>
      <c r="AF1725">
        <v>7.5</v>
      </c>
    </row>
    <row r="1726" spans="1:32" hidden="1" x14ac:dyDescent="0.2">
      <c r="A1726" t="s">
        <v>635</v>
      </c>
      <c r="B1726" t="s">
        <v>476</v>
      </c>
      <c r="C1726" t="s">
        <v>43</v>
      </c>
      <c r="D1726" t="s">
        <v>34</v>
      </c>
      <c r="E1726">
        <v>5</v>
      </c>
      <c r="F1726" t="s">
        <v>636</v>
      </c>
      <c r="G1726" t="s">
        <v>165</v>
      </c>
      <c r="O1726">
        <v>13</v>
      </c>
      <c r="P1726">
        <v>74</v>
      </c>
      <c r="Q1726">
        <v>0</v>
      </c>
      <c r="R1726">
        <v>0</v>
      </c>
      <c r="S1726">
        <v>0</v>
      </c>
      <c r="AF1726">
        <v>7.4</v>
      </c>
    </row>
    <row r="1727" spans="1:32" hidden="1" x14ac:dyDescent="0.2">
      <c r="A1727" t="s">
        <v>647</v>
      </c>
      <c r="B1727" t="s">
        <v>476</v>
      </c>
      <c r="C1727" t="s">
        <v>54</v>
      </c>
      <c r="D1727" t="s">
        <v>58</v>
      </c>
      <c r="E1727">
        <v>5</v>
      </c>
      <c r="F1727" t="s">
        <v>648</v>
      </c>
      <c r="G1727" t="s">
        <v>155</v>
      </c>
      <c r="O1727">
        <v>7</v>
      </c>
      <c r="P1727">
        <v>20</v>
      </c>
      <c r="Q1727">
        <v>0</v>
      </c>
      <c r="R1727">
        <v>0</v>
      </c>
      <c r="S1727">
        <v>0</v>
      </c>
      <c r="T1727">
        <v>3</v>
      </c>
      <c r="U1727">
        <v>3</v>
      </c>
      <c r="V1727">
        <v>23</v>
      </c>
      <c r="W1727">
        <v>0</v>
      </c>
      <c r="X1727">
        <v>0</v>
      </c>
      <c r="Y1727">
        <v>0</v>
      </c>
      <c r="AF1727">
        <v>7.3</v>
      </c>
    </row>
    <row r="1728" spans="1:32" hidden="1" x14ac:dyDescent="0.2">
      <c r="A1728" t="s">
        <v>1090</v>
      </c>
      <c r="B1728" t="s">
        <v>795</v>
      </c>
      <c r="C1728" t="s">
        <v>52</v>
      </c>
      <c r="D1728" t="s">
        <v>62</v>
      </c>
      <c r="E1728">
        <v>5</v>
      </c>
      <c r="F1728" t="s">
        <v>1091</v>
      </c>
      <c r="G1728" t="s">
        <v>156</v>
      </c>
      <c r="T1728">
        <v>11</v>
      </c>
      <c r="U1728">
        <v>4</v>
      </c>
      <c r="V1728">
        <v>32</v>
      </c>
      <c r="W1728">
        <v>0</v>
      </c>
      <c r="X1728">
        <v>0</v>
      </c>
      <c r="Y1728">
        <v>0</v>
      </c>
      <c r="AF1728">
        <v>7.2</v>
      </c>
    </row>
    <row r="1729" spans="1:32" hidden="1" x14ac:dyDescent="0.2">
      <c r="A1729" t="s">
        <v>1134</v>
      </c>
      <c r="B1729" t="s">
        <v>721</v>
      </c>
      <c r="C1729" t="s">
        <v>36</v>
      </c>
      <c r="D1729" t="s">
        <v>40</v>
      </c>
      <c r="E1729">
        <v>5</v>
      </c>
      <c r="F1729" t="s">
        <v>1135</v>
      </c>
      <c r="G1729" t="s">
        <v>158</v>
      </c>
      <c r="T1729">
        <v>5</v>
      </c>
      <c r="U1729">
        <v>3</v>
      </c>
      <c r="V1729">
        <v>41</v>
      </c>
      <c r="W1729">
        <v>0</v>
      </c>
      <c r="X1729">
        <v>0</v>
      </c>
      <c r="Y1729">
        <v>0</v>
      </c>
      <c r="AF1729">
        <v>7.1</v>
      </c>
    </row>
    <row r="1730" spans="1:32" hidden="1" x14ac:dyDescent="0.2">
      <c r="A1730" t="s">
        <v>557</v>
      </c>
      <c r="B1730" t="s">
        <v>476</v>
      </c>
      <c r="C1730" t="s">
        <v>58</v>
      </c>
      <c r="D1730" t="s">
        <v>54</v>
      </c>
      <c r="E1730">
        <v>5</v>
      </c>
      <c r="F1730" t="s">
        <v>558</v>
      </c>
      <c r="G1730" t="s">
        <v>155</v>
      </c>
      <c r="O1730">
        <v>7</v>
      </c>
      <c r="P1730">
        <v>19</v>
      </c>
      <c r="Q1730">
        <v>0</v>
      </c>
      <c r="R1730">
        <v>0</v>
      </c>
      <c r="S1730">
        <v>0</v>
      </c>
      <c r="T1730">
        <v>3</v>
      </c>
      <c r="U1730">
        <v>3</v>
      </c>
      <c r="V1730">
        <v>20</v>
      </c>
      <c r="W1730">
        <v>0</v>
      </c>
      <c r="X1730">
        <v>0</v>
      </c>
      <c r="Y1730">
        <v>0</v>
      </c>
      <c r="AF1730">
        <v>6.9</v>
      </c>
    </row>
    <row r="1731" spans="1:32" hidden="1" x14ac:dyDescent="0.2">
      <c r="A1731" t="s">
        <v>1078</v>
      </c>
      <c r="B1731" t="s">
        <v>721</v>
      </c>
      <c r="C1731" t="s">
        <v>41</v>
      </c>
      <c r="D1731" t="s">
        <v>38</v>
      </c>
      <c r="E1731">
        <v>5</v>
      </c>
      <c r="F1731" t="s">
        <v>1079</v>
      </c>
      <c r="G1731" t="s">
        <v>159</v>
      </c>
      <c r="T1731">
        <v>5</v>
      </c>
      <c r="U1731">
        <v>3</v>
      </c>
      <c r="V1731">
        <v>36</v>
      </c>
      <c r="W1731">
        <v>0</v>
      </c>
      <c r="X1731">
        <v>0</v>
      </c>
      <c r="Y1731">
        <v>0</v>
      </c>
      <c r="AF1731">
        <v>6.6</v>
      </c>
    </row>
    <row r="1732" spans="1:32" hidden="1" x14ac:dyDescent="0.2">
      <c r="A1732" t="s">
        <v>1166</v>
      </c>
      <c r="B1732" t="s">
        <v>721</v>
      </c>
      <c r="C1732" t="s">
        <v>31</v>
      </c>
      <c r="D1732" t="s">
        <v>56</v>
      </c>
      <c r="E1732">
        <v>5</v>
      </c>
      <c r="F1732" t="s">
        <v>1167</v>
      </c>
      <c r="G1732" t="s">
        <v>164</v>
      </c>
      <c r="T1732">
        <v>2</v>
      </c>
      <c r="U1732">
        <v>2</v>
      </c>
      <c r="V1732">
        <v>46</v>
      </c>
      <c r="W1732">
        <v>0</v>
      </c>
      <c r="X1732">
        <v>0</v>
      </c>
      <c r="Y1732">
        <v>0</v>
      </c>
      <c r="AF1732">
        <v>6.6</v>
      </c>
    </row>
    <row r="1733" spans="1:32" hidden="1" x14ac:dyDescent="0.2">
      <c r="A1733" t="s">
        <v>869</v>
      </c>
      <c r="B1733" t="s">
        <v>795</v>
      </c>
      <c r="C1733" t="s">
        <v>62</v>
      </c>
      <c r="D1733" t="s">
        <v>52</v>
      </c>
      <c r="E1733">
        <v>5</v>
      </c>
      <c r="F1733" t="s">
        <v>870</v>
      </c>
      <c r="G1733" t="s">
        <v>156</v>
      </c>
      <c r="T1733">
        <v>6</v>
      </c>
      <c r="U1733">
        <v>3</v>
      </c>
      <c r="V1733">
        <v>35</v>
      </c>
      <c r="W1733">
        <v>0</v>
      </c>
      <c r="X1733">
        <v>0</v>
      </c>
      <c r="Y1733">
        <v>0</v>
      </c>
      <c r="AF1733">
        <v>6.5</v>
      </c>
    </row>
    <row r="1734" spans="1:32" hidden="1" x14ac:dyDescent="0.2">
      <c r="A1734" t="s">
        <v>607</v>
      </c>
      <c r="B1734" t="s">
        <v>476</v>
      </c>
      <c r="C1734" t="s">
        <v>57</v>
      </c>
      <c r="D1734" t="s">
        <v>51</v>
      </c>
      <c r="E1734">
        <v>5</v>
      </c>
      <c r="F1734" t="s">
        <v>608</v>
      </c>
      <c r="G1734" t="s">
        <v>160</v>
      </c>
      <c r="O1734">
        <v>2</v>
      </c>
      <c r="P1734">
        <v>5</v>
      </c>
      <c r="Q1734">
        <v>0</v>
      </c>
      <c r="R1734">
        <v>0</v>
      </c>
      <c r="S1734">
        <v>0</v>
      </c>
      <c r="T1734">
        <v>3</v>
      </c>
      <c r="U1734">
        <v>3</v>
      </c>
      <c r="V1734">
        <v>29</v>
      </c>
      <c r="W1734">
        <v>0</v>
      </c>
      <c r="X1734">
        <v>0</v>
      </c>
      <c r="Y1734">
        <v>0</v>
      </c>
      <c r="AF1734">
        <v>6.4</v>
      </c>
    </row>
    <row r="1735" spans="1:32" hidden="1" x14ac:dyDescent="0.2">
      <c r="A1735" t="s">
        <v>1220</v>
      </c>
      <c r="B1735" t="s">
        <v>795</v>
      </c>
      <c r="C1735" t="s">
        <v>56</v>
      </c>
      <c r="D1735" t="s">
        <v>31</v>
      </c>
      <c r="E1735">
        <v>5</v>
      </c>
      <c r="F1735" t="s">
        <v>1221</v>
      </c>
      <c r="G1735" t="s">
        <v>164</v>
      </c>
      <c r="T1735">
        <v>3</v>
      </c>
      <c r="U1735">
        <v>3</v>
      </c>
      <c r="V1735">
        <v>33</v>
      </c>
      <c r="W1735">
        <v>0</v>
      </c>
      <c r="X1735">
        <v>0</v>
      </c>
      <c r="Y1735">
        <v>0</v>
      </c>
      <c r="AF1735">
        <v>6.3</v>
      </c>
    </row>
    <row r="1736" spans="1:32" hidden="1" x14ac:dyDescent="0.2">
      <c r="A1736" t="s">
        <v>949</v>
      </c>
      <c r="B1736" t="s">
        <v>721</v>
      </c>
      <c r="C1736" t="s">
        <v>33</v>
      </c>
      <c r="D1736" t="s">
        <v>59</v>
      </c>
      <c r="E1736">
        <v>5</v>
      </c>
      <c r="F1736" t="s">
        <v>950</v>
      </c>
      <c r="G1736" t="s">
        <v>154</v>
      </c>
      <c r="T1736">
        <v>8</v>
      </c>
      <c r="U1736">
        <v>4</v>
      </c>
      <c r="V1736">
        <v>23</v>
      </c>
      <c r="W1736">
        <v>0</v>
      </c>
      <c r="X1736">
        <v>0</v>
      </c>
      <c r="Y1736">
        <v>0</v>
      </c>
      <c r="AF1736">
        <v>6.3</v>
      </c>
    </row>
    <row r="1737" spans="1:32" hidden="1" x14ac:dyDescent="0.2">
      <c r="A1737" t="s">
        <v>983</v>
      </c>
      <c r="B1737" t="s">
        <v>721</v>
      </c>
      <c r="C1737" t="s">
        <v>60</v>
      </c>
      <c r="D1737" t="s">
        <v>37</v>
      </c>
      <c r="E1737">
        <v>5</v>
      </c>
      <c r="F1737" t="s">
        <v>984</v>
      </c>
      <c r="G1737" t="s">
        <v>166</v>
      </c>
      <c r="T1737">
        <v>2</v>
      </c>
      <c r="U1737">
        <v>2</v>
      </c>
      <c r="V1737">
        <v>42</v>
      </c>
      <c r="W1737">
        <v>0</v>
      </c>
      <c r="X1737">
        <v>0</v>
      </c>
      <c r="Y1737">
        <v>0</v>
      </c>
      <c r="AF1737">
        <v>6.2</v>
      </c>
    </row>
    <row r="1738" spans="1:32" hidden="1" x14ac:dyDescent="0.2">
      <c r="A1738" t="s">
        <v>1060</v>
      </c>
      <c r="B1738" t="s">
        <v>721</v>
      </c>
      <c r="C1738" t="s">
        <v>38</v>
      </c>
      <c r="D1738" t="s">
        <v>41</v>
      </c>
      <c r="E1738">
        <v>5</v>
      </c>
      <c r="F1738" t="s">
        <v>1061</v>
      </c>
      <c r="G1738" t="s">
        <v>159</v>
      </c>
      <c r="T1738">
        <v>8</v>
      </c>
      <c r="U1738">
        <v>3</v>
      </c>
      <c r="V1738">
        <v>32</v>
      </c>
      <c r="W1738">
        <v>0</v>
      </c>
      <c r="X1738">
        <v>0</v>
      </c>
      <c r="Y1738">
        <v>0</v>
      </c>
      <c r="AF1738">
        <v>6.2</v>
      </c>
    </row>
    <row r="1739" spans="1:32" hidden="1" x14ac:dyDescent="0.2">
      <c r="A1739" t="s">
        <v>569</v>
      </c>
      <c r="B1739" t="s">
        <v>476</v>
      </c>
      <c r="C1739" t="s">
        <v>31</v>
      </c>
      <c r="D1739" t="s">
        <v>56</v>
      </c>
      <c r="E1739">
        <v>5</v>
      </c>
      <c r="F1739" t="s">
        <v>570</v>
      </c>
      <c r="G1739" t="s">
        <v>164</v>
      </c>
      <c r="O1739">
        <v>11</v>
      </c>
      <c r="P1739">
        <v>22</v>
      </c>
      <c r="Q1739">
        <v>0</v>
      </c>
      <c r="R1739">
        <v>0</v>
      </c>
      <c r="S1739">
        <v>0</v>
      </c>
      <c r="T1739">
        <v>2</v>
      </c>
      <c r="U1739">
        <v>2</v>
      </c>
      <c r="V1739">
        <v>18</v>
      </c>
      <c r="W1739">
        <v>0</v>
      </c>
      <c r="X1739">
        <v>0</v>
      </c>
      <c r="Y1739">
        <v>0</v>
      </c>
      <c r="AF1739">
        <v>6</v>
      </c>
    </row>
    <row r="1740" spans="1:32" hidden="1" x14ac:dyDescent="0.2">
      <c r="A1740" t="s">
        <v>805</v>
      </c>
      <c r="B1740" t="s">
        <v>721</v>
      </c>
      <c r="C1740" t="s">
        <v>54</v>
      </c>
      <c r="D1740" t="s">
        <v>58</v>
      </c>
      <c r="E1740">
        <v>5</v>
      </c>
      <c r="F1740" t="s">
        <v>806</v>
      </c>
      <c r="G1740" t="s">
        <v>155</v>
      </c>
      <c r="O1740">
        <v>1</v>
      </c>
      <c r="P1740">
        <v>1</v>
      </c>
      <c r="Q1740">
        <v>0</v>
      </c>
      <c r="R1740">
        <v>0</v>
      </c>
      <c r="S1740">
        <v>0</v>
      </c>
      <c r="T1740">
        <v>6</v>
      </c>
      <c r="U1740">
        <v>3</v>
      </c>
      <c r="V1740">
        <v>29</v>
      </c>
      <c r="W1740">
        <v>0</v>
      </c>
      <c r="X1740">
        <v>0</v>
      </c>
      <c r="Y1740">
        <v>0</v>
      </c>
      <c r="AF1740">
        <v>6</v>
      </c>
    </row>
    <row r="1741" spans="1:32" hidden="1" x14ac:dyDescent="0.2">
      <c r="A1741" t="s">
        <v>1112</v>
      </c>
      <c r="B1741" t="s">
        <v>795</v>
      </c>
      <c r="C1741" t="s">
        <v>57</v>
      </c>
      <c r="D1741" t="s">
        <v>51</v>
      </c>
      <c r="E1741">
        <v>5</v>
      </c>
      <c r="F1741" t="s">
        <v>1113</v>
      </c>
      <c r="G1741" t="s">
        <v>160</v>
      </c>
      <c r="T1741">
        <v>5</v>
      </c>
      <c r="U1741">
        <v>3</v>
      </c>
      <c r="V1741">
        <v>30</v>
      </c>
      <c r="W1741">
        <v>0</v>
      </c>
      <c r="X1741">
        <v>0</v>
      </c>
      <c r="Y1741">
        <v>0</v>
      </c>
      <c r="AF1741">
        <v>6</v>
      </c>
    </row>
    <row r="1742" spans="1:32" hidden="1" x14ac:dyDescent="0.2">
      <c r="A1742" t="s">
        <v>1206</v>
      </c>
      <c r="B1742" t="s">
        <v>795</v>
      </c>
      <c r="C1742" t="s">
        <v>61</v>
      </c>
      <c r="D1742" t="s">
        <v>46</v>
      </c>
      <c r="E1742">
        <v>5</v>
      </c>
      <c r="F1742" t="s">
        <v>1207</v>
      </c>
      <c r="G1742" t="s">
        <v>163</v>
      </c>
      <c r="T1742">
        <v>5</v>
      </c>
      <c r="U1742">
        <v>3</v>
      </c>
      <c r="V1742">
        <v>29</v>
      </c>
      <c r="W1742">
        <v>0</v>
      </c>
      <c r="X1742">
        <v>0</v>
      </c>
      <c r="Y1742">
        <v>0</v>
      </c>
      <c r="AF1742">
        <v>5.9</v>
      </c>
    </row>
    <row r="1743" spans="1:32" hidden="1" x14ac:dyDescent="0.2">
      <c r="A1743" t="s">
        <v>1281</v>
      </c>
      <c r="B1743" t="s">
        <v>721</v>
      </c>
      <c r="C1743" t="s">
        <v>60</v>
      </c>
      <c r="D1743" t="s">
        <v>37</v>
      </c>
      <c r="E1743">
        <v>5</v>
      </c>
      <c r="F1743" t="s">
        <v>1282</v>
      </c>
      <c r="G1743" t="s">
        <v>166</v>
      </c>
      <c r="T1743">
        <v>2</v>
      </c>
      <c r="U1743">
        <v>2</v>
      </c>
      <c r="V1743">
        <v>39</v>
      </c>
      <c r="W1743">
        <v>0</v>
      </c>
      <c r="X1743">
        <v>0</v>
      </c>
      <c r="Y1743">
        <v>0</v>
      </c>
      <c r="AF1743">
        <v>5.9</v>
      </c>
    </row>
    <row r="1744" spans="1:32" hidden="1" x14ac:dyDescent="0.2">
      <c r="A1744" t="s">
        <v>396</v>
      </c>
      <c r="B1744" t="s">
        <v>368</v>
      </c>
      <c r="C1744" t="s">
        <v>35</v>
      </c>
      <c r="D1744" t="s">
        <v>47</v>
      </c>
      <c r="E1744">
        <v>5</v>
      </c>
      <c r="F1744" t="s">
        <v>397</v>
      </c>
      <c r="G1744" t="s">
        <v>161</v>
      </c>
      <c r="H1744">
        <v>30</v>
      </c>
      <c r="I1744">
        <v>11</v>
      </c>
      <c r="J1744">
        <v>141</v>
      </c>
      <c r="K1744">
        <v>1</v>
      </c>
      <c r="L1744">
        <v>0</v>
      </c>
      <c r="M1744">
        <v>4</v>
      </c>
      <c r="N1744">
        <v>0</v>
      </c>
      <c r="O1744">
        <v>1</v>
      </c>
      <c r="P1744">
        <v>2</v>
      </c>
      <c r="Q1744">
        <v>0</v>
      </c>
      <c r="R1744">
        <v>0</v>
      </c>
      <c r="S1744">
        <v>0</v>
      </c>
      <c r="AF1744">
        <v>5.84</v>
      </c>
    </row>
    <row r="1745" spans="1:32" hidden="1" x14ac:dyDescent="0.2">
      <c r="A1745" t="s">
        <v>613</v>
      </c>
      <c r="B1745" t="s">
        <v>476</v>
      </c>
      <c r="C1745" t="s">
        <v>55</v>
      </c>
      <c r="D1745" t="s">
        <v>45</v>
      </c>
      <c r="E1745">
        <v>5</v>
      </c>
      <c r="F1745" t="s">
        <v>614</v>
      </c>
      <c r="G1745" t="s">
        <v>157</v>
      </c>
      <c r="O1745">
        <v>8</v>
      </c>
      <c r="P1745">
        <v>58</v>
      </c>
      <c r="Q1745">
        <v>0</v>
      </c>
      <c r="R1745">
        <v>0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AF1745">
        <v>5.8</v>
      </c>
    </row>
    <row r="1746" spans="1:32" hidden="1" x14ac:dyDescent="0.2">
      <c r="A1746" t="s">
        <v>1172</v>
      </c>
      <c r="B1746" t="s">
        <v>795</v>
      </c>
      <c r="C1746" t="s">
        <v>55</v>
      </c>
      <c r="D1746" t="s">
        <v>45</v>
      </c>
      <c r="E1746">
        <v>5</v>
      </c>
      <c r="F1746" t="s">
        <v>1173</v>
      </c>
      <c r="G1746" t="s">
        <v>157</v>
      </c>
      <c r="T1746">
        <v>3</v>
      </c>
      <c r="U1746">
        <v>3</v>
      </c>
      <c r="V1746">
        <v>27</v>
      </c>
      <c r="W1746">
        <v>0</v>
      </c>
      <c r="X1746">
        <v>0</v>
      </c>
      <c r="Y1746">
        <v>0</v>
      </c>
      <c r="AF1746">
        <v>5.7</v>
      </c>
    </row>
    <row r="1747" spans="1:32" hidden="1" x14ac:dyDescent="0.2">
      <c r="A1747" t="s">
        <v>1042</v>
      </c>
      <c r="B1747" t="s">
        <v>795</v>
      </c>
      <c r="C1747" t="s">
        <v>36</v>
      </c>
      <c r="D1747" t="s">
        <v>40</v>
      </c>
      <c r="E1747">
        <v>5</v>
      </c>
      <c r="F1747" t="s">
        <v>1043</v>
      </c>
      <c r="G1747" t="s">
        <v>158</v>
      </c>
      <c r="T1747">
        <v>2</v>
      </c>
      <c r="U1747">
        <v>2</v>
      </c>
      <c r="V1747">
        <v>34</v>
      </c>
      <c r="W1747">
        <v>0</v>
      </c>
      <c r="X1747">
        <v>0</v>
      </c>
      <c r="Y1747">
        <v>0</v>
      </c>
      <c r="AF1747">
        <v>5.4</v>
      </c>
    </row>
    <row r="1748" spans="1:32" hidden="1" x14ac:dyDescent="0.2">
      <c r="A1748" t="s">
        <v>813</v>
      </c>
      <c r="B1748" t="s">
        <v>721</v>
      </c>
      <c r="C1748" t="s">
        <v>47</v>
      </c>
      <c r="D1748" t="s">
        <v>35</v>
      </c>
      <c r="E1748">
        <v>5</v>
      </c>
      <c r="F1748" t="s">
        <v>814</v>
      </c>
      <c r="G1748" t="s">
        <v>161</v>
      </c>
      <c r="T1748">
        <v>6</v>
      </c>
      <c r="U1748">
        <v>3</v>
      </c>
      <c r="V1748">
        <v>23</v>
      </c>
      <c r="W1748">
        <v>0</v>
      </c>
      <c r="X1748">
        <v>0</v>
      </c>
      <c r="Y1748">
        <v>0</v>
      </c>
      <c r="AF1748">
        <v>5.3</v>
      </c>
    </row>
    <row r="1749" spans="1:32" hidden="1" x14ac:dyDescent="0.2">
      <c r="A1749" t="s">
        <v>547</v>
      </c>
      <c r="B1749" t="s">
        <v>476</v>
      </c>
      <c r="C1749" t="s">
        <v>41</v>
      </c>
      <c r="D1749" t="s">
        <v>38</v>
      </c>
      <c r="E1749">
        <v>5</v>
      </c>
      <c r="F1749" t="s">
        <v>548</v>
      </c>
      <c r="G1749" t="s">
        <v>159</v>
      </c>
      <c r="O1749">
        <v>5</v>
      </c>
      <c r="P1749">
        <v>30</v>
      </c>
      <c r="Q1749">
        <v>0</v>
      </c>
      <c r="R1749">
        <v>0</v>
      </c>
      <c r="S1749">
        <v>0</v>
      </c>
      <c r="T1749">
        <v>2</v>
      </c>
      <c r="U1749">
        <v>2</v>
      </c>
      <c r="V1749">
        <v>2</v>
      </c>
      <c r="W1749">
        <v>0</v>
      </c>
      <c r="X1749">
        <v>0</v>
      </c>
      <c r="Y1749">
        <v>0</v>
      </c>
      <c r="AF1749">
        <v>5.2</v>
      </c>
    </row>
    <row r="1750" spans="1:32" hidden="1" x14ac:dyDescent="0.2">
      <c r="A1750" t="s">
        <v>979</v>
      </c>
      <c r="B1750" t="s">
        <v>721</v>
      </c>
      <c r="C1750" t="s">
        <v>34</v>
      </c>
      <c r="D1750" t="s">
        <v>43</v>
      </c>
      <c r="E1750">
        <v>5</v>
      </c>
      <c r="F1750" t="s">
        <v>980</v>
      </c>
      <c r="G1750" t="s">
        <v>165</v>
      </c>
      <c r="T1750">
        <v>6</v>
      </c>
      <c r="U1750">
        <v>2</v>
      </c>
      <c r="V1750">
        <v>30</v>
      </c>
      <c r="W1750">
        <v>0</v>
      </c>
      <c r="X1750">
        <v>0</v>
      </c>
      <c r="Y1750">
        <v>0</v>
      </c>
      <c r="AF1750">
        <v>5</v>
      </c>
    </row>
    <row r="1751" spans="1:32" hidden="1" x14ac:dyDescent="0.2">
      <c r="A1751" t="s">
        <v>774</v>
      </c>
      <c r="B1751" t="s">
        <v>721</v>
      </c>
      <c r="C1751" t="s">
        <v>57</v>
      </c>
      <c r="D1751" t="s">
        <v>51</v>
      </c>
      <c r="E1751">
        <v>5</v>
      </c>
      <c r="F1751" t="s">
        <v>775</v>
      </c>
      <c r="G1751" t="s">
        <v>160</v>
      </c>
      <c r="T1751">
        <v>5</v>
      </c>
      <c r="U1751">
        <v>2</v>
      </c>
      <c r="V1751">
        <v>29</v>
      </c>
      <c r="W1751">
        <v>0</v>
      </c>
      <c r="X1751">
        <v>0</v>
      </c>
      <c r="Y1751">
        <v>0</v>
      </c>
      <c r="AF1751">
        <v>4.9000000000000004</v>
      </c>
    </row>
    <row r="1752" spans="1:32" hidden="1" x14ac:dyDescent="0.2">
      <c r="A1752" t="s">
        <v>475</v>
      </c>
      <c r="B1752" t="s">
        <v>476</v>
      </c>
      <c r="C1752" t="s">
        <v>56</v>
      </c>
      <c r="D1752" t="s">
        <v>31</v>
      </c>
      <c r="E1752">
        <v>5</v>
      </c>
      <c r="F1752" t="s">
        <v>477</v>
      </c>
      <c r="G1752" t="s">
        <v>164</v>
      </c>
      <c r="O1752">
        <v>3</v>
      </c>
      <c r="P1752">
        <v>6</v>
      </c>
      <c r="Q1752">
        <v>0</v>
      </c>
      <c r="R1752">
        <v>0</v>
      </c>
      <c r="S1752">
        <v>0</v>
      </c>
      <c r="T1752">
        <v>6</v>
      </c>
      <c r="U1752">
        <v>3</v>
      </c>
      <c r="V1752">
        <v>12</v>
      </c>
      <c r="W1752">
        <v>0</v>
      </c>
      <c r="X1752">
        <v>0</v>
      </c>
      <c r="Y1752">
        <v>0</v>
      </c>
      <c r="AF1752">
        <v>4.8</v>
      </c>
    </row>
    <row r="1753" spans="1:32" hidden="1" x14ac:dyDescent="0.2">
      <c r="A1753" t="s">
        <v>530</v>
      </c>
      <c r="B1753" t="s">
        <v>531</v>
      </c>
      <c r="C1753" t="s">
        <v>61</v>
      </c>
      <c r="D1753" t="s">
        <v>46</v>
      </c>
      <c r="E1753">
        <v>5</v>
      </c>
      <c r="F1753" t="s">
        <v>532</v>
      </c>
      <c r="G1753" t="s">
        <v>163</v>
      </c>
      <c r="O1753">
        <v>10</v>
      </c>
      <c r="P1753">
        <v>30</v>
      </c>
      <c r="Q1753">
        <v>0</v>
      </c>
      <c r="R1753">
        <v>0</v>
      </c>
      <c r="S1753">
        <v>0</v>
      </c>
      <c r="T1753">
        <v>2</v>
      </c>
      <c r="U1753">
        <v>1</v>
      </c>
      <c r="V1753">
        <v>7</v>
      </c>
      <c r="W1753">
        <v>0</v>
      </c>
      <c r="X1753">
        <v>0</v>
      </c>
      <c r="Y1753">
        <v>0</v>
      </c>
      <c r="AF1753">
        <v>4.7</v>
      </c>
    </row>
    <row r="1754" spans="1:32" hidden="1" x14ac:dyDescent="0.2">
      <c r="A1754" t="s">
        <v>496</v>
      </c>
      <c r="B1754" t="s">
        <v>476</v>
      </c>
      <c r="C1754" t="s">
        <v>38</v>
      </c>
      <c r="D1754" t="s">
        <v>41</v>
      </c>
      <c r="E1754">
        <v>5</v>
      </c>
      <c r="F1754" t="s">
        <v>497</v>
      </c>
      <c r="G1754" t="s">
        <v>159</v>
      </c>
      <c r="O1754">
        <v>5</v>
      </c>
      <c r="P1754">
        <v>27</v>
      </c>
      <c r="Q1754">
        <v>0</v>
      </c>
      <c r="R1754">
        <v>0</v>
      </c>
      <c r="S1754">
        <v>0</v>
      </c>
      <c r="T1754">
        <v>2</v>
      </c>
      <c r="U1754">
        <v>1</v>
      </c>
      <c r="V1754">
        <v>10</v>
      </c>
      <c r="W1754">
        <v>0</v>
      </c>
      <c r="X1754">
        <v>0</v>
      </c>
      <c r="Y1754">
        <v>0</v>
      </c>
      <c r="AF1754">
        <v>4.7</v>
      </c>
    </row>
    <row r="1755" spans="1:32" hidden="1" x14ac:dyDescent="0.2">
      <c r="A1755" t="s">
        <v>486</v>
      </c>
      <c r="B1755" t="s">
        <v>476</v>
      </c>
      <c r="C1755" t="s">
        <v>62</v>
      </c>
      <c r="D1755" t="s">
        <v>52</v>
      </c>
      <c r="E1755">
        <v>5</v>
      </c>
      <c r="F1755" t="s">
        <v>487</v>
      </c>
      <c r="G1755" t="s">
        <v>156</v>
      </c>
      <c r="O1755">
        <v>7</v>
      </c>
      <c r="P1755">
        <v>31</v>
      </c>
      <c r="Q1755">
        <v>0</v>
      </c>
      <c r="R1755">
        <v>0</v>
      </c>
      <c r="S1755">
        <v>0</v>
      </c>
      <c r="T1755">
        <v>2</v>
      </c>
      <c r="U1755">
        <v>1</v>
      </c>
      <c r="V1755">
        <v>5</v>
      </c>
      <c r="W1755">
        <v>0</v>
      </c>
      <c r="X1755">
        <v>0</v>
      </c>
      <c r="Y1755">
        <v>0</v>
      </c>
      <c r="AF1755">
        <v>4.5999999999999996</v>
      </c>
    </row>
    <row r="1756" spans="1:32" hidden="1" x14ac:dyDescent="0.2">
      <c r="A1756" t="s">
        <v>627</v>
      </c>
      <c r="B1756" t="s">
        <v>476</v>
      </c>
      <c r="C1756" t="s">
        <v>47</v>
      </c>
      <c r="D1756" t="s">
        <v>35</v>
      </c>
      <c r="E1756">
        <v>5</v>
      </c>
      <c r="F1756" t="s">
        <v>628</v>
      </c>
      <c r="G1756" t="s">
        <v>161</v>
      </c>
      <c r="O1756">
        <v>13</v>
      </c>
      <c r="P1756">
        <v>27</v>
      </c>
      <c r="Q1756">
        <v>0</v>
      </c>
      <c r="R1756">
        <v>0</v>
      </c>
      <c r="S1756">
        <v>0</v>
      </c>
      <c r="T1756">
        <v>1</v>
      </c>
      <c r="U1756">
        <v>1</v>
      </c>
      <c r="V1756">
        <v>8</v>
      </c>
      <c r="W1756">
        <v>0</v>
      </c>
      <c r="X1756">
        <v>0</v>
      </c>
      <c r="Y1756">
        <v>0</v>
      </c>
      <c r="AF1756">
        <v>4.5</v>
      </c>
    </row>
    <row r="1757" spans="1:32" hidden="1" x14ac:dyDescent="0.2">
      <c r="A1757" t="s">
        <v>929</v>
      </c>
      <c r="B1757" t="s">
        <v>721</v>
      </c>
      <c r="C1757" t="s">
        <v>36</v>
      </c>
      <c r="D1757" t="s">
        <v>40</v>
      </c>
      <c r="E1757">
        <v>5</v>
      </c>
      <c r="F1757" t="s">
        <v>930</v>
      </c>
      <c r="G1757" t="s">
        <v>158</v>
      </c>
      <c r="T1757">
        <v>3</v>
      </c>
      <c r="U1757">
        <v>1</v>
      </c>
      <c r="V1757">
        <v>14</v>
      </c>
      <c r="W1757">
        <v>0</v>
      </c>
      <c r="X1757">
        <v>1</v>
      </c>
      <c r="Y1757">
        <v>0</v>
      </c>
      <c r="AF1757">
        <v>4.4000000000000004</v>
      </c>
    </row>
    <row r="1758" spans="1:32" hidden="1" x14ac:dyDescent="0.2">
      <c r="A1758" t="s">
        <v>941</v>
      </c>
      <c r="B1758" t="s">
        <v>721</v>
      </c>
      <c r="C1758" t="s">
        <v>58</v>
      </c>
      <c r="D1758" t="s">
        <v>54</v>
      </c>
      <c r="E1758">
        <v>5</v>
      </c>
      <c r="F1758" t="s">
        <v>942</v>
      </c>
      <c r="G1758" t="s">
        <v>155</v>
      </c>
      <c r="T1758">
        <v>2</v>
      </c>
      <c r="U1758">
        <v>2</v>
      </c>
      <c r="V1758">
        <v>24</v>
      </c>
      <c r="W1758">
        <v>0</v>
      </c>
      <c r="X1758">
        <v>0</v>
      </c>
      <c r="Y1758">
        <v>0</v>
      </c>
      <c r="AF1758">
        <v>4.4000000000000004</v>
      </c>
    </row>
    <row r="1759" spans="1:32" hidden="1" x14ac:dyDescent="0.2">
      <c r="A1759" t="s">
        <v>778</v>
      </c>
      <c r="B1759" t="s">
        <v>721</v>
      </c>
      <c r="C1759" t="s">
        <v>55</v>
      </c>
      <c r="D1759" t="s">
        <v>45</v>
      </c>
      <c r="E1759">
        <v>5</v>
      </c>
      <c r="F1759" t="s">
        <v>779</v>
      </c>
      <c r="G1759" t="s">
        <v>157</v>
      </c>
      <c r="T1759">
        <v>2</v>
      </c>
      <c r="U1759">
        <v>2</v>
      </c>
      <c r="V1759">
        <v>24</v>
      </c>
      <c r="W1759">
        <v>0</v>
      </c>
      <c r="X1759">
        <v>0</v>
      </c>
      <c r="Y1759">
        <v>0</v>
      </c>
      <c r="AF1759">
        <v>4.4000000000000004</v>
      </c>
    </row>
    <row r="1760" spans="1:32" hidden="1" x14ac:dyDescent="0.2">
      <c r="A1760" t="s">
        <v>1022</v>
      </c>
      <c r="B1760" t="s">
        <v>721</v>
      </c>
      <c r="C1760" t="s">
        <v>48</v>
      </c>
      <c r="D1760" t="s">
        <v>49</v>
      </c>
      <c r="E1760">
        <v>5</v>
      </c>
      <c r="F1760" t="s">
        <v>1023</v>
      </c>
      <c r="G1760" t="s">
        <v>167</v>
      </c>
      <c r="T1760">
        <v>6</v>
      </c>
      <c r="U1760">
        <v>2</v>
      </c>
      <c r="V1760">
        <v>24</v>
      </c>
      <c r="W1760">
        <v>0</v>
      </c>
      <c r="X1760">
        <v>0</v>
      </c>
      <c r="Y1760">
        <v>0</v>
      </c>
      <c r="AF1760">
        <v>4.4000000000000004</v>
      </c>
    </row>
    <row r="1761" spans="1:32" hidden="1" x14ac:dyDescent="0.2">
      <c r="A1761" t="s">
        <v>625</v>
      </c>
      <c r="B1761" t="s">
        <v>476</v>
      </c>
      <c r="C1761" t="s">
        <v>33</v>
      </c>
      <c r="D1761" t="s">
        <v>59</v>
      </c>
      <c r="E1761">
        <v>5</v>
      </c>
      <c r="F1761" t="s">
        <v>626</v>
      </c>
      <c r="G1761" t="s">
        <v>154</v>
      </c>
      <c r="O1761">
        <v>6</v>
      </c>
      <c r="P1761">
        <v>22</v>
      </c>
      <c r="Q1761">
        <v>0</v>
      </c>
      <c r="R1761">
        <v>0</v>
      </c>
      <c r="S1761">
        <v>0</v>
      </c>
      <c r="T1761">
        <v>1</v>
      </c>
      <c r="U1761">
        <v>1</v>
      </c>
      <c r="V1761">
        <v>11</v>
      </c>
      <c r="W1761">
        <v>0</v>
      </c>
      <c r="X1761">
        <v>0</v>
      </c>
      <c r="Y1761">
        <v>0</v>
      </c>
      <c r="AF1761">
        <v>4.3</v>
      </c>
    </row>
    <row r="1762" spans="1:32" hidden="1" x14ac:dyDescent="0.2">
      <c r="A1762" t="s">
        <v>1054</v>
      </c>
      <c r="B1762" t="s">
        <v>795</v>
      </c>
      <c r="C1762" t="s">
        <v>56</v>
      </c>
      <c r="D1762" t="s">
        <v>31</v>
      </c>
      <c r="E1762">
        <v>5</v>
      </c>
      <c r="F1762" t="s">
        <v>1055</v>
      </c>
      <c r="G1762" t="s">
        <v>164</v>
      </c>
      <c r="T1762">
        <v>1</v>
      </c>
      <c r="U1762">
        <v>1</v>
      </c>
      <c r="V1762">
        <v>33</v>
      </c>
      <c r="W1762">
        <v>0</v>
      </c>
      <c r="X1762">
        <v>0</v>
      </c>
      <c r="Y1762">
        <v>0</v>
      </c>
      <c r="AF1762">
        <v>4.3</v>
      </c>
    </row>
    <row r="1763" spans="1:32" hidden="1" x14ac:dyDescent="0.2">
      <c r="A1763" t="s">
        <v>959</v>
      </c>
      <c r="B1763" t="s">
        <v>721</v>
      </c>
      <c r="C1763" t="s">
        <v>50</v>
      </c>
      <c r="D1763" t="s">
        <v>53</v>
      </c>
      <c r="E1763">
        <v>5</v>
      </c>
      <c r="F1763" t="s">
        <v>960</v>
      </c>
      <c r="G1763" t="s">
        <v>162</v>
      </c>
      <c r="T1763">
        <v>4</v>
      </c>
      <c r="U1763">
        <v>2</v>
      </c>
      <c r="V1763">
        <v>23</v>
      </c>
      <c r="W1763">
        <v>0</v>
      </c>
      <c r="X1763">
        <v>0</v>
      </c>
      <c r="Y1763">
        <v>0</v>
      </c>
      <c r="AF1763">
        <v>4.3</v>
      </c>
    </row>
    <row r="1764" spans="1:32" hidden="1" x14ac:dyDescent="0.2">
      <c r="A1764" t="s">
        <v>1245</v>
      </c>
      <c r="B1764" t="s">
        <v>721</v>
      </c>
      <c r="C1764" t="s">
        <v>43</v>
      </c>
      <c r="D1764" t="s">
        <v>34</v>
      </c>
      <c r="E1764">
        <v>5</v>
      </c>
      <c r="F1764" t="s">
        <v>1246</v>
      </c>
      <c r="G1764" t="s">
        <v>165</v>
      </c>
      <c r="T1764">
        <v>2</v>
      </c>
      <c r="U1764">
        <v>2</v>
      </c>
      <c r="V1764">
        <v>23</v>
      </c>
      <c r="W1764">
        <v>0</v>
      </c>
      <c r="X1764">
        <v>0</v>
      </c>
      <c r="Y1764">
        <v>0</v>
      </c>
      <c r="AF1764">
        <v>4.3</v>
      </c>
    </row>
    <row r="1765" spans="1:32" hidden="1" x14ac:dyDescent="0.2">
      <c r="A1765" t="s">
        <v>549</v>
      </c>
      <c r="B1765" t="s">
        <v>476</v>
      </c>
      <c r="C1765" t="s">
        <v>33</v>
      </c>
      <c r="D1765" t="s">
        <v>59</v>
      </c>
      <c r="E1765">
        <v>5</v>
      </c>
      <c r="F1765" t="s">
        <v>550</v>
      </c>
      <c r="G1765" t="s">
        <v>154</v>
      </c>
      <c r="O1765">
        <v>1</v>
      </c>
      <c r="P1765">
        <v>5</v>
      </c>
      <c r="Q1765">
        <v>0</v>
      </c>
      <c r="R1765">
        <v>0</v>
      </c>
      <c r="S1765">
        <v>0</v>
      </c>
      <c r="T1765">
        <v>3</v>
      </c>
      <c r="U1765">
        <v>2</v>
      </c>
      <c r="V1765">
        <v>17</v>
      </c>
      <c r="W1765">
        <v>0</v>
      </c>
      <c r="X1765">
        <v>0</v>
      </c>
      <c r="Y1765">
        <v>0</v>
      </c>
      <c r="AF1765">
        <v>4.2</v>
      </c>
    </row>
    <row r="1766" spans="1:32" hidden="1" x14ac:dyDescent="0.2">
      <c r="A1766" t="s">
        <v>919</v>
      </c>
      <c r="B1766" t="s">
        <v>795</v>
      </c>
      <c r="C1766" t="s">
        <v>61</v>
      </c>
      <c r="D1766" t="s">
        <v>46</v>
      </c>
      <c r="E1766">
        <v>5</v>
      </c>
      <c r="F1766" t="s">
        <v>920</v>
      </c>
      <c r="G1766" t="s">
        <v>163</v>
      </c>
      <c r="T1766">
        <v>5</v>
      </c>
      <c r="U1766">
        <v>3</v>
      </c>
      <c r="V1766">
        <v>12</v>
      </c>
      <c r="W1766">
        <v>0</v>
      </c>
      <c r="X1766">
        <v>0</v>
      </c>
      <c r="Y1766">
        <v>0</v>
      </c>
      <c r="AF1766">
        <v>4.2</v>
      </c>
    </row>
    <row r="1767" spans="1:32" hidden="1" x14ac:dyDescent="0.2">
      <c r="A1767" t="s">
        <v>1120</v>
      </c>
      <c r="B1767" t="s">
        <v>795</v>
      </c>
      <c r="C1767" t="s">
        <v>40</v>
      </c>
      <c r="D1767" t="s">
        <v>36</v>
      </c>
      <c r="E1767">
        <v>5</v>
      </c>
      <c r="F1767" t="s">
        <v>1121</v>
      </c>
      <c r="G1767" t="s">
        <v>158</v>
      </c>
      <c r="T1767">
        <v>2</v>
      </c>
      <c r="U1767">
        <v>2</v>
      </c>
      <c r="V1767">
        <v>20</v>
      </c>
      <c r="W1767">
        <v>0</v>
      </c>
      <c r="X1767">
        <v>0</v>
      </c>
      <c r="Y1767">
        <v>0</v>
      </c>
      <c r="AF1767">
        <v>4</v>
      </c>
    </row>
    <row r="1768" spans="1:32" hidden="1" x14ac:dyDescent="0.2">
      <c r="A1768" t="s">
        <v>1012</v>
      </c>
      <c r="B1768" t="s">
        <v>795</v>
      </c>
      <c r="C1768" t="s">
        <v>57</v>
      </c>
      <c r="D1768" t="s">
        <v>51</v>
      </c>
      <c r="E1768">
        <v>5</v>
      </c>
      <c r="F1768" t="s">
        <v>1013</v>
      </c>
      <c r="G1768" t="s">
        <v>160</v>
      </c>
      <c r="T1768">
        <v>3</v>
      </c>
      <c r="U1768">
        <v>2</v>
      </c>
      <c r="V1768">
        <v>17</v>
      </c>
      <c r="W1768">
        <v>0</v>
      </c>
      <c r="X1768">
        <v>0</v>
      </c>
      <c r="Y1768">
        <v>0</v>
      </c>
      <c r="AF1768">
        <v>3.7</v>
      </c>
    </row>
    <row r="1769" spans="1:32" hidden="1" x14ac:dyDescent="0.2">
      <c r="A1769" t="s">
        <v>815</v>
      </c>
      <c r="B1769" t="s">
        <v>721</v>
      </c>
      <c r="C1769" t="s">
        <v>54</v>
      </c>
      <c r="D1769" t="s">
        <v>58</v>
      </c>
      <c r="E1769">
        <v>5</v>
      </c>
      <c r="F1769" t="s">
        <v>816</v>
      </c>
      <c r="G1769" t="s">
        <v>155</v>
      </c>
      <c r="T1769">
        <v>3</v>
      </c>
      <c r="U1769">
        <v>2</v>
      </c>
      <c r="V1769">
        <v>17</v>
      </c>
      <c r="W1769">
        <v>0</v>
      </c>
      <c r="X1769">
        <v>0</v>
      </c>
      <c r="Y1769">
        <v>0</v>
      </c>
      <c r="AF1769">
        <v>3.7</v>
      </c>
    </row>
    <row r="1770" spans="1:32" hidden="1" x14ac:dyDescent="0.2">
      <c r="A1770" t="s">
        <v>526</v>
      </c>
      <c r="B1770" t="s">
        <v>476</v>
      </c>
      <c r="C1770" t="s">
        <v>61</v>
      </c>
      <c r="D1770" t="s">
        <v>46</v>
      </c>
      <c r="E1770">
        <v>5</v>
      </c>
      <c r="F1770" t="s">
        <v>527</v>
      </c>
      <c r="G1770" t="s">
        <v>163</v>
      </c>
      <c r="O1770">
        <v>6</v>
      </c>
      <c r="P1770">
        <v>17</v>
      </c>
      <c r="Q1770">
        <v>0</v>
      </c>
      <c r="R1770">
        <v>0</v>
      </c>
      <c r="S1770">
        <v>0</v>
      </c>
      <c r="T1770">
        <v>2</v>
      </c>
      <c r="U1770">
        <v>1</v>
      </c>
      <c r="V1770">
        <v>9</v>
      </c>
      <c r="W1770">
        <v>0</v>
      </c>
      <c r="X1770">
        <v>0</v>
      </c>
      <c r="Y1770">
        <v>0</v>
      </c>
      <c r="Z1770">
        <v>1</v>
      </c>
      <c r="AA1770">
        <v>0</v>
      </c>
      <c r="AF1770">
        <v>3.6</v>
      </c>
    </row>
    <row r="1771" spans="1:32" hidden="1" x14ac:dyDescent="0.2">
      <c r="A1771" t="s">
        <v>579</v>
      </c>
      <c r="B1771" t="s">
        <v>476</v>
      </c>
      <c r="C1771" t="s">
        <v>31</v>
      </c>
      <c r="D1771" t="s">
        <v>56</v>
      </c>
      <c r="E1771">
        <v>5</v>
      </c>
      <c r="F1771" t="s">
        <v>580</v>
      </c>
      <c r="G1771" t="s">
        <v>164</v>
      </c>
      <c r="O1771">
        <v>7</v>
      </c>
      <c r="P1771">
        <v>21</v>
      </c>
      <c r="Q1771">
        <v>0</v>
      </c>
      <c r="R1771">
        <v>0</v>
      </c>
      <c r="S1771">
        <v>0</v>
      </c>
      <c r="T1771">
        <v>2</v>
      </c>
      <c r="U1771">
        <v>1</v>
      </c>
      <c r="V1771">
        <v>5</v>
      </c>
      <c r="W1771">
        <v>0</v>
      </c>
      <c r="X1771">
        <v>0</v>
      </c>
      <c r="Y1771">
        <v>0</v>
      </c>
      <c r="AF1771">
        <v>3.6</v>
      </c>
    </row>
    <row r="1772" spans="1:32" hidden="1" x14ac:dyDescent="0.2">
      <c r="A1772" t="s">
        <v>1294</v>
      </c>
      <c r="B1772" t="s">
        <v>795</v>
      </c>
      <c r="C1772" t="s">
        <v>35</v>
      </c>
      <c r="D1772" t="s">
        <v>47</v>
      </c>
      <c r="E1772">
        <v>5</v>
      </c>
      <c r="F1772" t="s">
        <v>1295</v>
      </c>
      <c r="G1772" t="s">
        <v>161</v>
      </c>
      <c r="T1772">
        <v>3</v>
      </c>
      <c r="U1772">
        <v>2</v>
      </c>
      <c r="V1772">
        <v>16</v>
      </c>
      <c r="W1772">
        <v>0</v>
      </c>
      <c r="X1772">
        <v>0</v>
      </c>
      <c r="Y1772">
        <v>0</v>
      </c>
      <c r="AF1772">
        <v>3.6</v>
      </c>
    </row>
    <row r="1773" spans="1:32" hidden="1" x14ac:dyDescent="0.2">
      <c r="A1773" t="s">
        <v>518</v>
      </c>
      <c r="B1773" t="s">
        <v>476</v>
      </c>
      <c r="C1773" t="s">
        <v>51</v>
      </c>
      <c r="D1773" t="s">
        <v>57</v>
      </c>
      <c r="E1773">
        <v>5</v>
      </c>
      <c r="F1773" t="s">
        <v>519</v>
      </c>
      <c r="G1773" t="s">
        <v>160</v>
      </c>
      <c r="O1773">
        <v>8</v>
      </c>
      <c r="P1773">
        <v>13</v>
      </c>
      <c r="Q1773">
        <v>0</v>
      </c>
      <c r="R1773">
        <v>0</v>
      </c>
      <c r="S1773">
        <v>0</v>
      </c>
      <c r="T1773">
        <v>2</v>
      </c>
      <c r="U1773">
        <v>1</v>
      </c>
      <c r="V1773">
        <v>12</v>
      </c>
      <c r="W1773">
        <v>0</v>
      </c>
      <c r="X1773">
        <v>0</v>
      </c>
      <c r="Y1773">
        <v>0</v>
      </c>
      <c r="AF1773">
        <v>3.5</v>
      </c>
    </row>
    <row r="1774" spans="1:32" hidden="1" x14ac:dyDescent="0.2">
      <c r="A1774" t="s">
        <v>1058</v>
      </c>
      <c r="B1774" t="s">
        <v>721</v>
      </c>
      <c r="C1774" t="s">
        <v>31</v>
      </c>
      <c r="D1774" t="s">
        <v>56</v>
      </c>
      <c r="E1774">
        <v>5</v>
      </c>
      <c r="F1774" t="s">
        <v>1059</v>
      </c>
      <c r="G1774" t="s">
        <v>164</v>
      </c>
      <c r="T1774">
        <v>3</v>
      </c>
      <c r="U1774">
        <v>2</v>
      </c>
      <c r="V1774">
        <v>15</v>
      </c>
      <c r="W1774">
        <v>0</v>
      </c>
      <c r="X1774">
        <v>0</v>
      </c>
      <c r="Y1774">
        <v>0</v>
      </c>
      <c r="AF1774">
        <v>3.5</v>
      </c>
    </row>
    <row r="1775" spans="1:32" hidden="1" x14ac:dyDescent="0.2">
      <c r="A1775" t="s">
        <v>551</v>
      </c>
      <c r="B1775" t="s">
        <v>476</v>
      </c>
      <c r="C1775" t="s">
        <v>41</v>
      </c>
      <c r="D1775" t="s">
        <v>38</v>
      </c>
      <c r="E1775">
        <v>5</v>
      </c>
      <c r="F1775" t="s">
        <v>552</v>
      </c>
      <c r="G1775" t="s">
        <v>159</v>
      </c>
      <c r="O1775">
        <v>3</v>
      </c>
      <c r="P1775">
        <v>10</v>
      </c>
      <c r="Q1775">
        <v>0</v>
      </c>
      <c r="R1775">
        <v>0</v>
      </c>
      <c r="S1775">
        <v>0</v>
      </c>
      <c r="T1775">
        <v>4</v>
      </c>
      <c r="U1775">
        <v>3</v>
      </c>
      <c r="V1775">
        <v>-8</v>
      </c>
      <c r="W1775">
        <v>0</v>
      </c>
      <c r="X1775">
        <v>0</v>
      </c>
      <c r="Y1775">
        <v>0</v>
      </c>
      <c r="AF1775">
        <v>3.2</v>
      </c>
    </row>
    <row r="1776" spans="1:32" hidden="1" x14ac:dyDescent="0.2">
      <c r="A1776" t="s">
        <v>1162</v>
      </c>
      <c r="B1776" t="s">
        <v>795</v>
      </c>
      <c r="C1776" t="s">
        <v>59</v>
      </c>
      <c r="D1776" t="s">
        <v>33</v>
      </c>
      <c r="E1776">
        <v>5</v>
      </c>
      <c r="F1776" t="s">
        <v>1163</v>
      </c>
      <c r="G1776" t="s">
        <v>154</v>
      </c>
      <c r="T1776">
        <v>1</v>
      </c>
      <c r="U1776">
        <v>1</v>
      </c>
      <c r="V1776">
        <v>21</v>
      </c>
      <c r="W1776">
        <v>0</v>
      </c>
      <c r="X1776">
        <v>0</v>
      </c>
      <c r="Y1776">
        <v>0</v>
      </c>
      <c r="AF1776">
        <v>3.1</v>
      </c>
    </row>
    <row r="1777" spans="1:32" hidden="1" x14ac:dyDescent="0.2">
      <c r="A1777" t="s">
        <v>1296</v>
      </c>
      <c r="B1777" t="s">
        <v>1297</v>
      </c>
      <c r="C1777" t="s">
        <v>35</v>
      </c>
      <c r="D1777" t="s">
        <v>47</v>
      </c>
      <c r="E1777">
        <v>5</v>
      </c>
      <c r="F1777" t="s">
        <v>1298</v>
      </c>
      <c r="G1777" t="s">
        <v>161</v>
      </c>
      <c r="T1777">
        <v>1</v>
      </c>
      <c r="U1777">
        <v>1</v>
      </c>
      <c r="V1777">
        <v>20</v>
      </c>
      <c r="W1777">
        <v>0</v>
      </c>
      <c r="X1777">
        <v>0</v>
      </c>
      <c r="Y1777">
        <v>0</v>
      </c>
      <c r="AF1777">
        <v>3</v>
      </c>
    </row>
    <row r="1778" spans="1:32" hidden="1" x14ac:dyDescent="0.2">
      <c r="A1778" t="s">
        <v>1098</v>
      </c>
      <c r="B1778" t="s">
        <v>795</v>
      </c>
      <c r="C1778" t="s">
        <v>60</v>
      </c>
      <c r="D1778" t="s">
        <v>37</v>
      </c>
      <c r="E1778">
        <v>5</v>
      </c>
      <c r="F1778" t="s">
        <v>1099</v>
      </c>
      <c r="G1778" t="s">
        <v>166</v>
      </c>
      <c r="T1778">
        <v>3</v>
      </c>
      <c r="U1778">
        <v>2</v>
      </c>
      <c r="V1778">
        <v>9</v>
      </c>
      <c r="W1778">
        <v>0</v>
      </c>
      <c r="X1778">
        <v>0</v>
      </c>
      <c r="Y1778">
        <v>0</v>
      </c>
      <c r="AF1778">
        <v>2.9</v>
      </c>
    </row>
    <row r="1779" spans="1:32" hidden="1" x14ac:dyDescent="0.2">
      <c r="A1779" t="s">
        <v>1148</v>
      </c>
      <c r="B1779" t="s">
        <v>795</v>
      </c>
      <c r="C1779" t="s">
        <v>59</v>
      </c>
      <c r="D1779" t="s">
        <v>33</v>
      </c>
      <c r="E1779">
        <v>5</v>
      </c>
      <c r="F1779" t="s">
        <v>1149</v>
      </c>
      <c r="G1779" t="s">
        <v>154</v>
      </c>
      <c r="T1779">
        <v>3</v>
      </c>
      <c r="U1779">
        <v>2</v>
      </c>
      <c r="V1779">
        <v>9</v>
      </c>
      <c r="W1779">
        <v>0</v>
      </c>
      <c r="X1779">
        <v>0</v>
      </c>
      <c r="Y1779">
        <v>0</v>
      </c>
      <c r="AF1779">
        <v>2.9</v>
      </c>
    </row>
    <row r="1780" spans="1:32" hidden="1" x14ac:dyDescent="0.2">
      <c r="A1780" t="s">
        <v>675</v>
      </c>
      <c r="B1780" t="s">
        <v>476</v>
      </c>
      <c r="C1780" t="s">
        <v>58</v>
      </c>
      <c r="D1780" t="s">
        <v>54</v>
      </c>
      <c r="E1780">
        <v>5</v>
      </c>
      <c r="F1780" t="s">
        <v>676</v>
      </c>
      <c r="G1780" t="s">
        <v>155</v>
      </c>
      <c r="O1780">
        <v>9</v>
      </c>
      <c r="P1780">
        <v>28</v>
      </c>
      <c r="Q1780">
        <v>0</v>
      </c>
      <c r="R1780">
        <v>0</v>
      </c>
      <c r="S1780">
        <v>0</v>
      </c>
      <c r="AF1780">
        <v>2.8</v>
      </c>
    </row>
    <row r="1781" spans="1:32" hidden="1" x14ac:dyDescent="0.2">
      <c r="A1781" t="s">
        <v>797</v>
      </c>
      <c r="B1781" t="s">
        <v>721</v>
      </c>
      <c r="C1781" t="s">
        <v>54</v>
      </c>
      <c r="D1781" t="s">
        <v>58</v>
      </c>
      <c r="E1781">
        <v>5</v>
      </c>
      <c r="F1781" t="s">
        <v>798</v>
      </c>
      <c r="G1781" t="s">
        <v>155</v>
      </c>
      <c r="O1781">
        <v>8</v>
      </c>
      <c r="P1781">
        <v>20</v>
      </c>
      <c r="Q1781">
        <v>0</v>
      </c>
      <c r="R1781">
        <v>0</v>
      </c>
      <c r="S1781">
        <v>0</v>
      </c>
      <c r="T1781">
        <v>1</v>
      </c>
      <c r="U1781">
        <v>1</v>
      </c>
      <c r="V1781">
        <v>-2</v>
      </c>
      <c r="W1781">
        <v>0</v>
      </c>
      <c r="X1781">
        <v>0</v>
      </c>
      <c r="Y1781">
        <v>0</v>
      </c>
      <c r="AF1781">
        <v>2.8</v>
      </c>
    </row>
    <row r="1782" spans="1:32" hidden="1" x14ac:dyDescent="0.2">
      <c r="A1782" t="s">
        <v>1066</v>
      </c>
      <c r="B1782" t="s">
        <v>721</v>
      </c>
      <c r="C1782" t="s">
        <v>60</v>
      </c>
      <c r="D1782" t="s">
        <v>37</v>
      </c>
      <c r="E1782">
        <v>5</v>
      </c>
      <c r="F1782" t="s">
        <v>1067</v>
      </c>
      <c r="G1782" t="s">
        <v>166</v>
      </c>
      <c r="T1782">
        <v>3</v>
      </c>
      <c r="U1782">
        <v>2</v>
      </c>
      <c r="V1782">
        <v>6</v>
      </c>
      <c r="W1782">
        <v>0</v>
      </c>
      <c r="X1782">
        <v>0</v>
      </c>
      <c r="Y1782">
        <v>0</v>
      </c>
      <c r="AF1782">
        <v>2.6</v>
      </c>
    </row>
    <row r="1783" spans="1:32" hidden="1" x14ac:dyDescent="0.2">
      <c r="A1783" t="s">
        <v>827</v>
      </c>
      <c r="B1783" t="s">
        <v>721</v>
      </c>
      <c r="C1783" t="s">
        <v>43</v>
      </c>
      <c r="D1783" t="s">
        <v>34</v>
      </c>
      <c r="E1783">
        <v>5</v>
      </c>
      <c r="F1783" t="s">
        <v>828</v>
      </c>
      <c r="G1783" t="s">
        <v>165</v>
      </c>
      <c r="T1783">
        <v>3</v>
      </c>
      <c r="U1783">
        <v>2</v>
      </c>
      <c r="V1783">
        <v>6</v>
      </c>
      <c r="W1783">
        <v>0</v>
      </c>
      <c r="X1783">
        <v>0</v>
      </c>
      <c r="Y1783">
        <v>0</v>
      </c>
      <c r="AF1783">
        <v>2.6</v>
      </c>
    </row>
    <row r="1784" spans="1:32" hidden="1" x14ac:dyDescent="0.2">
      <c r="A1784" t="s">
        <v>1277</v>
      </c>
      <c r="B1784" t="s">
        <v>721</v>
      </c>
      <c r="C1784" t="s">
        <v>37</v>
      </c>
      <c r="D1784" t="s">
        <v>60</v>
      </c>
      <c r="E1784">
        <v>5</v>
      </c>
      <c r="F1784" t="s">
        <v>1278</v>
      </c>
      <c r="G1784" t="s">
        <v>166</v>
      </c>
      <c r="T1784">
        <v>1</v>
      </c>
      <c r="U1784">
        <v>1</v>
      </c>
      <c r="V1784">
        <v>16</v>
      </c>
      <c r="W1784">
        <v>0</v>
      </c>
      <c r="X1784">
        <v>0</v>
      </c>
      <c r="Y1784">
        <v>0</v>
      </c>
      <c r="AF1784">
        <v>2.6</v>
      </c>
    </row>
    <row r="1785" spans="1:32" hidden="1" x14ac:dyDescent="0.2">
      <c r="A1785" t="s">
        <v>893</v>
      </c>
      <c r="B1785" t="s">
        <v>721</v>
      </c>
      <c r="C1785" t="s">
        <v>46</v>
      </c>
      <c r="D1785" t="s">
        <v>61</v>
      </c>
      <c r="E1785">
        <v>5</v>
      </c>
      <c r="F1785" t="s">
        <v>894</v>
      </c>
      <c r="G1785" t="s">
        <v>163</v>
      </c>
      <c r="T1785">
        <v>3</v>
      </c>
      <c r="U1785">
        <v>1</v>
      </c>
      <c r="V1785">
        <v>15</v>
      </c>
      <c r="W1785">
        <v>0</v>
      </c>
      <c r="X1785">
        <v>0</v>
      </c>
      <c r="Y1785">
        <v>0</v>
      </c>
      <c r="AF1785">
        <v>2.5</v>
      </c>
    </row>
    <row r="1786" spans="1:32" hidden="1" x14ac:dyDescent="0.2">
      <c r="A1786" t="s">
        <v>835</v>
      </c>
      <c r="B1786" t="s">
        <v>795</v>
      </c>
      <c r="C1786" t="s">
        <v>41</v>
      </c>
      <c r="D1786" t="s">
        <v>38</v>
      </c>
      <c r="E1786">
        <v>5</v>
      </c>
      <c r="F1786" t="s">
        <v>836</v>
      </c>
      <c r="G1786" t="s">
        <v>159</v>
      </c>
      <c r="T1786">
        <v>2</v>
      </c>
      <c r="U1786">
        <v>2</v>
      </c>
      <c r="V1786">
        <v>4</v>
      </c>
      <c r="W1786">
        <v>0</v>
      </c>
      <c r="X1786">
        <v>0</v>
      </c>
      <c r="Y1786">
        <v>0</v>
      </c>
      <c r="Z1786">
        <v>1</v>
      </c>
      <c r="AA1786">
        <v>0</v>
      </c>
      <c r="AF1786">
        <v>2.4</v>
      </c>
    </row>
    <row r="1787" spans="1:32" hidden="1" x14ac:dyDescent="0.2">
      <c r="A1787" t="s">
        <v>911</v>
      </c>
      <c r="B1787" t="s">
        <v>721</v>
      </c>
      <c r="C1787" t="s">
        <v>50</v>
      </c>
      <c r="D1787" t="s">
        <v>53</v>
      </c>
      <c r="E1787">
        <v>5</v>
      </c>
      <c r="F1787" t="s">
        <v>912</v>
      </c>
      <c r="G1787" t="s">
        <v>162</v>
      </c>
      <c r="T1787">
        <v>4</v>
      </c>
      <c r="U1787">
        <v>1</v>
      </c>
      <c r="V1787">
        <v>13</v>
      </c>
      <c r="W1787">
        <v>0</v>
      </c>
      <c r="X1787">
        <v>0</v>
      </c>
      <c r="Y1787">
        <v>0</v>
      </c>
      <c r="AF1787">
        <v>2.2999999999999998</v>
      </c>
    </row>
    <row r="1788" spans="1:32" hidden="1" x14ac:dyDescent="0.2">
      <c r="A1788" t="s">
        <v>1267</v>
      </c>
      <c r="B1788" t="s">
        <v>721</v>
      </c>
      <c r="C1788" t="s">
        <v>34</v>
      </c>
      <c r="D1788" t="s">
        <v>43</v>
      </c>
      <c r="E1788">
        <v>5</v>
      </c>
      <c r="F1788" t="s">
        <v>1268</v>
      </c>
      <c r="G1788" t="s">
        <v>165</v>
      </c>
      <c r="T1788">
        <v>2</v>
      </c>
      <c r="U1788">
        <v>1</v>
      </c>
      <c r="V1788">
        <v>13</v>
      </c>
      <c r="W1788">
        <v>0</v>
      </c>
      <c r="X1788">
        <v>0</v>
      </c>
      <c r="Y1788">
        <v>0</v>
      </c>
      <c r="AF1788">
        <v>2.2999999999999998</v>
      </c>
    </row>
    <row r="1789" spans="1:32" hidden="1" x14ac:dyDescent="0.2">
      <c r="A1789" t="s">
        <v>991</v>
      </c>
      <c r="B1789" t="s">
        <v>721</v>
      </c>
      <c r="C1789" t="s">
        <v>50</v>
      </c>
      <c r="D1789" t="s">
        <v>53</v>
      </c>
      <c r="E1789">
        <v>5</v>
      </c>
      <c r="F1789" t="s">
        <v>992</v>
      </c>
      <c r="G1789" t="s">
        <v>162</v>
      </c>
      <c r="T1789">
        <v>4</v>
      </c>
      <c r="U1789">
        <v>1</v>
      </c>
      <c r="V1789">
        <v>13</v>
      </c>
      <c r="W1789">
        <v>0</v>
      </c>
      <c r="X1789">
        <v>0</v>
      </c>
      <c r="Y1789">
        <v>0</v>
      </c>
      <c r="AF1789">
        <v>2.2999999999999998</v>
      </c>
    </row>
    <row r="1790" spans="1:32" hidden="1" x14ac:dyDescent="0.2">
      <c r="A1790" t="s">
        <v>605</v>
      </c>
      <c r="B1790" t="s">
        <v>476</v>
      </c>
      <c r="C1790" t="s">
        <v>59</v>
      </c>
      <c r="D1790" t="s">
        <v>33</v>
      </c>
      <c r="E1790">
        <v>5</v>
      </c>
      <c r="F1790" t="s">
        <v>606</v>
      </c>
      <c r="G1790" t="s">
        <v>154</v>
      </c>
      <c r="O1790">
        <v>3</v>
      </c>
      <c r="P1790">
        <v>6</v>
      </c>
      <c r="Q1790">
        <v>0</v>
      </c>
      <c r="R1790">
        <v>0</v>
      </c>
      <c r="S1790">
        <v>0</v>
      </c>
      <c r="T1790">
        <v>1</v>
      </c>
      <c r="U1790">
        <v>1</v>
      </c>
      <c r="V1790">
        <v>6</v>
      </c>
      <c r="W1790">
        <v>0</v>
      </c>
      <c r="X1790">
        <v>0</v>
      </c>
      <c r="Y1790">
        <v>0</v>
      </c>
      <c r="AF1790">
        <v>2.2000000000000002</v>
      </c>
    </row>
    <row r="1791" spans="1:32" hidden="1" x14ac:dyDescent="0.2">
      <c r="A1791" t="s">
        <v>689</v>
      </c>
      <c r="B1791" t="s">
        <v>476</v>
      </c>
      <c r="C1791" t="s">
        <v>52</v>
      </c>
      <c r="D1791" t="s">
        <v>62</v>
      </c>
      <c r="E1791">
        <v>5</v>
      </c>
      <c r="F1791" t="s">
        <v>690</v>
      </c>
      <c r="G1791" t="s">
        <v>156</v>
      </c>
      <c r="O1791">
        <v>2</v>
      </c>
      <c r="P1791">
        <v>-2</v>
      </c>
      <c r="Q1791">
        <v>0</v>
      </c>
      <c r="R1791">
        <v>0</v>
      </c>
      <c r="S1791">
        <v>0</v>
      </c>
      <c r="T1791">
        <v>2</v>
      </c>
      <c r="U1791">
        <v>1</v>
      </c>
      <c r="V1791">
        <v>14</v>
      </c>
      <c r="W1791">
        <v>0</v>
      </c>
      <c r="X1791">
        <v>0</v>
      </c>
      <c r="Y1791">
        <v>0</v>
      </c>
      <c r="AF1791">
        <v>2.2000000000000002</v>
      </c>
    </row>
    <row r="1792" spans="1:32" hidden="1" x14ac:dyDescent="0.2">
      <c r="A1792" t="s">
        <v>971</v>
      </c>
      <c r="B1792" t="s">
        <v>721</v>
      </c>
      <c r="C1792" t="s">
        <v>61</v>
      </c>
      <c r="D1792" t="s">
        <v>46</v>
      </c>
      <c r="E1792">
        <v>5</v>
      </c>
      <c r="F1792" t="s">
        <v>972</v>
      </c>
      <c r="G1792" t="s">
        <v>163</v>
      </c>
      <c r="T1792">
        <v>3</v>
      </c>
      <c r="U1792">
        <v>1</v>
      </c>
      <c r="V1792">
        <v>11</v>
      </c>
      <c r="W1792">
        <v>0</v>
      </c>
      <c r="X1792">
        <v>0</v>
      </c>
      <c r="Y1792">
        <v>0</v>
      </c>
      <c r="AF1792">
        <v>2.1</v>
      </c>
    </row>
    <row r="1793" spans="1:32" hidden="1" x14ac:dyDescent="0.2">
      <c r="A1793" t="s">
        <v>553</v>
      </c>
      <c r="B1793" t="s">
        <v>476</v>
      </c>
      <c r="C1793" t="s">
        <v>48</v>
      </c>
      <c r="D1793" t="s">
        <v>49</v>
      </c>
      <c r="E1793">
        <v>5</v>
      </c>
      <c r="F1793" t="s">
        <v>554</v>
      </c>
      <c r="G1793" t="s">
        <v>167</v>
      </c>
      <c r="O1793">
        <v>5</v>
      </c>
      <c r="P1793">
        <v>20</v>
      </c>
      <c r="Q1793">
        <v>0</v>
      </c>
      <c r="R1793">
        <v>0</v>
      </c>
      <c r="S1793">
        <v>0</v>
      </c>
      <c r="AF1793">
        <v>2</v>
      </c>
    </row>
    <row r="1794" spans="1:32" hidden="1" x14ac:dyDescent="0.2">
      <c r="A1794" t="s">
        <v>1249</v>
      </c>
      <c r="B1794" t="s">
        <v>721</v>
      </c>
      <c r="C1794" t="s">
        <v>35</v>
      </c>
      <c r="D1794" t="s">
        <v>47</v>
      </c>
      <c r="E1794">
        <v>5</v>
      </c>
      <c r="F1794" t="s">
        <v>1250</v>
      </c>
      <c r="G1794" t="s">
        <v>161</v>
      </c>
      <c r="T1794">
        <v>3</v>
      </c>
      <c r="U1794">
        <v>1</v>
      </c>
      <c r="V1794">
        <v>10</v>
      </c>
      <c r="W1794">
        <v>0</v>
      </c>
      <c r="X1794">
        <v>0</v>
      </c>
      <c r="Y1794">
        <v>0</v>
      </c>
      <c r="AF1794">
        <v>2</v>
      </c>
    </row>
    <row r="1795" spans="1:32" hidden="1" x14ac:dyDescent="0.2">
      <c r="A1795" t="s">
        <v>701</v>
      </c>
      <c r="B1795" t="s">
        <v>476</v>
      </c>
      <c r="C1795" t="s">
        <v>46</v>
      </c>
      <c r="D1795" t="s">
        <v>61</v>
      </c>
      <c r="E1795">
        <v>5</v>
      </c>
      <c r="F1795" t="s">
        <v>702</v>
      </c>
      <c r="G1795" t="s">
        <v>163</v>
      </c>
      <c r="O1795">
        <v>4</v>
      </c>
      <c r="P1795">
        <v>19</v>
      </c>
      <c r="Q1795">
        <v>0</v>
      </c>
      <c r="R1795">
        <v>0</v>
      </c>
      <c r="S1795">
        <v>0</v>
      </c>
      <c r="T1795">
        <v>1</v>
      </c>
      <c r="U1795">
        <v>0</v>
      </c>
      <c r="V1795">
        <v>0</v>
      </c>
      <c r="W1795">
        <v>0</v>
      </c>
      <c r="X1795">
        <v>0</v>
      </c>
      <c r="Y1795">
        <v>0</v>
      </c>
      <c r="AF1795">
        <v>1.9</v>
      </c>
    </row>
    <row r="1796" spans="1:32" hidden="1" x14ac:dyDescent="0.2">
      <c r="A1796" t="s">
        <v>825</v>
      </c>
      <c r="B1796" t="s">
        <v>721</v>
      </c>
      <c r="C1796" t="s">
        <v>59</v>
      </c>
      <c r="D1796" t="s">
        <v>33</v>
      </c>
      <c r="E1796">
        <v>5</v>
      </c>
      <c r="F1796" t="s">
        <v>826</v>
      </c>
      <c r="G1796" t="s">
        <v>154</v>
      </c>
      <c r="T1796">
        <v>2</v>
      </c>
      <c r="U1796">
        <v>1</v>
      </c>
      <c r="V1796">
        <v>9</v>
      </c>
      <c r="W1796">
        <v>0</v>
      </c>
      <c r="X1796">
        <v>0</v>
      </c>
      <c r="Y1796">
        <v>0</v>
      </c>
      <c r="AF1796">
        <v>1.9</v>
      </c>
    </row>
    <row r="1797" spans="1:32" hidden="1" x14ac:dyDescent="0.2">
      <c r="A1797" t="s">
        <v>877</v>
      </c>
      <c r="B1797" t="s">
        <v>795</v>
      </c>
      <c r="C1797" t="s">
        <v>35</v>
      </c>
      <c r="D1797" t="s">
        <v>47</v>
      </c>
      <c r="E1797">
        <v>5</v>
      </c>
      <c r="F1797" t="s">
        <v>878</v>
      </c>
      <c r="G1797" t="s">
        <v>161</v>
      </c>
      <c r="T1797">
        <v>6</v>
      </c>
      <c r="U1797">
        <v>1</v>
      </c>
      <c r="V1797">
        <v>8</v>
      </c>
      <c r="W1797">
        <v>0</v>
      </c>
      <c r="X1797">
        <v>0</v>
      </c>
      <c r="Y1797">
        <v>0</v>
      </c>
      <c r="AF1797">
        <v>1.8</v>
      </c>
    </row>
    <row r="1798" spans="1:32" hidden="1" x14ac:dyDescent="0.2">
      <c r="A1798" t="s">
        <v>1124</v>
      </c>
      <c r="B1798" t="s">
        <v>795</v>
      </c>
      <c r="C1798" t="s">
        <v>33</v>
      </c>
      <c r="D1798" t="s">
        <v>59</v>
      </c>
      <c r="E1798">
        <v>5</v>
      </c>
      <c r="F1798" t="s">
        <v>1125</v>
      </c>
      <c r="G1798" t="s">
        <v>154</v>
      </c>
      <c r="T1798">
        <v>1</v>
      </c>
      <c r="U1798">
        <v>1</v>
      </c>
      <c r="V1798">
        <v>8</v>
      </c>
      <c r="W1798">
        <v>0</v>
      </c>
      <c r="X1798">
        <v>0</v>
      </c>
      <c r="Y1798">
        <v>0</v>
      </c>
      <c r="AF1798">
        <v>1.8</v>
      </c>
    </row>
    <row r="1799" spans="1:32" hidden="1" x14ac:dyDescent="0.2">
      <c r="A1799" t="s">
        <v>1068</v>
      </c>
      <c r="B1799" t="s">
        <v>795</v>
      </c>
      <c r="C1799" t="s">
        <v>45</v>
      </c>
      <c r="D1799" t="s">
        <v>55</v>
      </c>
      <c r="E1799">
        <v>5</v>
      </c>
      <c r="F1799" t="s">
        <v>1069</v>
      </c>
      <c r="G1799" t="s">
        <v>157</v>
      </c>
      <c r="T1799">
        <v>1</v>
      </c>
      <c r="U1799">
        <v>1</v>
      </c>
      <c r="V1799">
        <v>7</v>
      </c>
      <c r="W1799">
        <v>0</v>
      </c>
      <c r="X1799">
        <v>0</v>
      </c>
      <c r="Y1799">
        <v>0</v>
      </c>
      <c r="AF1799">
        <v>1.7</v>
      </c>
    </row>
    <row r="1800" spans="1:32" hidden="1" x14ac:dyDescent="0.2">
      <c r="A1800" t="s">
        <v>909</v>
      </c>
      <c r="B1800" t="s">
        <v>795</v>
      </c>
      <c r="C1800" t="s">
        <v>58</v>
      </c>
      <c r="D1800" t="s">
        <v>54</v>
      </c>
      <c r="E1800">
        <v>5</v>
      </c>
      <c r="F1800" t="s">
        <v>910</v>
      </c>
      <c r="G1800" t="s">
        <v>155</v>
      </c>
      <c r="T1800">
        <v>3</v>
      </c>
      <c r="U1800">
        <v>1</v>
      </c>
      <c r="V1800">
        <v>7</v>
      </c>
      <c r="W1800">
        <v>0</v>
      </c>
      <c r="X1800">
        <v>0</v>
      </c>
      <c r="Y1800">
        <v>0</v>
      </c>
      <c r="AF1800">
        <v>1.7</v>
      </c>
    </row>
    <row r="1801" spans="1:32" hidden="1" x14ac:dyDescent="0.2">
      <c r="A1801" t="s">
        <v>901</v>
      </c>
      <c r="B1801" t="s">
        <v>721</v>
      </c>
      <c r="C1801" t="s">
        <v>62</v>
      </c>
      <c r="D1801" t="s">
        <v>52</v>
      </c>
      <c r="E1801">
        <v>5</v>
      </c>
      <c r="F1801" t="s">
        <v>902</v>
      </c>
      <c r="G1801" t="s">
        <v>156</v>
      </c>
      <c r="T1801">
        <v>3</v>
      </c>
      <c r="U1801">
        <v>1</v>
      </c>
      <c r="V1801">
        <v>6</v>
      </c>
      <c r="W1801">
        <v>0</v>
      </c>
      <c r="X1801">
        <v>0</v>
      </c>
      <c r="Y1801">
        <v>0</v>
      </c>
      <c r="AF1801">
        <v>1.6</v>
      </c>
    </row>
    <row r="1802" spans="1:32" hidden="1" x14ac:dyDescent="0.2">
      <c r="A1802" t="s">
        <v>843</v>
      </c>
      <c r="B1802" t="s">
        <v>721</v>
      </c>
      <c r="C1802" t="s">
        <v>58</v>
      </c>
      <c r="D1802" t="s">
        <v>54</v>
      </c>
      <c r="E1802">
        <v>5</v>
      </c>
      <c r="F1802" t="s">
        <v>844</v>
      </c>
      <c r="G1802" t="s">
        <v>155</v>
      </c>
      <c r="T1802">
        <v>2</v>
      </c>
      <c r="U1802">
        <v>1</v>
      </c>
      <c r="V1802">
        <v>6</v>
      </c>
      <c r="W1802">
        <v>0</v>
      </c>
      <c r="X1802">
        <v>0</v>
      </c>
      <c r="Y1802">
        <v>0</v>
      </c>
      <c r="AF1802">
        <v>1.6</v>
      </c>
    </row>
    <row r="1803" spans="1:32" hidden="1" x14ac:dyDescent="0.2">
      <c r="A1803" t="s">
        <v>1116</v>
      </c>
      <c r="B1803" t="s">
        <v>795</v>
      </c>
      <c r="C1803" t="s">
        <v>45</v>
      </c>
      <c r="D1803" t="s">
        <v>55</v>
      </c>
      <c r="E1803">
        <v>5</v>
      </c>
      <c r="F1803" t="s">
        <v>1117</v>
      </c>
      <c r="G1803" t="s">
        <v>157</v>
      </c>
      <c r="T1803">
        <v>1</v>
      </c>
      <c r="U1803">
        <v>1</v>
      </c>
      <c r="V1803">
        <v>6</v>
      </c>
      <c r="W1803">
        <v>0</v>
      </c>
      <c r="X1803">
        <v>0</v>
      </c>
      <c r="Y1803">
        <v>0</v>
      </c>
      <c r="AF1803">
        <v>1.6</v>
      </c>
    </row>
    <row r="1804" spans="1:32" hidden="1" x14ac:dyDescent="0.2">
      <c r="A1804" t="s">
        <v>1192</v>
      </c>
      <c r="B1804" t="s">
        <v>795</v>
      </c>
      <c r="C1804" t="s">
        <v>60</v>
      </c>
      <c r="D1804" t="s">
        <v>37</v>
      </c>
      <c r="E1804">
        <v>5</v>
      </c>
      <c r="F1804" t="s">
        <v>1193</v>
      </c>
      <c r="G1804" t="s">
        <v>166</v>
      </c>
      <c r="T1804">
        <v>1</v>
      </c>
      <c r="U1804">
        <v>1</v>
      </c>
      <c r="V1804">
        <v>6</v>
      </c>
      <c r="W1804">
        <v>0</v>
      </c>
      <c r="X1804">
        <v>0</v>
      </c>
      <c r="Y1804">
        <v>0</v>
      </c>
      <c r="AF1804">
        <v>1.6</v>
      </c>
    </row>
    <row r="1805" spans="1:32" hidden="1" x14ac:dyDescent="0.2">
      <c r="A1805" t="s">
        <v>545</v>
      </c>
      <c r="B1805" t="s">
        <v>476</v>
      </c>
      <c r="C1805" t="s">
        <v>53</v>
      </c>
      <c r="D1805" t="s">
        <v>50</v>
      </c>
      <c r="E1805">
        <v>5</v>
      </c>
      <c r="F1805" t="s">
        <v>546</v>
      </c>
      <c r="G1805" t="s">
        <v>162</v>
      </c>
      <c r="O1805">
        <v>8</v>
      </c>
      <c r="P1805">
        <v>15</v>
      </c>
      <c r="Q1805">
        <v>0</v>
      </c>
      <c r="R1805">
        <v>0</v>
      </c>
      <c r="S1805">
        <v>0</v>
      </c>
      <c r="AF1805">
        <v>1.5</v>
      </c>
    </row>
    <row r="1806" spans="1:32" hidden="1" x14ac:dyDescent="0.2">
      <c r="A1806" t="s">
        <v>861</v>
      </c>
      <c r="B1806" t="s">
        <v>721</v>
      </c>
      <c r="C1806" t="s">
        <v>38</v>
      </c>
      <c r="D1806" t="s">
        <v>41</v>
      </c>
      <c r="E1806">
        <v>5</v>
      </c>
      <c r="F1806" t="s">
        <v>862</v>
      </c>
      <c r="G1806" t="s">
        <v>159</v>
      </c>
      <c r="T1806">
        <v>1</v>
      </c>
      <c r="U1806">
        <v>1</v>
      </c>
      <c r="V1806">
        <v>5</v>
      </c>
      <c r="W1806">
        <v>0</v>
      </c>
      <c r="X1806">
        <v>0</v>
      </c>
      <c r="Y1806">
        <v>0</v>
      </c>
      <c r="AF1806">
        <v>1.5</v>
      </c>
    </row>
    <row r="1807" spans="1:32" hidden="1" x14ac:dyDescent="0.2">
      <c r="A1807" t="s">
        <v>891</v>
      </c>
      <c r="B1807" t="s">
        <v>721</v>
      </c>
      <c r="C1807" t="s">
        <v>45</v>
      </c>
      <c r="D1807" t="s">
        <v>55</v>
      </c>
      <c r="E1807">
        <v>5</v>
      </c>
      <c r="F1807" t="s">
        <v>892</v>
      </c>
      <c r="G1807" t="s">
        <v>157</v>
      </c>
      <c r="T1807">
        <v>3</v>
      </c>
      <c r="U1807">
        <v>1</v>
      </c>
      <c r="V1807">
        <v>5</v>
      </c>
      <c r="W1807">
        <v>0</v>
      </c>
      <c r="X1807">
        <v>0</v>
      </c>
      <c r="Y1807">
        <v>0</v>
      </c>
      <c r="AF1807">
        <v>1.5</v>
      </c>
    </row>
    <row r="1808" spans="1:32" hidden="1" x14ac:dyDescent="0.2">
      <c r="A1808" t="s">
        <v>833</v>
      </c>
      <c r="B1808" t="s">
        <v>795</v>
      </c>
      <c r="C1808" t="s">
        <v>33</v>
      </c>
      <c r="D1808" t="s">
        <v>59</v>
      </c>
      <c r="E1808">
        <v>5</v>
      </c>
      <c r="F1808" t="s">
        <v>834</v>
      </c>
      <c r="G1808" t="s">
        <v>154</v>
      </c>
      <c r="T1808">
        <v>1</v>
      </c>
      <c r="U1808">
        <v>1</v>
      </c>
      <c r="V1808">
        <v>4</v>
      </c>
      <c r="W1808">
        <v>0</v>
      </c>
      <c r="X1808">
        <v>0</v>
      </c>
      <c r="Y1808">
        <v>0</v>
      </c>
      <c r="AF1808">
        <v>1.4</v>
      </c>
    </row>
    <row r="1809" spans="1:32" hidden="1" x14ac:dyDescent="0.2">
      <c r="A1809" t="s">
        <v>1024</v>
      </c>
      <c r="B1809" t="s">
        <v>721</v>
      </c>
      <c r="C1809" t="s">
        <v>53</v>
      </c>
      <c r="D1809" t="s">
        <v>50</v>
      </c>
      <c r="E1809">
        <v>5</v>
      </c>
      <c r="F1809" t="s">
        <v>1025</v>
      </c>
      <c r="G1809" t="s">
        <v>162</v>
      </c>
      <c r="T1809">
        <v>4</v>
      </c>
      <c r="U1809">
        <v>1</v>
      </c>
      <c r="V1809">
        <v>4</v>
      </c>
      <c r="W1809">
        <v>0</v>
      </c>
      <c r="X1809">
        <v>0</v>
      </c>
      <c r="Y1809">
        <v>0</v>
      </c>
      <c r="AF1809">
        <v>1.4</v>
      </c>
    </row>
    <row r="1810" spans="1:32" hidden="1" x14ac:dyDescent="0.2">
      <c r="A1810" t="s">
        <v>699</v>
      </c>
      <c r="B1810" t="s">
        <v>476</v>
      </c>
      <c r="C1810" t="s">
        <v>56</v>
      </c>
      <c r="D1810" t="s">
        <v>31</v>
      </c>
      <c r="E1810">
        <v>5</v>
      </c>
      <c r="F1810" t="s">
        <v>700</v>
      </c>
      <c r="G1810" t="s">
        <v>164</v>
      </c>
      <c r="O1810">
        <v>6</v>
      </c>
      <c r="P1810">
        <v>13</v>
      </c>
      <c r="Q1810">
        <v>0</v>
      </c>
      <c r="R1810">
        <v>0</v>
      </c>
      <c r="S1810">
        <v>0</v>
      </c>
      <c r="AF1810">
        <v>1.3</v>
      </c>
    </row>
    <row r="1811" spans="1:32" hidden="1" x14ac:dyDescent="0.2">
      <c r="A1811" t="s">
        <v>989</v>
      </c>
      <c r="B1811" t="s">
        <v>721</v>
      </c>
      <c r="C1811" t="s">
        <v>59</v>
      </c>
      <c r="D1811" t="s">
        <v>33</v>
      </c>
      <c r="E1811">
        <v>5</v>
      </c>
      <c r="F1811" t="s">
        <v>990</v>
      </c>
      <c r="G1811" t="s">
        <v>154</v>
      </c>
      <c r="T1811">
        <v>3</v>
      </c>
      <c r="U1811">
        <v>1</v>
      </c>
      <c r="V1811">
        <v>3</v>
      </c>
      <c r="W1811">
        <v>0</v>
      </c>
      <c r="X1811">
        <v>0</v>
      </c>
      <c r="Y1811">
        <v>0</v>
      </c>
      <c r="AF1811">
        <v>1.3</v>
      </c>
    </row>
    <row r="1812" spans="1:32" hidden="1" x14ac:dyDescent="0.2">
      <c r="A1812" t="s">
        <v>1320</v>
      </c>
      <c r="B1812" t="s">
        <v>1237</v>
      </c>
      <c r="C1812" t="s">
        <v>56</v>
      </c>
      <c r="D1812" t="s">
        <v>31</v>
      </c>
      <c r="E1812">
        <v>5</v>
      </c>
      <c r="F1812" t="s">
        <v>1321</v>
      </c>
      <c r="G1812" t="s">
        <v>164</v>
      </c>
      <c r="T1812">
        <v>1</v>
      </c>
      <c r="U1812">
        <v>1</v>
      </c>
      <c r="V1812">
        <v>3</v>
      </c>
      <c r="W1812">
        <v>0</v>
      </c>
      <c r="X1812">
        <v>0</v>
      </c>
      <c r="Y1812">
        <v>0</v>
      </c>
      <c r="AF1812">
        <v>1.3</v>
      </c>
    </row>
    <row r="1813" spans="1:32" hidden="1" x14ac:dyDescent="0.2">
      <c r="A1813" t="s">
        <v>1142</v>
      </c>
      <c r="B1813" t="s">
        <v>721</v>
      </c>
      <c r="C1813" t="s">
        <v>55</v>
      </c>
      <c r="D1813" t="s">
        <v>45</v>
      </c>
      <c r="E1813">
        <v>5</v>
      </c>
      <c r="F1813" t="s">
        <v>1143</v>
      </c>
      <c r="G1813" t="s">
        <v>157</v>
      </c>
      <c r="T1813">
        <v>2</v>
      </c>
      <c r="U1813">
        <v>1</v>
      </c>
      <c r="V1813">
        <v>1</v>
      </c>
      <c r="W1813">
        <v>0</v>
      </c>
      <c r="X1813">
        <v>0</v>
      </c>
      <c r="Y1813">
        <v>0</v>
      </c>
      <c r="AF1813">
        <v>1.1000000000000001</v>
      </c>
    </row>
    <row r="1814" spans="1:32" hidden="1" x14ac:dyDescent="0.2">
      <c r="A1814" t="s">
        <v>1016</v>
      </c>
      <c r="B1814" t="s">
        <v>795</v>
      </c>
      <c r="C1814" t="s">
        <v>54</v>
      </c>
      <c r="D1814" t="s">
        <v>58</v>
      </c>
      <c r="E1814">
        <v>5</v>
      </c>
      <c r="F1814" t="s">
        <v>1017</v>
      </c>
      <c r="G1814" t="s">
        <v>155</v>
      </c>
      <c r="T1814">
        <v>1</v>
      </c>
      <c r="U1814">
        <v>1</v>
      </c>
      <c r="V1814">
        <v>1</v>
      </c>
      <c r="W1814">
        <v>0</v>
      </c>
      <c r="X1814">
        <v>0</v>
      </c>
      <c r="Y1814">
        <v>0</v>
      </c>
      <c r="AF1814">
        <v>1.1000000000000001</v>
      </c>
    </row>
    <row r="1815" spans="1:32" hidden="1" x14ac:dyDescent="0.2">
      <c r="A1815" t="s">
        <v>438</v>
      </c>
      <c r="B1815" t="s">
        <v>368</v>
      </c>
      <c r="C1815" t="s">
        <v>33</v>
      </c>
      <c r="D1815" t="s">
        <v>59</v>
      </c>
      <c r="E1815">
        <v>5</v>
      </c>
      <c r="F1815" t="s">
        <v>439</v>
      </c>
      <c r="G1815" t="s">
        <v>154</v>
      </c>
      <c r="H1815">
        <v>10</v>
      </c>
      <c r="I1815">
        <v>7</v>
      </c>
      <c r="J1815">
        <v>50</v>
      </c>
      <c r="K1815">
        <v>0</v>
      </c>
      <c r="L1815">
        <v>0</v>
      </c>
      <c r="M1815">
        <v>1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AF1815">
        <v>1</v>
      </c>
    </row>
    <row r="1816" spans="1:32" hidden="1" x14ac:dyDescent="0.2">
      <c r="A1816" t="s">
        <v>985</v>
      </c>
      <c r="B1816" t="s">
        <v>721</v>
      </c>
      <c r="C1816" t="s">
        <v>55</v>
      </c>
      <c r="D1816" t="s">
        <v>45</v>
      </c>
      <c r="E1816">
        <v>5</v>
      </c>
      <c r="F1816" t="s">
        <v>986</v>
      </c>
      <c r="G1816" t="s">
        <v>157</v>
      </c>
      <c r="T1816">
        <v>4</v>
      </c>
      <c r="U1816">
        <v>1</v>
      </c>
      <c r="V1816">
        <v>0</v>
      </c>
      <c r="W1816">
        <v>0</v>
      </c>
      <c r="X1816">
        <v>0</v>
      </c>
      <c r="Y1816">
        <v>0</v>
      </c>
      <c r="AF1816">
        <v>1</v>
      </c>
    </row>
    <row r="1817" spans="1:32" hidden="1" x14ac:dyDescent="0.2">
      <c r="A1817" t="s">
        <v>1144</v>
      </c>
      <c r="B1817" t="s">
        <v>795</v>
      </c>
      <c r="C1817" t="s">
        <v>55</v>
      </c>
      <c r="D1817" t="s">
        <v>45</v>
      </c>
      <c r="E1817">
        <v>5</v>
      </c>
      <c r="F1817" t="s">
        <v>1145</v>
      </c>
      <c r="G1817" t="s">
        <v>157</v>
      </c>
      <c r="T1817">
        <v>1</v>
      </c>
      <c r="U1817">
        <v>1</v>
      </c>
      <c r="V1817">
        <v>0</v>
      </c>
      <c r="W1817">
        <v>0</v>
      </c>
      <c r="X1817">
        <v>0</v>
      </c>
      <c r="Y1817">
        <v>0</v>
      </c>
      <c r="AF1817">
        <v>1</v>
      </c>
    </row>
    <row r="1818" spans="1:32" hidden="1" x14ac:dyDescent="0.2">
      <c r="A1818" t="s">
        <v>1194</v>
      </c>
      <c r="B1818" t="s">
        <v>795</v>
      </c>
      <c r="C1818" t="s">
        <v>59</v>
      </c>
      <c r="D1818" t="s">
        <v>33</v>
      </c>
      <c r="E1818">
        <v>5</v>
      </c>
      <c r="F1818" t="s">
        <v>1195</v>
      </c>
      <c r="G1818" t="s">
        <v>154</v>
      </c>
      <c r="T1818">
        <v>2</v>
      </c>
      <c r="U1818">
        <v>1</v>
      </c>
      <c r="V1818">
        <v>0</v>
      </c>
      <c r="W1818">
        <v>0</v>
      </c>
      <c r="X1818">
        <v>0</v>
      </c>
      <c r="Y1818">
        <v>0</v>
      </c>
      <c r="AF1818">
        <v>1</v>
      </c>
    </row>
    <row r="1819" spans="1:32" hidden="1" x14ac:dyDescent="0.2">
      <c r="A1819" t="s">
        <v>683</v>
      </c>
      <c r="B1819" t="s">
        <v>476</v>
      </c>
      <c r="C1819" t="s">
        <v>59</v>
      </c>
      <c r="D1819" t="s">
        <v>33</v>
      </c>
      <c r="E1819">
        <v>5</v>
      </c>
      <c r="F1819" t="s">
        <v>684</v>
      </c>
      <c r="G1819" t="s">
        <v>154</v>
      </c>
      <c r="O1819">
        <v>2</v>
      </c>
      <c r="P1819">
        <v>9</v>
      </c>
      <c r="Q1819">
        <v>0</v>
      </c>
      <c r="R1819">
        <v>0</v>
      </c>
      <c r="S1819">
        <v>0</v>
      </c>
      <c r="T1819">
        <v>1</v>
      </c>
      <c r="U1819">
        <v>0</v>
      </c>
      <c r="V1819">
        <v>0</v>
      </c>
      <c r="W1819">
        <v>0</v>
      </c>
      <c r="X1819">
        <v>0</v>
      </c>
      <c r="Y1819">
        <v>0</v>
      </c>
      <c r="AF1819">
        <v>0.9</v>
      </c>
    </row>
    <row r="1820" spans="1:32" hidden="1" x14ac:dyDescent="0.2">
      <c r="A1820" t="s">
        <v>520</v>
      </c>
      <c r="B1820" t="s">
        <v>476</v>
      </c>
      <c r="C1820" t="s">
        <v>60</v>
      </c>
      <c r="D1820" t="s">
        <v>37</v>
      </c>
      <c r="E1820">
        <v>5</v>
      </c>
      <c r="F1820" t="s">
        <v>521</v>
      </c>
      <c r="G1820" t="s">
        <v>166</v>
      </c>
      <c r="O1820">
        <v>2</v>
      </c>
      <c r="P1820">
        <v>9</v>
      </c>
      <c r="Q1820">
        <v>0</v>
      </c>
      <c r="R1820">
        <v>0</v>
      </c>
      <c r="S1820">
        <v>0</v>
      </c>
      <c r="AF1820">
        <v>0.9</v>
      </c>
    </row>
    <row r="1821" spans="1:32" hidden="1" x14ac:dyDescent="0.2">
      <c r="A1821" t="s">
        <v>462</v>
      </c>
      <c r="B1821" t="s">
        <v>463</v>
      </c>
      <c r="C1821" t="s">
        <v>35</v>
      </c>
      <c r="D1821" t="s">
        <v>47</v>
      </c>
      <c r="E1821">
        <v>5</v>
      </c>
      <c r="F1821" t="s">
        <v>464</v>
      </c>
      <c r="G1821" t="s">
        <v>161</v>
      </c>
      <c r="H1821">
        <v>1</v>
      </c>
      <c r="I1821">
        <v>1</v>
      </c>
      <c r="J1821">
        <v>20</v>
      </c>
      <c r="K1821">
        <v>0</v>
      </c>
      <c r="L1821">
        <v>0</v>
      </c>
      <c r="M1821">
        <v>0</v>
      </c>
      <c r="N1821">
        <v>0</v>
      </c>
      <c r="AF1821">
        <v>0.8</v>
      </c>
    </row>
    <row r="1822" spans="1:32" hidden="1" x14ac:dyDescent="0.2">
      <c r="A1822" t="s">
        <v>615</v>
      </c>
      <c r="B1822" t="s">
        <v>476</v>
      </c>
      <c r="C1822" t="s">
        <v>35</v>
      </c>
      <c r="D1822" t="s">
        <v>47</v>
      </c>
      <c r="E1822">
        <v>5</v>
      </c>
      <c r="F1822" t="s">
        <v>616</v>
      </c>
      <c r="G1822" t="s">
        <v>161</v>
      </c>
      <c r="O1822">
        <v>2</v>
      </c>
      <c r="P1822">
        <v>8</v>
      </c>
      <c r="Q1822">
        <v>0</v>
      </c>
      <c r="R1822">
        <v>0</v>
      </c>
      <c r="S1822">
        <v>0</v>
      </c>
      <c r="AF1822">
        <v>0.8</v>
      </c>
    </row>
    <row r="1823" spans="1:32" hidden="1" x14ac:dyDescent="0.2">
      <c r="A1823" t="s">
        <v>1261</v>
      </c>
      <c r="B1823" t="s">
        <v>721</v>
      </c>
      <c r="C1823" t="s">
        <v>34</v>
      </c>
      <c r="D1823" t="s">
        <v>43</v>
      </c>
      <c r="E1823">
        <v>5</v>
      </c>
      <c r="F1823" t="s">
        <v>1262</v>
      </c>
      <c r="G1823" t="s">
        <v>165</v>
      </c>
      <c r="T1823">
        <v>2</v>
      </c>
      <c r="U1823">
        <v>1</v>
      </c>
      <c r="V1823">
        <v>-3</v>
      </c>
      <c r="W1823">
        <v>0</v>
      </c>
      <c r="X1823">
        <v>0</v>
      </c>
      <c r="Y1823">
        <v>0</v>
      </c>
      <c r="AF1823">
        <v>0.7</v>
      </c>
    </row>
    <row r="1824" spans="1:32" hidden="1" x14ac:dyDescent="0.2">
      <c r="A1824" t="s">
        <v>693</v>
      </c>
      <c r="B1824" t="s">
        <v>476</v>
      </c>
      <c r="C1824" t="s">
        <v>40</v>
      </c>
      <c r="D1824" t="s">
        <v>36</v>
      </c>
      <c r="E1824">
        <v>5</v>
      </c>
      <c r="F1824" t="s">
        <v>694</v>
      </c>
      <c r="G1824" t="s">
        <v>158</v>
      </c>
      <c r="O1824">
        <v>2</v>
      </c>
      <c r="P1824">
        <v>6</v>
      </c>
      <c r="Q1824">
        <v>0</v>
      </c>
      <c r="R1824">
        <v>0</v>
      </c>
      <c r="S1824">
        <v>0</v>
      </c>
      <c r="AF1824">
        <v>0.6</v>
      </c>
    </row>
    <row r="1825" spans="1:32" hidden="1" x14ac:dyDescent="0.2">
      <c r="A1825" t="s">
        <v>685</v>
      </c>
      <c r="B1825" t="s">
        <v>476</v>
      </c>
      <c r="C1825" t="s">
        <v>34</v>
      </c>
      <c r="D1825" t="s">
        <v>43</v>
      </c>
      <c r="E1825">
        <v>5</v>
      </c>
      <c r="F1825" t="s">
        <v>686</v>
      </c>
      <c r="G1825" t="s">
        <v>165</v>
      </c>
      <c r="O1825">
        <v>1</v>
      </c>
      <c r="P1825">
        <v>6</v>
      </c>
      <c r="Q1825">
        <v>0</v>
      </c>
      <c r="R1825">
        <v>0</v>
      </c>
      <c r="S1825">
        <v>0</v>
      </c>
      <c r="AF1825">
        <v>0.6</v>
      </c>
    </row>
    <row r="1826" spans="1:32" hidden="1" x14ac:dyDescent="0.2">
      <c r="A1826" t="s">
        <v>716</v>
      </c>
      <c r="B1826" t="s">
        <v>476</v>
      </c>
      <c r="C1826" t="s">
        <v>57</v>
      </c>
      <c r="D1826" t="s">
        <v>51</v>
      </c>
      <c r="E1826">
        <v>5</v>
      </c>
      <c r="F1826" t="s">
        <v>717</v>
      </c>
      <c r="G1826" t="s">
        <v>160</v>
      </c>
      <c r="O1826">
        <v>2</v>
      </c>
      <c r="P1826">
        <v>5</v>
      </c>
      <c r="Q1826">
        <v>0</v>
      </c>
      <c r="R1826">
        <v>0</v>
      </c>
      <c r="S1826">
        <v>0</v>
      </c>
      <c r="AF1826">
        <v>0.5</v>
      </c>
    </row>
    <row r="1827" spans="1:32" hidden="1" x14ac:dyDescent="0.2">
      <c r="A1827" t="s">
        <v>633</v>
      </c>
      <c r="B1827" t="s">
        <v>531</v>
      </c>
      <c r="C1827" t="s">
        <v>47</v>
      </c>
      <c r="D1827" t="s">
        <v>35</v>
      </c>
      <c r="E1827">
        <v>5</v>
      </c>
      <c r="F1827" t="s">
        <v>634</v>
      </c>
      <c r="G1827" t="s">
        <v>161</v>
      </c>
      <c r="O1827">
        <v>1</v>
      </c>
      <c r="P1827">
        <v>3</v>
      </c>
      <c r="Q1827">
        <v>0</v>
      </c>
      <c r="R1827">
        <v>0</v>
      </c>
      <c r="S1827">
        <v>0</v>
      </c>
      <c r="T1827">
        <v>1</v>
      </c>
      <c r="U1827">
        <v>0</v>
      </c>
      <c r="V1827">
        <v>0</v>
      </c>
      <c r="W1827">
        <v>0</v>
      </c>
      <c r="X1827">
        <v>0</v>
      </c>
      <c r="Y1827">
        <v>0</v>
      </c>
      <c r="AF1827">
        <v>0.3</v>
      </c>
    </row>
    <row r="1828" spans="1:32" hidden="1" x14ac:dyDescent="0.2">
      <c r="A1828" t="s">
        <v>673</v>
      </c>
      <c r="B1828" t="s">
        <v>476</v>
      </c>
      <c r="C1828" t="s">
        <v>50</v>
      </c>
      <c r="D1828" t="s">
        <v>53</v>
      </c>
      <c r="E1828">
        <v>5</v>
      </c>
      <c r="F1828" t="s">
        <v>674</v>
      </c>
      <c r="G1828" t="s">
        <v>162</v>
      </c>
      <c r="O1828">
        <v>2</v>
      </c>
      <c r="P1828">
        <v>3</v>
      </c>
      <c r="Q1828">
        <v>0</v>
      </c>
      <c r="R1828">
        <v>0</v>
      </c>
      <c r="S1828">
        <v>0</v>
      </c>
      <c r="AF1828">
        <v>0.3</v>
      </c>
    </row>
    <row r="1829" spans="1:32" hidden="1" x14ac:dyDescent="0.2">
      <c r="A1829" t="s">
        <v>645</v>
      </c>
      <c r="B1829" t="s">
        <v>476</v>
      </c>
      <c r="C1829" t="s">
        <v>40</v>
      </c>
      <c r="D1829" t="s">
        <v>36</v>
      </c>
      <c r="E1829">
        <v>5</v>
      </c>
      <c r="F1829" t="s">
        <v>646</v>
      </c>
      <c r="G1829" t="s">
        <v>158</v>
      </c>
      <c r="O1829">
        <v>1</v>
      </c>
      <c r="P1829">
        <v>2</v>
      </c>
      <c r="Q1829">
        <v>0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0</v>
      </c>
      <c r="AF1829">
        <v>0.2</v>
      </c>
    </row>
    <row r="1830" spans="1:32" hidden="1" x14ac:dyDescent="0.2">
      <c r="A1830" t="s">
        <v>725</v>
      </c>
      <c r="B1830" t="s">
        <v>531</v>
      </c>
      <c r="C1830" t="s">
        <v>58</v>
      </c>
      <c r="D1830" t="s">
        <v>54</v>
      </c>
      <c r="E1830">
        <v>5</v>
      </c>
      <c r="F1830" t="s">
        <v>726</v>
      </c>
      <c r="G1830" t="s">
        <v>155</v>
      </c>
      <c r="O1830">
        <v>1</v>
      </c>
      <c r="P1830">
        <v>2</v>
      </c>
      <c r="Q1830">
        <v>0</v>
      </c>
      <c r="R1830">
        <v>0</v>
      </c>
      <c r="S1830">
        <v>0</v>
      </c>
      <c r="AF1830">
        <v>0.2</v>
      </c>
    </row>
    <row r="1831" spans="1:32" hidden="1" x14ac:dyDescent="0.2">
      <c r="A1831" t="s">
        <v>581</v>
      </c>
      <c r="B1831" t="s">
        <v>476</v>
      </c>
      <c r="C1831" t="s">
        <v>62</v>
      </c>
      <c r="D1831" t="s">
        <v>52</v>
      </c>
      <c r="E1831">
        <v>5</v>
      </c>
      <c r="F1831" t="s">
        <v>582</v>
      </c>
      <c r="G1831" t="s">
        <v>156</v>
      </c>
      <c r="O1831">
        <v>2</v>
      </c>
      <c r="P1831">
        <v>2</v>
      </c>
      <c r="Q1831">
        <v>0</v>
      </c>
      <c r="R1831">
        <v>0</v>
      </c>
      <c r="S1831">
        <v>0</v>
      </c>
      <c r="AF1831">
        <v>0.2</v>
      </c>
    </row>
    <row r="1832" spans="1:32" hidden="1" x14ac:dyDescent="0.2">
      <c r="A1832" t="s">
        <v>436</v>
      </c>
      <c r="B1832" t="s">
        <v>368</v>
      </c>
      <c r="C1832" t="s">
        <v>46</v>
      </c>
      <c r="D1832" t="s">
        <v>61</v>
      </c>
      <c r="E1832">
        <v>5</v>
      </c>
      <c r="F1832" t="s">
        <v>437</v>
      </c>
      <c r="G1832" t="s">
        <v>163</v>
      </c>
      <c r="H1832">
        <v>4</v>
      </c>
      <c r="I1832">
        <v>1</v>
      </c>
      <c r="J1832">
        <v>10</v>
      </c>
      <c r="K1832">
        <v>0</v>
      </c>
      <c r="L1832">
        <v>0</v>
      </c>
      <c r="M1832">
        <v>0</v>
      </c>
      <c r="N1832">
        <v>0</v>
      </c>
      <c r="O1832">
        <v>3</v>
      </c>
      <c r="P1832">
        <v>-3</v>
      </c>
      <c r="Q1832">
        <v>0</v>
      </c>
      <c r="R1832">
        <v>0</v>
      </c>
      <c r="S1832">
        <v>0</v>
      </c>
      <c r="AF1832">
        <v>0.1</v>
      </c>
    </row>
    <row r="1833" spans="1:32" hidden="1" x14ac:dyDescent="0.2">
      <c r="A1833" t="s">
        <v>679</v>
      </c>
      <c r="B1833" t="s">
        <v>476</v>
      </c>
      <c r="C1833" t="s">
        <v>37</v>
      </c>
      <c r="D1833" t="s">
        <v>60</v>
      </c>
      <c r="E1833">
        <v>5</v>
      </c>
      <c r="F1833" t="s">
        <v>680</v>
      </c>
      <c r="G1833" t="s">
        <v>166</v>
      </c>
      <c r="O1833">
        <v>3</v>
      </c>
      <c r="P1833">
        <v>0</v>
      </c>
      <c r="Q1833">
        <v>0</v>
      </c>
      <c r="R1833">
        <v>0</v>
      </c>
      <c r="S1833">
        <v>0</v>
      </c>
      <c r="AF1833">
        <v>0</v>
      </c>
    </row>
    <row r="1834" spans="1:32" hidden="1" x14ac:dyDescent="0.2">
      <c r="A1834" t="s">
        <v>905</v>
      </c>
      <c r="B1834" t="s">
        <v>721</v>
      </c>
      <c r="C1834" t="s">
        <v>56</v>
      </c>
      <c r="D1834" t="s">
        <v>31</v>
      </c>
      <c r="E1834">
        <v>5</v>
      </c>
      <c r="F1834" t="s">
        <v>906</v>
      </c>
      <c r="G1834" t="s">
        <v>164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  <c r="AF1834">
        <v>0</v>
      </c>
    </row>
    <row r="1835" spans="1:32" hidden="1" x14ac:dyDescent="0.2">
      <c r="A1835" t="s">
        <v>1026</v>
      </c>
      <c r="B1835" t="s">
        <v>795</v>
      </c>
      <c r="C1835" t="s">
        <v>52</v>
      </c>
      <c r="D1835" t="s">
        <v>62</v>
      </c>
      <c r="E1835">
        <v>5</v>
      </c>
      <c r="F1835" t="s">
        <v>1027</v>
      </c>
      <c r="G1835" t="s">
        <v>156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AF1835">
        <v>0</v>
      </c>
    </row>
    <row r="1836" spans="1:32" hidden="1" x14ac:dyDescent="0.2">
      <c r="A1836" t="s">
        <v>923</v>
      </c>
      <c r="B1836" t="s">
        <v>721</v>
      </c>
      <c r="C1836" t="s">
        <v>41</v>
      </c>
      <c r="D1836" t="s">
        <v>38</v>
      </c>
      <c r="E1836">
        <v>5</v>
      </c>
      <c r="F1836" t="s">
        <v>924</v>
      </c>
      <c r="G1836" t="s">
        <v>159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  <c r="AF1836">
        <v>0</v>
      </c>
    </row>
    <row r="1837" spans="1:32" hidden="1" x14ac:dyDescent="0.2">
      <c r="A1837" t="s">
        <v>1170</v>
      </c>
      <c r="B1837" t="s">
        <v>721</v>
      </c>
      <c r="C1837" t="s">
        <v>43</v>
      </c>
      <c r="D1837" t="s">
        <v>34</v>
      </c>
      <c r="E1837">
        <v>5</v>
      </c>
      <c r="F1837" t="s">
        <v>1171</v>
      </c>
      <c r="G1837" t="s">
        <v>165</v>
      </c>
      <c r="T1837">
        <v>1</v>
      </c>
      <c r="U1837">
        <v>0</v>
      </c>
      <c r="V1837">
        <v>0</v>
      </c>
      <c r="W1837">
        <v>0</v>
      </c>
      <c r="X1837">
        <v>0</v>
      </c>
      <c r="Y1837">
        <v>0</v>
      </c>
      <c r="AF1837">
        <v>0</v>
      </c>
    </row>
    <row r="1838" spans="1:32" hidden="1" x14ac:dyDescent="0.2">
      <c r="A1838" t="s">
        <v>1104</v>
      </c>
      <c r="B1838" t="s">
        <v>721</v>
      </c>
      <c r="C1838" t="s">
        <v>49</v>
      </c>
      <c r="D1838" t="s">
        <v>48</v>
      </c>
      <c r="E1838">
        <v>5</v>
      </c>
      <c r="F1838" t="s">
        <v>1105</v>
      </c>
      <c r="G1838" t="s">
        <v>167</v>
      </c>
      <c r="T1838">
        <v>2</v>
      </c>
      <c r="U1838">
        <v>0</v>
      </c>
      <c r="V1838">
        <v>0</v>
      </c>
      <c r="W1838">
        <v>0</v>
      </c>
      <c r="X1838">
        <v>0</v>
      </c>
      <c r="Y1838">
        <v>0</v>
      </c>
      <c r="AF1838">
        <v>0</v>
      </c>
    </row>
    <row r="1839" spans="1:32" hidden="1" x14ac:dyDescent="0.2">
      <c r="A1839" t="s">
        <v>1204</v>
      </c>
      <c r="B1839" t="s">
        <v>795</v>
      </c>
      <c r="C1839" t="s">
        <v>48</v>
      </c>
      <c r="D1839" t="s">
        <v>49</v>
      </c>
      <c r="E1839">
        <v>5</v>
      </c>
      <c r="F1839" t="s">
        <v>1205</v>
      </c>
      <c r="G1839" t="s">
        <v>167</v>
      </c>
      <c r="T1839">
        <v>1</v>
      </c>
      <c r="U1839">
        <v>0</v>
      </c>
      <c r="V1839">
        <v>0</v>
      </c>
      <c r="W1839">
        <v>0</v>
      </c>
      <c r="X1839">
        <v>0</v>
      </c>
      <c r="Y1839">
        <v>0</v>
      </c>
      <c r="AF1839">
        <v>0</v>
      </c>
    </row>
    <row r="1840" spans="1:32" hidden="1" x14ac:dyDescent="0.2">
      <c r="A1840" t="s">
        <v>1212</v>
      </c>
      <c r="B1840" t="s">
        <v>721</v>
      </c>
      <c r="C1840" t="s">
        <v>34</v>
      </c>
      <c r="D1840" t="s">
        <v>43</v>
      </c>
      <c r="E1840">
        <v>5</v>
      </c>
      <c r="F1840" t="s">
        <v>1213</v>
      </c>
      <c r="G1840" t="s">
        <v>165</v>
      </c>
      <c r="T1840">
        <v>1</v>
      </c>
      <c r="U1840">
        <v>0</v>
      </c>
      <c r="V1840">
        <v>0</v>
      </c>
      <c r="W1840">
        <v>0</v>
      </c>
      <c r="X1840">
        <v>0</v>
      </c>
      <c r="Y1840">
        <v>0</v>
      </c>
      <c r="AF1840">
        <v>0</v>
      </c>
    </row>
    <row r="1841" spans="1:32" hidden="1" x14ac:dyDescent="0.2">
      <c r="A1841" t="s">
        <v>1224</v>
      </c>
      <c r="B1841" t="s">
        <v>795</v>
      </c>
      <c r="C1841" t="s">
        <v>52</v>
      </c>
      <c r="D1841" t="s">
        <v>62</v>
      </c>
      <c r="E1841">
        <v>5</v>
      </c>
      <c r="F1841" t="s">
        <v>1225</v>
      </c>
      <c r="G1841" t="s">
        <v>156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0</v>
      </c>
      <c r="AF1841">
        <v>0</v>
      </c>
    </row>
    <row r="1842" spans="1:32" hidden="1" x14ac:dyDescent="0.2">
      <c r="A1842" t="s">
        <v>1243</v>
      </c>
      <c r="B1842" t="s">
        <v>795</v>
      </c>
      <c r="C1842" t="s">
        <v>40</v>
      </c>
      <c r="D1842" t="s">
        <v>36</v>
      </c>
      <c r="E1842">
        <v>5</v>
      </c>
      <c r="F1842" t="s">
        <v>1244</v>
      </c>
      <c r="G1842" t="s">
        <v>158</v>
      </c>
      <c r="T1842">
        <v>4</v>
      </c>
      <c r="U1842">
        <v>0</v>
      </c>
      <c r="V1842">
        <v>0</v>
      </c>
      <c r="W1842">
        <v>0</v>
      </c>
      <c r="X1842">
        <v>0</v>
      </c>
      <c r="Y1842">
        <v>0</v>
      </c>
      <c r="AF1842">
        <v>0</v>
      </c>
    </row>
    <row r="1843" spans="1:32" hidden="1" x14ac:dyDescent="0.2">
      <c r="A1843" t="s">
        <v>1216</v>
      </c>
      <c r="B1843" t="s">
        <v>795</v>
      </c>
      <c r="C1843" t="s">
        <v>31</v>
      </c>
      <c r="D1843" t="s">
        <v>56</v>
      </c>
      <c r="E1843">
        <v>5</v>
      </c>
      <c r="F1843" t="s">
        <v>1217</v>
      </c>
      <c r="G1843" t="s">
        <v>164</v>
      </c>
      <c r="T1843">
        <v>5</v>
      </c>
      <c r="U1843">
        <v>0</v>
      </c>
      <c r="V1843">
        <v>0</v>
      </c>
      <c r="W1843">
        <v>0</v>
      </c>
      <c r="X1843">
        <v>0</v>
      </c>
      <c r="Y1843">
        <v>0</v>
      </c>
      <c r="AF1843">
        <v>0</v>
      </c>
    </row>
    <row r="1844" spans="1:32" hidden="1" x14ac:dyDescent="0.2">
      <c r="A1844" t="s">
        <v>1228</v>
      </c>
      <c r="B1844" t="s">
        <v>721</v>
      </c>
      <c r="C1844" t="s">
        <v>38</v>
      </c>
      <c r="D1844" t="s">
        <v>41</v>
      </c>
      <c r="E1844">
        <v>5</v>
      </c>
      <c r="F1844" t="s">
        <v>1229</v>
      </c>
      <c r="G1844" t="s">
        <v>159</v>
      </c>
      <c r="T1844">
        <v>1</v>
      </c>
      <c r="U1844">
        <v>0</v>
      </c>
      <c r="V1844">
        <v>0</v>
      </c>
      <c r="W1844">
        <v>0</v>
      </c>
      <c r="X1844">
        <v>0</v>
      </c>
      <c r="Y1844">
        <v>0</v>
      </c>
      <c r="AF1844">
        <v>0</v>
      </c>
    </row>
    <row r="1845" spans="1:32" hidden="1" x14ac:dyDescent="0.2">
      <c r="A1845" t="s">
        <v>837</v>
      </c>
      <c r="B1845" t="s">
        <v>795</v>
      </c>
      <c r="C1845" t="s">
        <v>34</v>
      </c>
      <c r="D1845" t="s">
        <v>43</v>
      </c>
      <c r="E1845">
        <v>5</v>
      </c>
      <c r="F1845" t="s">
        <v>838</v>
      </c>
      <c r="G1845" t="s">
        <v>165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AF1845">
        <v>0</v>
      </c>
    </row>
    <row r="1846" spans="1:32" hidden="1" x14ac:dyDescent="0.2">
      <c r="A1846" t="s">
        <v>1076</v>
      </c>
      <c r="B1846" t="s">
        <v>721</v>
      </c>
      <c r="C1846" t="s">
        <v>56</v>
      </c>
      <c r="D1846" t="s">
        <v>31</v>
      </c>
      <c r="E1846">
        <v>5</v>
      </c>
      <c r="F1846" t="s">
        <v>1077</v>
      </c>
      <c r="G1846" t="s">
        <v>164</v>
      </c>
      <c r="T1846">
        <v>2</v>
      </c>
      <c r="U1846">
        <v>0</v>
      </c>
      <c r="V1846">
        <v>0</v>
      </c>
      <c r="W1846">
        <v>0</v>
      </c>
      <c r="X1846">
        <v>0</v>
      </c>
      <c r="Y1846">
        <v>0</v>
      </c>
      <c r="AF1846">
        <v>0</v>
      </c>
    </row>
    <row r="1847" spans="1:32" hidden="1" x14ac:dyDescent="0.2">
      <c r="A1847" t="s">
        <v>1188</v>
      </c>
      <c r="B1847" t="s">
        <v>795</v>
      </c>
      <c r="C1847" t="s">
        <v>54</v>
      </c>
      <c r="D1847" t="s">
        <v>58</v>
      </c>
      <c r="E1847">
        <v>5</v>
      </c>
      <c r="F1847" t="s">
        <v>1189</v>
      </c>
      <c r="G1847" t="s">
        <v>155</v>
      </c>
      <c r="T1847">
        <v>1</v>
      </c>
      <c r="U1847">
        <v>0</v>
      </c>
      <c r="V1847">
        <v>0</v>
      </c>
      <c r="W1847">
        <v>0</v>
      </c>
      <c r="X1847">
        <v>0</v>
      </c>
      <c r="Y1847">
        <v>0</v>
      </c>
      <c r="AF1847">
        <v>0</v>
      </c>
    </row>
    <row r="1848" spans="1:32" hidden="1" x14ac:dyDescent="0.2">
      <c r="A1848" t="s">
        <v>1271</v>
      </c>
      <c r="B1848" t="s">
        <v>721</v>
      </c>
      <c r="C1848" t="s">
        <v>36</v>
      </c>
      <c r="D1848" t="s">
        <v>40</v>
      </c>
      <c r="E1848">
        <v>5</v>
      </c>
      <c r="F1848" t="s">
        <v>1272</v>
      </c>
      <c r="G1848" t="s">
        <v>158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AF1848">
        <v>0</v>
      </c>
    </row>
    <row r="1849" spans="1:32" hidden="1" x14ac:dyDescent="0.2">
      <c r="A1849" t="s">
        <v>1186</v>
      </c>
      <c r="B1849" t="s">
        <v>721</v>
      </c>
      <c r="C1849" t="s">
        <v>33</v>
      </c>
      <c r="D1849" t="s">
        <v>59</v>
      </c>
      <c r="E1849">
        <v>5</v>
      </c>
      <c r="F1849" t="s">
        <v>1187</v>
      </c>
      <c r="G1849" t="s">
        <v>154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0</v>
      </c>
      <c r="AF1849">
        <v>0</v>
      </c>
    </row>
    <row r="1850" spans="1:32" hidden="1" x14ac:dyDescent="0.2">
      <c r="A1850" t="s">
        <v>1036</v>
      </c>
      <c r="B1850" t="s">
        <v>721</v>
      </c>
      <c r="C1850" t="s">
        <v>52</v>
      </c>
      <c r="D1850" t="s">
        <v>62</v>
      </c>
      <c r="E1850">
        <v>5</v>
      </c>
      <c r="F1850" t="s">
        <v>1037</v>
      </c>
      <c r="G1850" t="s">
        <v>156</v>
      </c>
      <c r="T1850">
        <v>3</v>
      </c>
      <c r="U1850">
        <v>0</v>
      </c>
      <c r="V1850">
        <v>0</v>
      </c>
      <c r="W1850">
        <v>0</v>
      </c>
      <c r="X1850">
        <v>0</v>
      </c>
      <c r="Y1850">
        <v>0</v>
      </c>
      <c r="AF1850">
        <v>0</v>
      </c>
    </row>
    <row r="1851" spans="1:32" hidden="1" x14ac:dyDescent="0.2">
      <c r="A1851" t="s">
        <v>799</v>
      </c>
      <c r="B1851" t="s">
        <v>721</v>
      </c>
      <c r="C1851" t="s">
        <v>55</v>
      </c>
      <c r="D1851" t="s">
        <v>45</v>
      </c>
      <c r="E1851">
        <v>5</v>
      </c>
      <c r="F1851" t="s">
        <v>800</v>
      </c>
      <c r="G1851" t="s">
        <v>157</v>
      </c>
      <c r="T1851">
        <v>2</v>
      </c>
      <c r="U1851">
        <v>0</v>
      </c>
      <c r="V1851">
        <v>0</v>
      </c>
      <c r="W1851">
        <v>0</v>
      </c>
      <c r="X1851">
        <v>0</v>
      </c>
      <c r="Y1851">
        <v>0</v>
      </c>
      <c r="AF1851">
        <v>0</v>
      </c>
    </row>
    <row r="1852" spans="1:32" hidden="1" x14ac:dyDescent="0.2">
      <c r="A1852" t="s">
        <v>1028</v>
      </c>
      <c r="B1852" t="s">
        <v>795</v>
      </c>
      <c r="C1852" t="s">
        <v>41</v>
      </c>
      <c r="D1852" t="s">
        <v>38</v>
      </c>
      <c r="E1852">
        <v>5</v>
      </c>
      <c r="F1852" t="s">
        <v>1029</v>
      </c>
      <c r="G1852" t="s">
        <v>159</v>
      </c>
      <c r="T1852">
        <v>1</v>
      </c>
      <c r="U1852">
        <v>0</v>
      </c>
      <c r="V1852">
        <v>0</v>
      </c>
      <c r="W1852">
        <v>0</v>
      </c>
      <c r="X1852">
        <v>0</v>
      </c>
      <c r="Y1852">
        <v>0</v>
      </c>
      <c r="AF1852">
        <v>0</v>
      </c>
    </row>
    <row r="1853" spans="1:32" hidden="1" x14ac:dyDescent="0.2">
      <c r="A1853" t="s">
        <v>1126</v>
      </c>
      <c r="B1853" t="s">
        <v>721</v>
      </c>
      <c r="C1853" t="s">
        <v>35</v>
      </c>
      <c r="D1853" t="s">
        <v>47</v>
      </c>
      <c r="E1853">
        <v>5</v>
      </c>
      <c r="F1853" t="s">
        <v>1127</v>
      </c>
      <c r="G1853" t="s">
        <v>161</v>
      </c>
      <c r="T1853">
        <v>4</v>
      </c>
      <c r="U1853">
        <v>0</v>
      </c>
      <c r="V1853">
        <v>0</v>
      </c>
      <c r="W1853">
        <v>0</v>
      </c>
      <c r="X1853">
        <v>0</v>
      </c>
      <c r="Y1853">
        <v>0</v>
      </c>
      <c r="AF1853">
        <v>0</v>
      </c>
    </row>
    <row r="1854" spans="1:32" hidden="1" x14ac:dyDescent="0.2">
      <c r="A1854" t="s">
        <v>907</v>
      </c>
      <c r="B1854" t="s">
        <v>795</v>
      </c>
      <c r="C1854" t="s">
        <v>46</v>
      </c>
      <c r="D1854" t="s">
        <v>61</v>
      </c>
      <c r="E1854">
        <v>5</v>
      </c>
      <c r="F1854" t="s">
        <v>908</v>
      </c>
      <c r="G1854" t="s">
        <v>163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0</v>
      </c>
      <c r="AF1854">
        <v>0</v>
      </c>
    </row>
    <row r="1855" spans="1:32" hidden="1" x14ac:dyDescent="0.2">
      <c r="A1855" t="s">
        <v>1096</v>
      </c>
      <c r="B1855" t="s">
        <v>721</v>
      </c>
      <c r="C1855" t="s">
        <v>37</v>
      </c>
      <c r="D1855" t="s">
        <v>60</v>
      </c>
      <c r="E1855">
        <v>5</v>
      </c>
      <c r="F1855" t="s">
        <v>1097</v>
      </c>
      <c r="G1855" t="s">
        <v>166</v>
      </c>
      <c r="T1855">
        <v>4</v>
      </c>
      <c r="U1855">
        <v>0</v>
      </c>
      <c r="V1855">
        <v>0</v>
      </c>
      <c r="W1855">
        <v>0</v>
      </c>
      <c r="X1855">
        <v>0</v>
      </c>
      <c r="Y1855">
        <v>0</v>
      </c>
      <c r="AF1855">
        <v>0</v>
      </c>
    </row>
    <row r="1856" spans="1:32" hidden="1" x14ac:dyDescent="0.2">
      <c r="A1856" t="s">
        <v>1339</v>
      </c>
      <c r="B1856" t="s">
        <v>1292</v>
      </c>
      <c r="C1856" t="s">
        <v>56</v>
      </c>
      <c r="D1856" t="s">
        <v>31</v>
      </c>
      <c r="E1856">
        <v>5</v>
      </c>
      <c r="Z1856">
        <v>1</v>
      </c>
      <c r="AA1856">
        <v>0</v>
      </c>
      <c r="AF1856">
        <v>0</v>
      </c>
    </row>
    <row r="1857" spans="1:32" hidden="1" x14ac:dyDescent="0.2">
      <c r="A1857" t="s">
        <v>1342</v>
      </c>
      <c r="B1857" t="s">
        <v>721</v>
      </c>
      <c r="C1857" t="s">
        <v>58</v>
      </c>
      <c r="D1857" t="s">
        <v>54</v>
      </c>
      <c r="E1857">
        <v>5</v>
      </c>
      <c r="Z1857">
        <v>1</v>
      </c>
      <c r="AA1857">
        <v>0</v>
      </c>
      <c r="AF1857">
        <v>0</v>
      </c>
    </row>
    <row r="1858" spans="1:32" hidden="1" x14ac:dyDescent="0.2">
      <c r="A1858" t="s">
        <v>657</v>
      </c>
      <c r="B1858" t="s">
        <v>476</v>
      </c>
      <c r="C1858" t="s">
        <v>60</v>
      </c>
      <c r="D1858" t="s">
        <v>37</v>
      </c>
      <c r="E1858">
        <v>5</v>
      </c>
      <c r="F1858" t="s">
        <v>658</v>
      </c>
      <c r="G1858" t="s">
        <v>166</v>
      </c>
      <c r="O1858">
        <v>1</v>
      </c>
      <c r="P1858">
        <v>-1</v>
      </c>
      <c r="Q1858">
        <v>0</v>
      </c>
      <c r="R1858">
        <v>0</v>
      </c>
      <c r="S1858">
        <v>0</v>
      </c>
      <c r="AF1858">
        <v>-0.1</v>
      </c>
    </row>
    <row r="1859" spans="1:32" hidden="1" x14ac:dyDescent="0.2">
      <c r="A1859" t="s">
        <v>792</v>
      </c>
      <c r="B1859" t="s">
        <v>721</v>
      </c>
      <c r="C1859" t="s">
        <v>58</v>
      </c>
      <c r="D1859" t="s">
        <v>54</v>
      </c>
      <c r="E1859">
        <v>5</v>
      </c>
      <c r="F1859" t="s">
        <v>793</v>
      </c>
      <c r="G1859" t="s">
        <v>155</v>
      </c>
      <c r="O1859">
        <v>1</v>
      </c>
      <c r="P1859">
        <v>-1</v>
      </c>
      <c r="Q1859">
        <v>0</v>
      </c>
      <c r="R1859">
        <v>0</v>
      </c>
      <c r="S1859">
        <v>0</v>
      </c>
      <c r="T1859">
        <v>4</v>
      </c>
      <c r="U1859">
        <v>0</v>
      </c>
      <c r="V1859">
        <v>0</v>
      </c>
      <c r="W1859">
        <v>0</v>
      </c>
      <c r="X1859">
        <v>0</v>
      </c>
      <c r="Y1859">
        <v>0</v>
      </c>
      <c r="AF1859">
        <v>-0.1</v>
      </c>
    </row>
    <row r="1860" spans="1:32" hidden="1" x14ac:dyDescent="0.2">
      <c r="A1860" t="s">
        <v>705</v>
      </c>
      <c r="B1860" t="s">
        <v>476</v>
      </c>
      <c r="C1860" t="s">
        <v>51</v>
      </c>
      <c r="D1860" t="s">
        <v>57</v>
      </c>
      <c r="E1860">
        <v>5</v>
      </c>
      <c r="F1860" t="s">
        <v>706</v>
      </c>
      <c r="G1860" t="s">
        <v>160</v>
      </c>
      <c r="O1860">
        <v>1</v>
      </c>
      <c r="P1860">
        <v>-2</v>
      </c>
      <c r="Q1860">
        <v>0</v>
      </c>
      <c r="R1860">
        <v>0</v>
      </c>
      <c r="S1860">
        <v>0</v>
      </c>
      <c r="Z1860">
        <v>1</v>
      </c>
      <c r="AA1860">
        <v>0</v>
      </c>
      <c r="AF1860">
        <v>-0.2</v>
      </c>
    </row>
    <row r="1861" spans="1:32" hidden="1" x14ac:dyDescent="0.2">
      <c r="A1861" t="s">
        <v>745</v>
      </c>
      <c r="B1861" t="s">
        <v>368</v>
      </c>
      <c r="C1861" t="s">
        <v>43</v>
      </c>
      <c r="D1861" t="s">
        <v>34</v>
      </c>
      <c r="E1861">
        <v>5</v>
      </c>
      <c r="F1861" t="s">
        <v>746</v>
      </c>
      <c r="G1861" t="s">
        <v>165</v>
      </c>
      <c r="O1861">
        <v>2</v>
      </c>
      <c r="P1861">
        <v>-2</v>
      </c>
      <c r="Q1861">
        <v>0</v>
      </c>
      <c r="R1861">
        <v>0</v>
      </c>
      <c r="S1861">
        <v>0</v>
      </c>
      <c r="AF1861">
        <v>-0.2</v>
      </c>
    </row>
    <row r="1862" spans="1:32" hidden="1" x14ac:dyDescent="0.2">
      <c r="A1862" t="s">
        <v>671</v>
      </c>
      <c r="B1862" t="s">
        <v>476</v>
      </c>
      <c r="C1862" t="s">
        <v>40</v>
      </c>
      <c r="D1862" t="s">
        <v>36</v>
      </c>
      <c r="E1862">
        <v>5</v>
      </c>
      <c r="F1862" t="s">
        <v>672</v>
      </c>
      <c r="G1862" t="s">
        <v>158</v>
      </c>
      <c r="O1862">
        <v>2</v>
      </c>
      <c r="P1862">
        <v>-6</v>
      </c>
      <c r="Q1862">
        <v>0</v>
      </c>
      <c r="R1862">
        <v>0</v>
      </c>
      <c r="S1862">
        <v>0</v>
      </c>
      <c r="Z1862">
        <v>1</v>
      </c>
      <c r="AA1862">
        <v>0</v>
      </c>
      <c r="AF1862">
        <v>-0.6</v>
      </c>
    </row>
    <row r="1863" spans="1:32" hidden="1" x14ac:dyDescent="0.2">
      <c r="A1863" t="s">
        <v>665</v>
      </c>
      <c r="B1863" t="s">
        <v>476</v>
      </c>
      <c r="C1863" t="s">
        <v>50</v>
      </c>
      <c r="D1863" t="s">
        <v>33</v>
      </c>
      <c r="E1863">
        <v>4</v>
      </c>
      <c r="F1863" t="s">
        <v>666</v>
      </c>
      <c r="G1863" t="s">
        <v>142</v>
      </c>
      <c r="O1863">
        <v>14</v>
      </c>
      <c r="P1863">
        <v>68</v>
      </c>
      <c r="Q1863">
        <v>3</v>
      </c>
      <c r="R1863">
        <v>0</v>
      </c>
      <c r="S1863">
        <v>0</v>
      </c>
      <c r="T1863">
        <v>6</v>
      </c>
      <c r="U1863">
        <v>5</v>
      </c>
      <c r="V1863">
        <v>81</v>
      </c>
      <c r="W1863">
        <v>0</v>
      </c>
      <c r="X1863">
        <v>0</v>
      </c>
      <c r="Y1863">
        <v>0</v>
      </c>
      <c r="AF1863">
        <v>37.9</v>
      </c>
    </row>
    <row r="1864" spans="1:32" hidden="1" x14ac:dyDescent="0.2">
      <c r="A1864" t="s">
        <v>929</v>
      </c>
      <c r="B1864" t="s">
        <v>721</v>
      </c>
      <c r="C1864" t="s">
        <v>36</v>
      </c>
      <c r="D1864" t="s">
        <v>44</v>
      </c>
      <c r="E1864">
        <v>4</v>
      </c>
      <c r="F1864" t="s">
        <v>930</v>
      </c>
      <c r="G1864" t="s">
        <v>140</v>
      </c>
      <c r="T1864">
        <v>15</v>
      </c>
      <c r="U1864">
        <v>10</v>
      </c>
      <c r="V1864">
        <v>147</v>
      </c>
      <c r="W1864">
        <v>1</v>
      </c>
      <c r="X1864">
        <v>0</v>
      </c>
      <c r="Y1864">
        <v>1</v>
      </c>
      <c r="AF1864">
        <v>33.700000000000003</v>
      </c>
    </row>
    <row r="1865" spans="1:32" hidden="1" x14ac:dyDescent="0.2">
      <c r="A1865" t="s">
        <v>851</v>
      </c>
      <c r="B1865" t="s">
        <v>721</v>
      </c>
      <c r="C1865" t="s">
        <v>40</v>
      </c>
      <c r="D1865" t="s">
        <v>59</v>
      </c>
      <c r="E1865">
        <v>4</v>
      </c>
      <c r="F1865" t="s">
        <v>852</v>
      </c>
      <c r="G1865" t="s">
        <v>143</v>
      </c>
      <c r="T1865">
        <v>15</v>
      </c>
      <c r="U1865">
        <v>11</v>
      </c>
      <c r="V1865">
        <v>116</v>
      </c>
      <c r="W1865">
        <v>1</v>
      </c>
      <c r="X1865">
        <v>0</v>
      </c>
      <c r="Y1865">
        <v>1</v>
      </c>
      <c r="AF1865">
        <v>31.6</v>
      </c>
    </row>
    <row r="1866" spans="1:32" hidden="1" x14ac:dyDescent="0.2">
      <c r="A1866" t="s">
        <v>583</v>
      </c>
      <c r="B1866" t="s">
        <v>476</v>
      </c>
      <c r="C1866" t="s">
        <v>48</v>
      </c>
      <c r="D1866" t="s">
        <v>55</v>
      </c>
      <c r="E1866">
        <v>4</v>
      </c>
      <c r="F1866" t="s">
        <v>584</v>
      </c>
      <c r="G1866" t="s">
        <v>139</v>
      </c>
      <c r="O1866">
        <v>22</v>
      </c>
      <c r="P1866">
        <v>129</v>
      </c>
      <c r="Q1866">
        <v>1</v>
      </c>
      <c r="R1866">
        <v>0</v>
      </c>
      <c r="S1866">
        <v>1</v>
      </c>
      <c r="T1866">
        <v>7</v>
      </c>
      <c r="U1866">
        <v>7</v>
      </c>
      <c r="V1866">
        <v>21</v>
      </c>
      <c r="W1866">
        <v>0</v>
      </c>
      <c r="X1866">
        <v>0</v>
      </c>
      <c r="Y1866">
        <v>0</v>
      </c>
      <c r="AF1866">
        <v>31</v>
      </c>
    </row>
    <row r="1867" spans="1:32" hidden="1" x14ac:dyDescent="0.2">
      <c r="A1867" t="s">
        <v>768</v>
      </c>
      <c r="B1867" t="s">
        <v>721</v>
      </c>
      <c r="C1867" t="s">
        <v>35</v>
      </c>
      <c r="D1867" t="s">
        <v>46</v>
      </c>
      <c r="E1867">
        <v>4</v>
      </c>
      <c r="F1867" t="s">
        <v>769</v>
      </c>
      <c r="G1867" t="s">
        <v>151</v>
      </c>
      <c r="O1867">
        <v>2</v>
      </c>
      <c r="P1867">
        <v>20</v>
      </c>
      <c r="Q1867">
        <v>0</v>
      </c>
      <c r="R1867">
        <v>0</v>
      </c>
      <c r="S1867">
        <v>0</v>
      </c>
      <c r="T1867">
        <v>7</v>
      </c>
      <c r="U1867">
        <v>6</v>
      </c>
      <c r="V1867">
        <v>96</v>
      </c>
      <c r="W1867">
        <v>2</v>
      </c>
      <c r="X1867">
        <v>0</v>
      </c>
      <c r="Y1867">
        <v>0</v>
      </c>
      <c r="AF1867">
        <v>29.6</v>
      </c>
    </row>
    <row r="1868" spans="1:32" hidden="1" x14ac:dyDescent="0.2">
      <c r="A1868" t="s">
        <v>424</v>
      </c>
      <c r="B1868" t="s">
        <v>368</v>
      </c>
      <c r="C1868" t="s">
        <v>49</v>
      </c>
      <c r="D1868" t="s">
        <v>45</v>
      </c>
      <c r="E1868">
        <v>4</v>
      </c>
      <c r="F1868" t="s">
        <v>425</v>
      </c>
      <c r="G1868" t="s">
        <v>141</v>
      </c>
      <c r="H1868">
        <v>38</v>
      </c>
      <c r="I1868">
        <v>23</v>
      </c>
      <c r="J1868">
        <v>358</v>
      </c>
      <c r="K1868">
        <v>3</v>
      </c>
      <c r="L1868">
        <v>0</v>
      </c>
      <c r="M1868">
        <v>0</v>
      </c>
      <c r="N1868">
        <v>1</v>
      </c>
      <c r="O1868">
        <v>1</v>
      </c>
      <c r="P1868">
        <v>-1</v>
      </c>
      <c r="Q1868">
        <v>0</v>
      </c>
      <c r="R1868">
        <v>0</v>
      </c>
      <c r="S1868">
        <v>0</v>
      </c>
      <c r="AF1868">
        <v>29.22</v>
      </c>
    </row>
    <row r="1869" spans="1:32" hidden="1" x14ac:dyDescent="0.2">
      <c r="A1869" t="s">
        <v>829</v>
      </c>
      <c r="B1869" t="s">
        <v>721</v>
      </c>
      <c r="C1869" t="s">
        <v>62</v>
      </c>
      <c r="D1869" t="s">
        <v>51</v>
      </c>
      <c r="E1869">
        <v>4</v>
      </c>
      <c r="F1869" t="s">
        <v>830</v>
      </c>
      <c r="G1869" t="s">
        <v>144</v>
      </c>
      <c r="T1869">
        <v>13</v>
      </c>
      <c r="U1869">
        <v>11</v>
      </c>
      <c r="V1869">
        <v>148</v>
      </c>
      <c r="W1869">
        <v>0</v>
      </c>
      <c r="X1869">
        <v>0</v>
      </c>
      <c r="Y1869">
        <v>1</v>
      </c>
      <c r="AF1869">
        <v>28.8</v>
      </c>
    </row>
    <row r="1870" spans="1:32" hidden="1" x14ac:dyDescent="0.2">
      <c r="A1870" t="s">
        <v>514</v>
      </c>
      <c r="B1870" t="s">
        <v>476</v>
      </c>
      <c r="C1870" t="s">
        <v>36</v>
      </c>
      <c r="D1870" t="s">
        <v>44</v>
      </c>
      <c r="E1870">
        <v>4</v>
      </c>
      <c r="F1870" t="s">
        <v>515</v>
      </c>
      <c r="G1870" t="s">
        <v>140</v>
      </c>
      <c r="O1870">
        <v>20</v>
      </c>
      <c r="P1870">
        <v>106</v>
      </c>
      <c r="Q1870">
        <v>1</v>
      </c>
      <c r="R1870">
        <v>0</v>
      </c>
      <c r="S1870">
        <v>1</v>
      </c>
      <c r="T1870">
        <v>5</v>
      </c>
      <c r="U1870">
        <v>5</v>
      </c>
      <c r="V1870">
        <v>37</v>
      </c>
      <c r="W1870">
        <v>0</v>
      </c>
      <c r="X1870">
        <v>0</v>
      </c>
      <c r="Y1870">
        <v>0</v>
      </c>
      <c r="AF1870">
        <v>28.3</v>
      </c>
    </row>
    <row r="1871" spans="1:32" hidden="1" x14ac:dyDescent="0.2">
      <c r="A1871" t="s">
        <v>1004</v>
      </c>
      <c r="B1871" t="s">
        <v>721</v>
      </c>
      <c r="C1871" t="s">
        <v>33</v>
      </c>
      <c r="D1871" t="s">
        <v>50</v>
      </c>
      <c r="E1871">
        <v>4</v>
      </c>
      <c r="F1871" t="s">
        <v>1005</v>
      </c>
      <c r="G1871" t="s">
        <v>142</v>
      </c>
      <c r="T1871">
        <v>22</v>
      </c>
      <c r="U1871">
        <v>9</v>
      </c>
      <c r="V1871">
        <v>157</v>
      </c>
      <c r="W1871">
        <v>0</v>
      </c>
      <c r="X1871">
        <v>0</v>
      </c>
      <c r="Y1871">
        <v>1</v>
      </c>
      <c r="AF1871">
        <v>27.7</v>
      </c>
    </row>
    <row r="1872" spans="1:32" hidden="1" x14ac:dyDescent="0.2">
      <c r="A1872" t="s">
        <v>398</v>
      </c>
      <c r="B1872" t="s">
        <v>368</v>
      </c>
      <c r="C1872" t="s">
        <v>45</v>
      </c>
      <c r="D1872" t="s">
        <v>49</v>
      </c>
      <c r="E1872">
        <v>4</v>
      </c>
      <c r="F1872" t="s">
        <v>399</v>
      </c>
      <c r="G1872" t="s">
        <v>141</v>
      </c>
      <c r="H1872">
        <v>41</v>
      </c>
      <c r="I1872">
        <v>32</v>
      </c>
      <c r="J1872">
        <v>356</v>
      </c>
      <c r="K1872">
        <v>2</v>
      </c>
      <c r="L1872">
        <v>1</v>
      </c>
      <c r="M1872">
        <v>0</v>
      </c>
      <c r="N1872">
        <v>1</v>
      </c>
      <c r="Z1872">
        <v>1</v>
      </c>
      <c r="AA1872">
        <v>0</v>
      </c>
      <c r="AF1872">
        <v>27.24</v>
      </c>
    </row>
    <row r="1873" spans="1:32" hidden="1" x14ac:dyDescent="0.2">
      <c r="A1873" t="s">
        <v>565</v>
      </c>
      <c r="B1873" t="s">
        <v>476</v>
      </c>
      <c r="C1873" t="s">
        <v>45</v>
      </c>
      <c r="D1873" t="s">
        <v>49</v>
      </c>
      <c r="E1873">
        <v>4</v>
      </c>
      <c r="F1873" t="s">
        <v>566</v>
      </c>
      <c r="G1873" t="s">
        <v>141</v>
      </c>
      <c r="O1873">
        <v>8</v>
      </c>
      <c r="P1873">
        <v>31</v>
      </c>
      <c r="Q1873">
        <v>0</v>
      </c>
      <c r="R1873">
        <v>0</v>
      </c>
      <c r="S1873">
        <v>0</v>
      </c>
      <c r="T1873">
        <v>10</v>
      </c>
      <c r="U1873">
        <v>9</v>
      </c>
      <c r="V1873">
        <v>85</v>
      </c>
      <c r="W1873">
        <v>1</v>
      </c>
      <c r="X1873">
        <v>0</v>
      </c>
      <c r="Y1873">
        <v>0</v>
      </c>
      <c r="AF1873">
        <v>26.6</v>
      </c>
    </row>
    <row r="1874" spans="1:32" hidden="1" x14ac:dyDescent="0.2">
      <c r="A1874" t="s">
        <v>561</v>
      </c>
      <c r="B1874" t="s">
        <v>476</v>
      </c>
      <c r="C1874" t="s">
        <v>32</v>
      </c>
      <c r="D1874" t="s">
        <v>42</v>
      </c>
      <c r="E1874">
        <v>4</v>
      </c>
      <c r="F1874" t="s">
        <v>562</v>
      </c>
      <c r="G1874" t="s">
        <v>146</v>
      </c>
      <c r="O1874">
        <v>29</v>
      </c>
      <c r="P1874">
        <v>166</v>
      </c>
      <c r="Q1874">
        <v>1</v>
      </c>
      <c r="R1874">
        <v>0</v>
      </c>
      <c r="S1874">
        <v>1</v>
      </c>
      <c r="T1874">
        <v>2</v>
      </c>
      <c r="U1874">
        <v>0</v>
      </c>
      <c r="V1874">
        <v>0</v>
      </c>
      <c r="W1874">
        <v>0</v>
      </c>
      <c r="X1874">
        <v>0</v>
      </c>
      <c r="Y1874">
        <v>0</v>
      </c>
      <c r="AF1874">
        <v>25.6</v>
      </c>
    </row>
    <row r="1875" spans="1:32" hidden="1" x14ac:dyDescent="0.2">
      <c r="A1875" t="s">
        <v>410</v>
      </c>
      <c r="B1875" t="s">
        <v>368</v>
      </c>
      <c r="C1875" t="s">
        <v>41</v>
      </c>
      <c r="D1875" t="s">
        <v>34</v>
      </c>
      <c r="E1875">
        <v>4</v>
      </c>
      <c r="F1875" t="s">
        <v>411</v>
      </c>
      <c r="G1875" t="s">
        <v>152</v>
      </c>
      <c r="H1875">
        <v>41</v>
      </c>
      <c r="I1875">
        <v>33</v>
      </c>
      <c r="J1875">
        <v>359</v>
      </c>
      <c r="K1875">
        <v>2</v>
      </c>
      <c r="L1875">
        <v>0</v>
      </c>
      <c r="M1875">
        <v>0</v>
      </c>
      <c r="N1875">
        <v>1</v>
      </c>
      <c r="AF1875">
        <v>25.36</v>
      </c>
    </row>
    <row r="1876" spans="1:32" hidden="1" x14ac:dyDescent="0.2">
      <c r="A1876" t="s">
        <v>991</v>
      </c>
      <c r="B1876" t="s">
        <v>721</v>
      </c>
      <c r="C1876" t="s">
        <v>50</v>
      </c>
      <c r="D1876" t="s">
        <v>33</v>
      </c>
      <c r="E1876">
        <v>4</v>
      </c>
      <c r="F1876" t="s">
        <v>992</v>
      </c>
      <c r="G1876" t="s">
        <v>142</v>
      </c>
      <c r="T1876">
        <v>8</v>
      </c>
      <c r="U1876">
        <v>6</v>
      </c>
      <c r="V1876">
        <v>103</v>
      </c>
      <c r="W1876">
        <v>1</v>
      </c>
      <c r="X1876">
        <v>0</v>
      </c>
      <c r="Y1876">
        <v>1</v>
      </c>
      <c r="AF1876">
        <v>25.3</v>
      </c>
    </row>
    <row r="1877" spans="1:32" hidden="1" x14ac:dyDescent="0.2">
      <c r="A1877" t="s">
        <v>1090</v>
      </c>
      <c r="B1877" t="s">
        <v>795</v>
      </c>
      <c r="C1877" t="s">
        <v>52</v>
      </c>
      <c r="D1877" t="s">
        <v>56</v>
      </c>
      <c r="E1877">
        <v>4</v>
      </c>
      <c r="F1877" t="s">
        <v>1091</v>
      </c>
      <c r="G1877" t="s">
        <v>147</v>
      </c>
      <c r="T1877">
        <v>13</v>
      </c>
      <c r="U1877">
        <v>11</v>
      </c>
      <c r="V1877">
        <v>83</v>
      </c>
      <c r="W1877">
        <v>1</v>
      </c>
      <c r="X1877">
        <v>0</v>
      </c>
      <c r="Y1877">
        <v>0</v>
      </c>
      <c r="AF1877">
        <v>25.3</v>
      </c>
    </row>
    <row r="1878" spans="1:32" hidden="1" x14ac:dyDescent="0.2">
      <c r="A1878" t="s">
        <v>402</v>
      </c>
      <c r="B1878" t="s">
        <v>368</v>
      </c>
      <c r="C1878" t="s">
        <v>38</v>
      </c>
      <c r="D1878" t="s">
        <v>53</v>
      </c>
      <c r="E1878">
        <v>4</v>
      </c>
      <c r="F1878" t="s">
        <v>403</v>
      </c>
      <c r="G1878" t="s">
        <v>148</v>
      </c>
      <c r="H1878">
        <v>28</v>
      </c>
      <c r="I1878">
        <v>15</v>
      </c>
      <c r="J1878">
        <v>270</v>
      </c>
      <c r="K1878">
        <v>3</v>
      </c>
      <c r="L1878">
        <v>0</v>
      </c>
      <c r="M1878">
        <v>0</v>
      </c>
      <c r="N1878">
        <v>0</v>
      </c>
      <c r="O1878">
        <v>1</v>
      </c>
      <c r="P1878">
        <v>14</v>
      </c>
      <c r="Q1878">
        <v>0</v>
      </c>
      <c r="R1878">
        <v>0</v>
      </c>
      <c r="S1878">
        <v>0</v>
      </c>
      <c r="AF1878">
        <v>24.2</v>
      </c>
    </row>
    <row r="1879" spans="1:32" hidden="1" x14ac:dyDescent="0.2">
      <c r="A1879" t="s">
        <v>518</v>
      </c>
      <c r="B1879" t="s">
        <v>476</v>
      </c>
      <c r="C1879" t="s">
        <v>51</v>
      </c>
      <c r="D1879" t="s">
        <v>62</v>
      </c>
      <c r="E1879">
        <v>4</v>
      </c>
      <c r="F1879" t="s">
        <v>519</v>
      </c>
      <c r="G1879" t="s">
        <v>144</v>
      </c>
      <c r="O1879">
        <v>9</v>
      </c>
      <c r="P1879">
        <v>40</v>
      </c>
      <c r="Q1879">
        <v>3</v>
      </c>
      <c r="R1879">
        <v>1</v>
      </c>
      <c r="S1879">
        <v>0</v>
      </c>
      <c r="AF1879">
        <v>24</v>
      </c>
    </row>
    <row r="1880" spans="1:32" hidden="1" x14ac:dyDescent="0.2">
      <c r="A1880" t="s">
        <v>1148</v>
      </c>
      <c r="B1880" t="s">
        <v>795</v>
      </c>
      <c r="C1880" t="s">
        <v>59</v>
      </c>
      <c r="D1880" t="s">
        <v>40</v>
      </c>
      <c r="E1880">
        <v>4</v>
      </c>
      <c r="F1880" t="s">
        <v>1149</v>
      </c>
      <c r="G1880" t="s">
        <v>143</v>
      </c>
      <c r="T1880">
        <v>12</v>
      </c>
      <c r="U1880">
        <v>9</v>
      </c>
      <c r="V1880">
        <v>83</v>
      </c>
      <c r="W1880">
        <v>1</v>
      </c>
      <c r="X1880">
        <v>0</v>
      </c>
      <c r="Y1880">
        <v>0</v>
      </c>
      <c r="AF1880">
        <v>23.3</v>
      </c>
    </row>
    <row r="1881" spans="1:32" hidden="1" x14ac:dyDescent="0.2">
      <c r="A1881" t="s">
        <v>909</v>
      </c>
      <c r="B1881" t="s">
        <v>795</v>
      </c>
      <c r="C1881" t="s">
        <v>58</v>
      </c>
      <c r="D1881" t="s">
        <v>37</v>
      </c>
      <c r="E1881">
        <v>4</v>
      </c>
      <c r="F1881" t="s">
        <v>910</v>
      </c>
      <c r="G1881" t="s">
        <v>145</v>
      </c>
      <c r="T1881">
        <v>13</v>
      </c>
      <c r="U1881">
        <v>9</v>
      </c>
      <c r="V1881">
        <v>111</v>
      </c>
      <c r="W1881">
        <v>0</v>
      </c>
      <c r="X1881">
        <v>0</v>
      </c>
      <c r="Y1881">
        <v>1</v>
      </c>
      <c r="AF1881">
        <v>23.1</v>
      </c>
    </row>
    <row r="1882" spans="1:32" hidden="1" x14ac:dyDescent="0.2">
      <c r="A1882" t="s">
        <v>847</v>
      </c>
      <c r="B1882" t="s">
        <v>721</v>
      </c>
      <c r="C1882" t="s">
        <v>32</v>
      </c>
      <c r="D1882" t="s">
        <v>42</v>
      </c>
      <c r="E1882">
        <v>4</v>
      </c>
      <c r="F1882" t="s">
        <v>848</v>
      </c>
      <c r="G1882" t="s">
        <v>146</v>
      </c>
      <c r="T1882">
        <v>11</v>
      </c>
      <c r="U1882">
        <v>7</v>
      </c>
      <c r="V1882">
        <v>128</v>
      </c>
      <c r="W1882">
        <v>0</v>
      </c>
      <c r="X1882">
        <v>0</v>
      </c>
      <c r="Y1882">
        <v>1</v>
      </c>
      <c r="AF1882">
        <v>22.8</v>
      </c>
    </row>
    <row r="1883" spans="1:32" hidden="1" x14ac:dyDescent="0.2">
      <c r="A1883" t="s">
        <v>1259</v>
      </c>
      <c r="B1883" t="s">
        <v>721</v>
      </c>
      <c r="C1883" t="s">
        <v>39</v>
      </c>
      <c r="D1883" t="s">
        <v>31</v>
      </c>
      <c r="E1883">
        <v>4</v>
      </c>
      <c r="F1883" t="s">
        <v>1260</v>
      </c>
      <c r="G1883" t="s">
        <v>150</v>
      </c>
      <c r="T1883">
        <v>10</v>
      </c>
      <c r="U1883">
        <v>8</v>
      </c>
      <c r="V1883">
        <v>83</v>
      </c>
      <c r="W1883">
        <v>1</v>
      </c>
      <c r="X1883">
        <v>0</v>
      </c>
      <c r="Y1883">
        <v>0</v>
      </c>
      <c r="AF1883">
        <v>22.3</v>
      </c>
    </row>
    <row r="1884" spans="1:32" hidden="1" x14ac:dyDescent="0.2">
      <c r="A1884" t="s">
        <v>551</v>
      </c>
      <c r="B1884" t="s">
        <v>476</v>
      </c>
      <c r="C1884" t="s">
        <v>41</v>
      </c>
      <c r="D1884" t="s">
        <v>34</v>
      </c>
      <c r="E1884">
        <v>4</v>
      </c>
      <c r="F1884" t="s">
        <v>552</v>
      </c>
      <c r="G1884" t="s">
        <v>152</v>
      </c>
      <c r="O1884">
        <v>2</v>
      </c>
      <c r="P1884">
        <v>10</v>
      </c>
      <c r="Q1884">
        <v>0</v>
      </c>
      <c r="R1884">
        <v>0</v>
      </c>
      <c r="S1884">
        <v>0</v>
      </c>
      <c r="T1884">
        <v>5</v>
      </c>
      <c r="U1884">
        <v>5</v>
      </c>
      <c r="V1884">
        <v>99</v>
      </c>
      <c r="W1884">
        <v>1</v>
      </c>
      <c r="X1884">
        <v>0</v>
      </c>
      <c r="Y1884">
        <v>0</v>
      </c>
      <c r="AF1884">
        <v>21.9</v>
      </c>
    </row>
    <row r="1885" spans="1:32" hidden="1" x14ac:dyDescent="0.2">
      <c r="A1885" t="s">
        <v>420</v>
      </c>
      <c r="B1885" t="s">
        <v>368</v>
      </c>
      <c r="C1885" t="s">
        <v>53</v>
      </c>
      <c r="D1885" t="s">
        <v>38</v>
      </c>
      <c r="E1885">
        <v>4</v>
      </c>
      <c r="F1885" t="s">
        <v>421</v>
      </c>
      <c r="G1885" t="s">
        <v>148</v>
      </c>
      <c r="H1885">
        <v>46</v>
      </c>
      <c r="I1885">
        <v>31</v>
      </c>
      <c r="J1885">
        <v>290</v>
      </c>
      <c r="K1885">
        <v>1</v>
      </c>
      <c r="L1885">
        <v>0</v>
      </c>
      <c r="M1885">
        <v>0</v>
      </c>
      <c r="N1885">
        <v>0</v>
      </c>
      <c r="O1885">
        <v>1</v>
      </c>
      <c r="P1885">
        <v>1</v>
      </c>
      <c r="Q1885">
        <v>1</v>
      </c>
      <c r="R1885">
        <v>0</v>
      </c>
      <c r="S1885">
        <v>0</v>
      </c>
      <c r="AF1885">
        <v>21.7</v>
      </c>
    </row>
    <row r="1886" spans="1:32" hidden="1" x14ac:dyDescent="0.2">
      <c r="A1886" t="s">
        <v>384</v>
      </c>
      <c r="B1886" t="s">
        <v>368</v>
      </c>
      <c r="C1886" t="s">
        <v>51</v>
      </c>
      <c r="D1886" t="s">
        <v>62</v>
      </c>
      <c r="E1886">
        <v>4</v>
      </c>
      <c r="F1886" t="s">
        <v>385</v>
      </c>
      <c r="G1886" t="s">
        <v>144</v>
      </c>
      <c r="H1886">
        <v>24</v>
      </c>
      <c r="I1886">
        <v>17</v>
      </c>
      <c r="J1886">
        <v>321</v>
      </c>
      <c r="K1886">
        <v>1</v>
      </c>
      <c r="L1886">
        <v>0</v>
      </c>
      <c r="M1886">
        <v>0</v>
      </c>
      <c r="N1886">
        <v>1</v>
      </c>
      <c r="O1886">
        <v>3</v>
      </c>
      <c r="P1886">
        <v>16</v>
      </c>
      <c r="Q1886">
        <v>0</v>
      </c>
      <c r="R1886">
        <v>0</v>
      </c>
      <c r="S1886">
        <v>0</v>
      </c>
      <c r="AF1886">
        <v>21.44</v>
      </c>
    </row>
    <row r="1887" spans="1:32" hidden="1" x14ac:dyDescent="0.2">
      <c r="A1887" t="s">
        <v>659</v>
      </c>
      <c r="B1887" t="s">
        <v>476</v>
      </c>
      <c r="C1887" t="s">
        <v>35</v>
      </c>
      <c r="D1887" t="s">
        <v>46</v>
      </c>
      <c r="E1887">
        <v>4</v>
      </c>
      <c r="F1887" t="s">
        <v>660</v>
      </c>
      <c r="G1887" t="s">
        <v>151</v>
      </c>
      <c r="O1887">
        <v>19</v>
      </c>
      <c r="P1887">
        <v>146</v>
      </c>
      <c r="Q1887">
        <v>0</v>
      </c>
      <c r="R1887">
        <v>0</v>
      </c>
      <c r="S1887">
        <v>1</v>
      </c>
      <c r="T1887">
        <v>2</v>
      </c>
      <c r="U1887">
        <v>2</v>
      </c>
      <c r="V1887">
        <v>15</v>
      </c>
      <c r="W1887">
        <v>0</v>
      </c>
      <c r="X1887">
        <v>0</v>
      </c>
      <c r="Y1887">
        <v>0</v>
      </c>
      <c r="AF1887">
        <v>21.1</v>
      </c>
    </row>
    <row r="1888" spans="1:32" hidden="1" x14ac:dyDescent="0.2">
      <c r="A1888" t="s">
        <v>442</v>
      </c>
      <c r="B1888" t="s">
        <v>368</v>
      </c>
      <c r="C1888" t="s">
        <v>62</v>
      </c>
      <c r="D1888" t="s">
        <v>51</v>
      </c>
      <c r="E1888">
        <v>4</v>
      </c>
      <c r="F1888" t="s">
        <v>443</v>
      </c>
      <c r="G1888" t="s">
        <v>144</v>
      </c>
      <c r="H1888">
        <v>45</v>
      </c>
      <c r="I1888">
        <v>31</v>
      </c>
      <c r="J1888">
        <v>386</v>
      </c>
      <c r="K1888">
        <v>0</v>
      </c>
      <c r="L1888">
        <v>0</v>
      </c>
      <c r="M1888">
        <v>0</v>
      </c>
      <c r="N1888">
        <v>1</v>
      </c>
      <c r="O1888">
        <v>5</v>
      </c>
      <c r="P1888">
        <v>25</v>
      </c>
      <c r="Q1888">
        <v>0</v>
      </c>
      <c r="R1888">
        <v>0</v>
      </c>
      <c r="S1888">
        <v>0</v>
      </c>
      <c r="AF1888">
        <v>20.94</v>
      </c>
    </row>
    <row r="1889" spans="1:32" hidden="1" x14ac:dyDescent="0.2">
      <c r="A1889" t="s">
        <v>579</v>
      </c>
      <c r="B1889" t="s">
        <v>476</v>
      </c>
      <c r="C1889" t="s">
        <v>31</v>
      </c>
      <c r="D1889" t="s">
        <v>39</v>
      </c>
      <c r="E1889">
        <v>4</v>
      </c>
      <c r="F1889" t="s">
        <v>580</v>
      </c>
      <c r="G1889" t="s">
        <v>150</v>
      </c>
      <c r="O1889">
        <v>11</v>
      </c>
      <c r="P1889">
        <v>103</v>
      </c>
      <c r="Q1889">
        <v>1</v>
      </c>
      <c r="R1889">
        <v>0</v>
      </c>
      <c r="S1889">
        <v>1</v>
      </c>
      <c r="T1889">
        <v>1</v>
      </c>
      <c r="U1889">
        <v>1</v>
      </c>
      <c r="V1889">
        <v>5</v>
      </c>
      <c r="W1889">
        <v>0</v>
      </c>
      <c r="X1889">
        <v>0</v>
      </c>
      <c r="Y1889">
        <v>0</v>
      </c>
      <c r="AF1889">
        <v>20.8</v>
      </c>
    </row>
    <row r="1890" spans="1:32" hidden="1" x14ac:dyDescent="0.2">
      <c r="A1890" t="s">
        <v>1088</v>
      </c>
      <c r="B1890" t="s">
        <v>721</v>
      </c>
      <c r="C1890" t="s">
        <v>33</v>
      </c>
      <c r="D1890" t="s">
        <v>50</v>
      </c>
      <c r="E1890">
        <v>4</v>
      </c>
      <c r="F1890" t="s">
        <v>1089</v>
      </c>
      <c r="G1890" t="s">
        <v>142</v>
      </c>
      <c r="T1890">
        <v>10</v>
      </c>
      <c r="U1890">
        <v>6</v>
      </c>
      <c r="V1890">
        <v>87</v>
      </c>
      <c r="W1890">
        <v>1</v>
      </c>
      <c r="X1890">
        <v>0</v>
      </c>
      <c r="Y1890">
        <v>0</v>
      </c>
      <c r="Z1890">
        <v>1</v>
      </c>
      <c r="AA1890">
        <v>0</v>
      </c>
      <c r="AF1890">
        <v>20.7</v>
      </c>
    </row>
    <row r="1891" spans="1:32" hidden="1" x14ac:dyDescent="0.2">
      <c r="A1891" t="s">
        <v>498</v>
      </c>
      <c r="B1891" t="s">
        <v>476</v>
      </c>
      <c r="C1891" t="s">
        <v>62</v>
      </c>
      <c r="D1891" t="s">
        <v>51</v>
      </c>
      <c r="E1891">
        <v>4</v>
      </c>
      <c r="F1891" t="s">
        <v>499</v>
      </c>
      <c r="G1891" t="s">
        <v>144</v>
      </c>
      <c r="O1891">
        <v>11</v>
      </c>
      <c r="P1891">
        <v>75</v>
      </c>
      <c r="Q1891">
        <v>0</v>
      </c>
      <c r="R1891">
        <v>0</v>
      </c>
      <c r="S1891">
        <v>0</v>
      </c>
      <c r="T1891">
        <v>6</v>
      </c>
      <c r="U1891">
        <v>6</v>
      </c>
      <c r="V1891">
        <v>70</v>
      </c>
      <c r="W1891">
        <v>0</v>
      </c>
      <c r="X1891">
        <v>0</v>
      </c>
      <c r="Y1891">
        <v>0</v>
      </c>
      <c r="AF1891">
        <v>20.5</v>
      </c>
    </row>
    <row r="1892" spans="1:32" hidden="1" x14ac:dyDescent="0.2">
      <c r="A1892" t="s">
        <v>426</v>
      </c>
      <c r="B1892" t="s">
        <v>368</v>
      </c>
      <c r="C1892" t="s">
        <v>46</v>
      </c>
      <c r="D1892" t="s">
        <v>35</v>
      </c>
      <c r="E1892">
        <v>4</v>
      </c>
      <c r="F1892" t="s">
        <v>427</v>
      </c>
      <c r="G1892" t="s">
        <v>151</v>
      </c>
      <c r="H1892">
        <v>46</v>
      </c>
      <c r="I1892">
        <v>29</v>
      </c>
      <c r="J1892">
        <v>352</v>
      </c>
      <c r="K1892">
        <v>1</v>
      </c>
      <c r="L1892">
        <v>0</v>
      </c>
      <c r="M1892">
        <v>1</v>
      </c>
      <c r="N1892">
        <v>1</v>
      </c>
      <c r="O1892">
        <v>1</v>
      </c>
      <c r="P1892">
        <v>-1</v>
      </c>
      <c r="Q1892">
        <v>0</v>
      </c>
      <c r="R1892">
        <v>0</v>
      </c>
      <c r="S1892">
        <v>0</v>
      </c>
      <c r="AF1892">
        <v>19.98</v>
      </c>
    </row>
    <row r="1893" spans="1:32" hidden="1" x14ac:dyDescent="0.2">
      <c r="A1893" t="s">
        <v>482</v>
      </c>
      <c r="B1893" t="s">
        <v>476</v>
      </c>
      <c r="C1893" t="s">
        <v>52</v>
      </c>
      <c r="D1893" t="s">
        <v>56</v>
      </c>
      <c r="E1893">
        <v>4</v>
      </c>
      <c r="F1893" t="s">
        <v>483</v>
      </c>
      <c r="G1893" t="s">
        <v>147</v>
      </c>
      <c r="O1893">
        <v>25</v>
      </c>
      <c r="P1893">
        <v>91</v>
      </c>
      <c r="Q1893">
        <v>0</v>
      </c>
      <c r="R1893">
        <v>0</v>
      </c>
      <c r="S1893">
        <v>0</v>
      </c>
      <c r="T1893">
        <v>4</v>
      </c>
      <c r="U1893">
        <v>4</v>
      </c>
      <c r="V1893">
        <v>64</v>
      </c>
      <c r="W1893">
        <v>0</v>
      </c>
      <c r="X1893">
        <v>0</v>
      </c>
      <c r="Y1893">
        <v>0</v>
      </c>
      <c r="Z1893">
        <v>1</v>
      </c>
      <c r="AA1893">
        <v>0</v>
      </c>
      <c r="AF1893">
        <v>19.5</v>
      </c>
    </row>
    <row r="1894" spans="1:32" hidden="1" x14ac:dyDescent="0.2">
      <c r="A1894" t="s">
        <v>1138</v>
      </c>
      <c r="B1894" t="s">
        <v>795</v>
      </c>
      <c r="C1894" t="s">
        <v>45</v>
      </c>
      <c r="D1894" t="s">
        <v>49</v>
      </c>
      <c r="E1894">
        <v>4</v>
      </c>
      <c r="F1894" t="s">
        <v>1139</v>
      </c>
      <c r="G1894" t="s">
        <v>141</v>
      </c>
      <c r="T1894">
        <v>6</v>
      </c>
      <c r="U1894">
        <v>6</v>
      </c>
      <c r="V1894">
        <v>75</v>
      </c>
      <c r="W1894">
        <v>1</v>
      </c>
      <c r="X1894">
        <v>0</v>
      </c>
      <c r="Y1894">
        <v>0</v>
      </c>
      <c r="AF1894">
        <v>19.5</v>
      </c>
    </row>
    <row r="1895" spans="1:32" hidden="1" x14ac:dyDescent="0.2">
      <c r="A1895" t="s">
        <v>408</v>
      </c>
      <c r="B1895" t="s">
        <v>368</v>
      </c>
      <c r="C1895" t="s">
        <v>57</v>
      </c>
      <c r="D1895" t="s">
        <v>61</v>
      </c>
      <c r="E1895">
        <v>4</v>
      </c>
      <c r="F1895" t="s">
        <v>409</v>
      </c>
      <c r="G1895" t="s">
        <v>153</v>
      </c>
      <c r="H1895">
        <v>26</v>
      </c>
      <c r="I1895">
        <v>20</v>
      </c>
      <c r="J1895">
        <v>287</v>
      </c>
      <c r="K1895">
        <v>1</v>
      </c>
      <c r="L1895">
        <v>0</v>
      </c>
      <c r="M1895">
        <v>0</v>
      </c>
      <c r="N1895">
        <v>0</v>
      </c>
      <c r="O1895">
        <v>10</v>
      </c>
      <c r="P1895">
        <v>40</v>
      </c>
      <c r="Q1895">
        <v>0</v>
      </c>
      <c r="R1895">
        <v>0</v>
      </c>
      <c r="S1895">
        <v>0</v>
      </c>
      <c r="Z1895">
        <v>2</v>
      </c>
      <c r="AA1895">
        <v>0</v>
      </c>
      <c r="AF1895">
        <v>19.48</v>
      </c>
    </row>
    <row r="1896" spans="1:32" hidden="1" x14ac:dyDescent="0.2">
      <c r="A1896" t="s">
        <v>502</v>
      </c>
      <c r="B1896" t="s">
        <v>476</v>
      </c>
      <c r="C1896" t="s">
        <v>39</v>
      </c>
      <c r="D1896" t="s">
        <v>31</v>
      </c>
      <c r="E1896">
        <v>4</v>
      </c>
      <c r="F1896" t="s">
        <v>503</v>
      </c>
      <c r="G1896" t="s">
        <v>150</v>
      </c>
      <c r="O1896">
        <v>16</v>
      </c>
      <c r="P1896">
        <v>81</v>
      </c>
      <c r="Q1896">
        <v>1</v>
      </c>
      <c r="R1896">
        <v>0</v>
      </c>
      <c r="S1896">
        <v>0</v>
      </c>
      <c r="T1896">
        <v>6</v>
      </c>
      <c r="U1896">
        <v>4</v>
      </c>
      <c r="V1896">
        <v>13</v>
      </c>
      <c r="W1896">
        <v>0</v>
      </c>
      <c r="X1896">
        <v>0</v>
      </c>
      <c r="Y1896">
        <v>0</v>
      </c>
      <c r="AF1896">
        <v>19.399999999999999</v>
      </c>
    </row>
    <row r="1897" spans="1:32" hidden="1" x14ac:dyDescent="0.2">
      <c r="A1897" t="s">
        <v>412</v>
      </c>
      <c r="B1897" t="s">
        <v>368</v>
      </c>
      <c r="C1897" t="s">
        <v>37</v>
      </c>
      <c r="D1897" t="s">
        <v>58</v>
      </c>
      <c r="E1897">
        <v>4</v>
      </c>
      <c r="F1897" t="s">
        <v>413</v>
      </c>
      <c r="G1897" t="s">
        <v>145</v>
      </c>
      <c r="H1897">
        <v>35</v>
      </c>
      <c r="I1897">
        <v>20</v>
      </c>
      <c r="J1897">
        <v>212</v>
      </c>
      <c r="K1897">
        <v>3</v>
      </c>
      <c r="L1897">
        <v>0</v>
      </c>
      <c r="M1897">
        <v>1</v>
      </c>
      <c r="N1897">
        <v>0</v>
      </c>
      <c r="O1897">
        <v>3</v>
      </c>
      <c r="P1897">
        <v>-2</v>
      </c>
      <c r="Q1897">
        <v>0</v>
      </c>
      <c r="R1897">
        <v>0</v>
      </c>
      <c r="S1897">
        <v>0</v>
      </c>
      <c r="AF1897">
        <v>19.28</v>
      </c>
    </row>
    <row r="1898" spans="1:32" hidden="1" x14ac:dyDescent="0.2">
      <c r="A1898" t="s">
        <v>1030</v>
      </c>
      <c r="B1898" t="s">
        <v>721</v>
      </c>
      <c r="C1898" t="s">
        <v>42</v>
      </c>
      <c r="D1898" t="s">
        <v>32</v>
      </c>
      <c r="E1898">
        <v>4</v>
      </c>
      <c r="F1898" t="s">
        <v>1031</v>
      </c>
      <c r="G1898" t="s">
        <v>146</v>
      </c>
      <c r="T1898">
        <v>8</v>
      </c>
      <c r="U1898">
        <v>5</v>
      </c>
      <c r="V1898">
        <v>81</v>
      </c>
      <c r="W1898">
        <v>1</v>
      </c>
      <c r="X1898">
        <v>0</v>
      </c>
      <c r="Y1898">
        <v>0</v>
      </c>
      <c r="AF1898">
        <v>19.100000000000001</v>
      </c>
    </row>
    <row r="1899" spans="1:32" hidden="1" x14ac:dyDescent="0.2">
      <c r="A1899" t="s">
        <v>444</v>
      </c>
      <c r="B1899" t="s">
        <v>368</v>
      </c>
      <c r="C1899" t="s">
        <v>40</v>
      </c>
      <c r="D1899" t="s">
        <v>59</v>
      </c>
      <c r="E1899">
        <v>4</v>
      </c>
      <c r="F1899" t="s">
        <v>445</v>
      </c>
      <c r="G1899" t="s">
        <v>143</v>
      </c>
      <c r="H1899">
        <v>50</v>
      </c>
      <c r="I1899">
        <v>28</v>
      </c>
      <c r="J1899">
        <v>298</v>
      </c>
      <c r="K1899">
        <v>1</v>
      </c>
      <c r="L1899">
        <v>0</v>
      </c>
      <c r="M1899">
        <v>0</v>
      </c>
      <c r="N1899">
        <v>0</v>
      </c>
      <c r="O1899">
        <v>4</v>
      </c>
      <c r="P1899">
        <v>31</v>
      </c>
      <c r="Q1899">
        <v>0</v>
      </c>
      <c r="R1899">
        <v>0</v>
      </c>
      <c r="S1899">
        <v>0</v>
      </c>
      <c r="AF1899">
        <v>19.02</v>
      </c>
    </row>
    <row r="1900" spans="1:32" hidden="1" x14ac:dyDescent="0.2">
      <c r="A1900" t="s">
        <v>490</v>
      </c>
      <c r="B1900" t="s">
        <v>476</v>
      </c>
      <c r="C1900" t="s">
        <v>41</v>
      </c>
      <c r="D1900" t="s">
        <v>34</v>
      </c>
      <c r="E1900">
        <v>4</v>
      </c>
      <c r="F1900" t="s">
        <v>491</v>
      </c>
      <c r="G1900" t="s">
        <v>152</v>
      </c>
      <c r="O1900">
        <v>17</v>
      </c>
      <c r="P1900">
        <v>77</v>
      </c>
      <c r="Q1900">
        <v>0</v>
      </c>
      <c r="R1900">
        <v>0</v>
      </c>
      <c r="S1900">
        <v>0</v>
      </c>
      <c r="T1900">
        <v>7</v>
      </c>
      <c r="U1900">
        <v>6</v>
      </c>
      <c r="V1900">
        <v>51</v>
      </c>
      <c r="W1900">
        <v>0</v>
      </c>
      <c r="X1900">
        <v>0</v>
      </c>
      <c r="Y1900">
        <v>0</v>
      </c>
      <c r="AF1900">
        <v>18.8</v>
      </c>
    </row>
    <row r="1901" spans="1:32" hidden="1" x14ac:dyDescent="0.2">
      <c r="A1901" t="s">
        <v>396</v>
      </c>
      <c r="B1901" t="s">
        <v>368</v>
      </c>
      <c r="C1901" t="s">
        <v>35</v>
      </c>
      <c r="D1901" t="s">
        <v>46</v>
      </c>
      <c r="E1901">
        <v>4</v>
      </c>
      <c r="F1901" t="s">
        <v>397</v>
      </c>
      <c r="G1901" t="s">
        <v>151</v>
      </c>
      <c r="H1901">
        <v>24</v>
      </c>
      <c r="I1901">
        <v>16</v>
      </c>
      <c r="J1901">
        <v>171</v>
      </c>
      <c r="K1901">
        <v>3</v>
      </c>
      <c r="L1901">
        <v>0</v>
      </c>
      <c r="M1901">
        <v>0</v>
      </c>
      <c r="N1901">
        <v>0</v>
      </c>
      <c r="O1901">
        <v>1</v>
      </c>
      <c r="P1901">
        <v>-1</v>
      </c>
      <c r="Q1901">
        <v>0</v>
      </c>
      <c r="R1901">
        <v>0</v>
      </c>
      <c r="S1901">
        <v>0</v>
      </c>
      <c r="AF1901">
        <v>18.739999999999998</v>
      </c>
    </row>
    <row r="1902" spans="1:32" hidden="1" x14ac:dyDescent="0.2">
      <c r="A1902" t="s">
        <v>881</v>
      </c>
      <c r="B1902" t="s">
        <v>721</v>
      </c>
      <c r="C1902" t="s">
        <v>55</v>
      </c>
      <c r="D1902" t="s">
        <v>48</v>
      </c>
      <c r="E1902">
        <v>4</v>
      </c>
      <c r="F1902" t="s">
        <v>882</v>
      </c>
      <c r="G1902" t="s">
        <v>139</v>
      </c>
      <c r="T1902">
        <v>7</v>
      </c>
      <c r="U1902">
        <v>5</v>
      </c>
      <c r="V1902">
        <v>77</v>
      </c>
      <c r="W1902">
        <v>1</v>
      </c>
      <c r="X1902">
        <v>0</v>
      </c>
      <c r="Y1902">
        <v>0</v>
      </c>
      <c r="AF1902">
        <v>18.7</v>
      </c>
    </row>
    <row r="1903" spans="1:32" hidden="1" x14ac:dyDescent="0.2">
      <c r="A1903" t="s">
        <v>957</v>
      </c>
      <c r="B1903" t="s">
        <v>721</v>
      </c>
      <c r="C1903" t="s">
        <v>53</v>
      </c>
      <c r="D1903" t="s">
        <v>38</v>
      </c>
      <c r="E1903">
        <v>4</v>
      </c>
      <c r="F1903" t="s">
        <v>958</v>
      </c>
      <c r="G1903" t="s">
        <v>148</v>
      </c>
      <c r="T1903">
        <v>8</v>
      </c>
      <c r="U1903">
        <v>7</v>
      </c>
      <c r="V1903">
        <v>55</v>
      </c>
      <c r="W1903">
        <v>1</v>
      </c>
      <c r="X1903">
        <v>0</v>
      </c>
      <c r="Y1903">
        <v>0</v>
      </c>
      <c r="AF1903">
        <v>18.5</v>
      </c>
    </row>
    <row r="1904" spans="1:32" hidden="1" x14ac:dyDescent="0.2">
      <c r="A1904" t="s">
        <v>963</v>
      </c>
      <c r="B1904" t="s">
        <v>721</v>
      </c>
      <c r="C1904" t="s">
        <v>52</v>
      </c>
      <c r="D1904" t="s">
        <v>56</v>
      </c>
      <c r="E1904">
        <v>4</v>
      </c>
      <c r="F1904" t="s">
        <v>964</v>
      </c>
      <c r="G1904" t="s">
        <v>147</v>
      </c>
      <c r="T1904">
        <v>10</v>
      </c>
      <c r="U1904">
        <v>7</v>
      </c>
      <c r="V1904">
        <v>54</v>
      </c>
      <c r="W1904">
        <v>1</v>
      </c>
      <c r="X1904">
        <v>0</v>
      </c>
      <c r="Y1904">
        <v>0</v>
      </c>
      <c r="AF1904">
        <v>18.399999999999999</v>
      </c>
    </row>
    <row r="1905" spans="1:32" hidden="1" x14ac:dyDescent="0.2">
      <c r="A1905" t="s">
        <v>863</v>
      </c>
      <c r="B1905" t="s">
        <v>721</v>
      </c>
      <c r="C1905" t="s">
        <v>31</v>
      </c>
      <c r="D1905" t="s">
        <v>39</v>
      </c>
      <c r="E1905">
        <v>4</v>
      </c>
      <c r="F1905" t="s">
        <v>864</v>
      </c>
      <c r="G1905" t="s">
        <v>150</v>
      </c>
      <c r="T1905">
        <v>12</v>
      </c>
      <c r="U1905">
        <v>9</v>
      </c>
      <c r="V1905">
        <v>93</v>
      </c>
      <c r="W1905">
        <v>0</v>
      </c>
      <c r="X1905">
        <v>0</v>
      </c>
      <c r="Y1905">
        <v>0</v>
      </c>
      <c r="AF1905">
        <v>18.3</v>
      </c>
    </row>
    <row r="1906" spans="1:32" hidden="1" x14ac:dyDescent="0.2">
      <c r="A1906" t="s">
        <v>406</v>
      </c>
      <c r="B1906" t="s">
        <v>368</v>
      </c>
      <c r="C1906" t="s">
        <v>52</v>
      </c>
      <c r="D1906" t="s">
        <v>56</v>
      </c>
      <c r="E1906">
        <v>4</v>
      </c>
      <c r="F1906" t="s">
        <v>407</v>
      </c>
      <c r="G1906" t="s">
        <v>147</v>
      </c>
      <c r="H1906">
        <v>43</v>
      </c>
      <c r="I1906">
        <v>28</v>
      </c>
      <c r="J1906">
        <v>281</v>
      </c>
      <c r="K1906">
        <v>2</v>
      </c>
      <c r="L1906">
        <v>0</v>
      </c>
      <c r="M1906">
        <v>1</v>
      </c>
      <c r="N1906">
        <v>0</v>
      </c>
      <c r="O1906">
        <v>1</v>
      </c>
      <c r="P1906">
        <v>0</v>
      </c>
      <c r="Q1906">
        <v>0</v>
      </c>
      <c r="R1906">
        <v>0</v>
      </c>
      <c r="S1906">
        <v>0</v>
      </c>
      <c r="AF1906">
        <v>18.239999999999998</v>
      </c>
    </row>
    <row r="1907" spans="1:32" hidden="1" x14ac:dyDescent="0.2">
      <c r="A1907" t="s">
        <v>478</v>
      </c>
      <c r="B1907" t="s">
        <v>476</v>
      </c>
      <c r="C1907" t="s">
        <v>46</v>
      </c>
      <c r="D1907" t="s">
        <v>35</v>
      </c>
      <c r="E1907">
        <v>4</v>
      </c>
      <c r="F1907" t="s">
        <v>479</v>
      </c>
      <c r="G1907" t="s">
        <v>151</v>
      </c>
      <c r="O1907">
        <v>3</v>
      </c>
      <c r="P1907">
        <v>18</v>
      </c>
      <c r="Q1907">
        <v>0</v>
      </c>
      <c r="R1907">
        <v>0</v>
      </c>
      <c r="S1907">
        <v>0</v>
      </c>
      <c r="T1907">
        <v>10</v>
      </c>
      <c r="U1907">
        <v>4</v>
      </c>
      <c r="V1907">
        <v>63</v>
      </c>
      <c r="W1907">
        <v>1</v>
      </c>
      <c r="X1907">
        <v>0</v>
      </c>
      <c r="Y1907">
        <v>0</v>
      </c>
      <c r="Z1907">
        <v>1</v>
      </c>
      <c r="AA1907">
        <v>0</v>
      </c>
      <c r="AF1907">
        <v>18.100000000000001</v>
      </c>
    </row>
    <row r="1908" spans="1:32" hidden="1" x14ac:dyDescent="0.2">
      <c r="A1908" t="s">
        <v>378</v>
      </c>
      <c r="B1908" t="s">
        <v>368</v>
      </c>
      <c r="C1908" t="s">
        <v>44</v>
      </c>
      <c r="D1908" t="s">
        <v>36</v>
      </c>
      <c r="E1908">
        <v>4</v>
      </c>
      <c r="F1908" t="s">
        <v>379</v>
      </c>
      <c r="G1908" t="s">
        <v>140</v>
      </c>
      <c r="H1908">
        <v>22</v>
      </c>
      <c r="I1908">
        <v>11</v>
      </c>
      <c r="J1908">
        <v>124</v>
      </c>
      <c r="K1908">
        <v>2</v>
      </c>
      <c r="L1908">
        <v>0</v>
      </c>
      <c r="M1908">
        <v>0</v>
      </c>
      <c r="N1908">
        <v>0</v>
      </c>
      <c r="O1908">
        <v>12</v>
      </c>
      <c r="P1908">
        <v>51</v>
      </c>
      <c r="Q1908">
        <v>0</v>
      </c>
      <c r="R1908">
        <v>0</v>
      </c>
      <c r="S1908">
        <v>0</v>
      </c>
      <c r="Z1908">
        <v>1</v>
      </c>
      <c r="AA1908">
        <v>0</v>
      </c>
      <c r="AF1908">
        <v>18.059999999999999</v>
      </c>
    </row>
    <row r="1909" spans="1:32" hidden="1" x14ac:dyDescent="0.2">
      <c r="A1909" t="s">
        <v>537</v>
      </c>
      <c r="B1909" t="s">
        <v>476</v>
      </c>
      <c r="C1909" t="s">
        <v>55</v>
      </c>
      <c r="D1909" t="s">
        <v>48</v>
      </c>
      <c r="E1909">
        <v>4</v>
      </c>
      <c r="F1909" t="s">
        <v>538</v>
      </c>
      <c r="G1909" t="s">
        <v>139</v>
      </c>
      <c r="O1909">
        <v>27</v>
      </c>
      <c r="P1909">
        <v>150</v>
      </c>
      <c r="Q1909">
        <v>0</v>
      </c>
      <c r="R1909">
        <v>0</v>
      </c>
      <c r="S1909">
        <v>1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AF1909">
        <v>18</v>
      </c>
    </row>
    <row r="1910" spans="1:32" hidden="1" x14ac:dyDescent="0.2">
      <c r="A1910" t="s">
        <v>631</v>
      </c>
      <c r="B1910" t="s">
        <v>476</v>
      </c>
      <c r="C1910" t="s">
        <v>49</v>
      </c>
      <c r="D1910" t="s">
        <v>45</v>
      </c>
      <c r="E1910">
        <v>4</v>
      </c>
      <c r="F1910" t="s">
        <v>632</v>
      </c>
      <c r="G1910" t="s">
        <v>141</v>
      </c>
      <c r="O1910">
        <v>8</v>
      </c>
      <c r="P1910">
        <v>54</v>
      </c>
      <c r="Q1910">
        <v>0</v>
      </c>
      <c r="R1910">
        <v>0</v>
      </c>
      <c r="S1910">
        <v>0</v>
      </c>
      <c r="T1910">
        <v>4</v>
      </c>
      <c r="U1910">
        <v>4</v>
      </c>
      <c r="V1910">
        <v>84</v>
      </c>
      <c r="W1910">
        <v>0</v>
      </c>
      <c r="X1910">
        <v>0</v>
      </c>
      <c r="Y1910">
        <v>0</v>
      </c>
      <c r="AF1910">
        <v>17.8</v>
      </c>
    </row>
    <row r="1911" spans="1:32" hidden="1" x14ac:dyDescent="0.2">
      <c r="A1911" t="s">
        <v>446</v>
      </c>
      <c r="B1911" t="s">
        <v>368</v>
      </c>
      <c r="C1911" t="s">
        <v>33</v>
      </c>
      <c r="D1911" t="s">
        <v>50</v>
      </c>
      <c r="E1911">
        <v>4</v>
      </c>
      <c r="F1911" t="s">
        <v>447</v>
      </c>
      <c r="G1911" t="s">
        <v>142</v>
      </c>
      <c r="H1911">
        <v>30</v>
      </c>
      <c r="I1911">
        <v>17</v>
      </c>
      <c r="J1911">
        <v>232</v>
      </c>
      <c r="K1911">
        <v>2</v>
      </c>
      <c r="L1911">
        <v>0</v>
      </c>
      <c r="M1911">
        <v>0</v>
      </c>
      <c r="N1911">
        <v>0</v>
      </c>
      <c r="AF1911">
        <v>17.28</v>
      </c>
    </row>
    <row r="1912" spans="1:32" hidden="1" x14ac:dyDescent="0.2">
      <c r="A1912" t="s">
        <v>508</v>
      </c>
      <c r="B1912" t="s">
        <v>476</v>
      </c>
      <c r="C1912" t="s">
        <v>37</v>
      </c>
      <c r="D1912" t="s">
        <v>58</v>
      </c>
      <c r="E1912">
        <v>4</v>
      </c>
      <c r="F1912" t="s">
        <v>509</v>
      </c>
      <c r="G1912" t="s">
        <v>145</v>
      </c>
      <c r="O1912">
        <v>9</v>
      </c>
      <c r="P1912">
        <v>38</v>
      </c>
      <c r="Q1912">
        <v>0</v>
      </c>
      <c r="R1912">
        <v>0</v>
      </c>
      <c r="S1912">
        <v>0</v>
      </c>
      <c r="T1912">
        <v>2</v>
      </c>
      <c r="U1912">
        <v>2</v>
      </c>
      <c r="V1912">
        <v>54</v>
      </c>
      <c r="W1912">
        <v>1</v>
      </c>
      <c r="X1912">
        <v>0</v>
      </c>
      <c r="Y1912">
        <v>0</v>
      </c>
      <c r="AF1912">
        <v>17.2</v>
      </c>
    </row>
    <row r="1913" spans="1:32" hidden="1" x14ac:dyDescent="0.2">
      <c r="A1913" t="s">
        <v>889</v>
      </c>
      <c r="B1913" t="s">
        <v>721</v>
      </c>
      <c r="C1913" t="s">
        <v>49</v>
      </c>
      <c r="D1913" t="s">
        <v>45</v>
      </c>
      <c r="E1913">
        <v>4</v>
      </c>
      <c r="F1913" t="s">
        <v>890</v>
      </c>
      <c r="G1913" t="s">
        <v>141</v>
      </c>
      <c r="T1913">
        <v>7</v>
      </c>
      <c r="U1913">
        <v>4</v>
      </c>
      <c r="V1913">
        <v>72</v>
      </c>
      <c r="W1913">
        <v>1</v>
      </c>
      <c r="X1913">
        <v>0</v>
      </c>
      <c r="Y1913">
        <v>0</v>
      </c>
      <c r="AF1913">
        <v>17.2</v>
      </c>
    </row>
    <row r="1914" spans="1:32" hidden="1" x14ac:dyDescent="0.2">
      <c r="A1914" t="s">
        <v>374</v>
      </c>
      <c r="B1914" t="s">
        <v>368</v>
      </c>
      <c r="C1914" t="s">
        <v>39</v>
      </c>
      <c r="D1914" t="s">
        <v>31</v>
      </c>
      <c r="E1914">
        <v>4</v>
      </c>
      <c r="F1914" t="s">
        <v>375</v>
      </c>
      <c r="G1914" t="s">
        <v>150</v>
      </c>
      <c r="H1914">
        <v>41</v>
      </c>
      <c r="I1914">
        <v>27</v>
      </c>
      <c r="J1914">
        <v>269</v>
      </c>
      <c r="K1914">
        <v>1</v>
      </c>
      <c r="L1914">
        <v>0</v>
      </c>
      <c r="M1914">
        <v>0</v>
      </c>
      <c r="N1914">
        <v>0</v>
      </c>
      <c r="O1914">
        <v>3</v>
      </c>
      <c r="P1914">
        <v>23</v>
      </c>
      <c r="Q1914">
        <v>0</v>
      </c>
      <c r="R1914">
        <v>0</v>
      </c>
      <c r="S1914">
        <v>0</v>
      </c>
      <c r="Z1914">
        <v>1</v>
      </c>
      <c r="AA1914">
        <v>0</v>
      </c>
      <c r="AF1914">
        <v>17.059999999999999</v>
      </c>
    </row>
    <row r="1915" spans="1:32" hidden="1" x14ac:dyDescent="0.2">
      <c r="A1915" t="s">
        <v>927</v>
      </c>
      <c r="B1915" t="s">
        <v>721</v>
      </c>
      <c r="C1915" t="s">
        <v>46</v>
      </c>
      <c r="D1915" t="s">
        <v>35</v>
      </c>
      <c r="E1915">
        <v>4</v>
      </c>
      <c r="F1915" t="s">
        <v>928</v>
      </c>
      <c r="G1915" t="s">
        <v>151</v>
      </c>
      <c r="T1915">
        <v>9</v>
      </c>
      <c r="U1915">
        <v>7</v>
      </c>
      <c r="V1915">
        <v>99</v>
      </c>
      <c r="W1915">
        <v>0</v>
      </c>
      <c r="X1915">
        <v>0</v>
      </c>
      <c r="Y1915">
        <v>0</v>
      </c>
      <c r="Z1915">
        <v>1</v>
      </c>
      <c r="AA1915">
        <v>0</v>
      </c>
      <c r="AF1915">
        <v>16.899999999999999</v>
      </c>
    </row>
    <row r="1916" spans="1:32" hidden="1" x14ac:dyDescent="0.2">
      <c r="A1916" t="s">
        <v>390</v>
      </c>
      <c r="B1916" t="s">
        <v>368</v>
      </c>
      <c r="C1916" t="s">
        <v>36</v>
      </c>
      <c r="D1916" t="s">
        <v>44</v>
      </c>
      <c r="E1916">
        <v>4</v>
      </c>
      <c r="F1916" t="s">
        <v>391</v>
      </c>
      <c r="G1916" t="s">
        <v>140</v>
      </c>
      <c r="H1916">
        <v>43</v>
      </c>
      <c r="I1916">
        <v>26</v>
      </c>
      <c r="J1916">
        <v>287</v>
      </c>
      <c r="K1916">
        <v>2</v>
      </c>
      <c r="L1916">
        <v>0</v>
      </c>
      <c r="M1916">
        <v>4</v>
      </c>
      <c r="N1916">
        <v>0</v>
      </c>
      <c r="O1916">
        <v>4</v>
      </c>
      <c r="P1916">
        <v>12</v>
      </c>
      <c r="Q1916">
        <v>0</v>
      </c>
      <c r="R1916">
        <v>0</v>
      </c>
      <c r="S1916">
        <v>0</v>
      </c>
      <c r="AF1916">
        <v>16.68</v>
      </c>
    </row>
    <row r="1917" spans="1:32" hidden="1" x14ac:dyDescent="0.2">
      <c r="A1917" t="s">
        <v>416</v>
      </c>
      <c r="B1917" t="s">
        <v>368</v>
      </c>
      <c r="C1917" t="s">
        <v>47</v>
      </c>
      <c r="D1917" t="s">
        <v>60</v>
      </c>
      <c r="E1917">
        <v>4</v>
      </c>
      <c r="F1917" t="s">
        <v>417</v>
      </c>
      <c r="G1917" t="s">
        <v>149</v>
      </c>
      <c r="H1917">
        <v>32</v>
      </c>
      <c r="I1917">
        <v>22</v>
      </c>
      <c r="J1917">
        <v>224</v>
      </c>
      <c r="K1917">
        <v>1</v>
      </c>
      <c r="L1917">
        <v>0</v>
      </c>
      <c r="M1917">
        <v>0</v>
      </c>
      <c r="N1917">
        <v>0</v>
      </c>
      <c r="O1917">
        <v>3</v>
      </c>
      <c r="P1917">
        <v>33</v>
      </c>
      <c r="Q1917">
        <v>0</v>
      </c>
      <c r="R1917">
        <v>0</v>
      </c>
      <c r="S1917">
        <v>0</v>
      </c>
      <c r="AF1917">
        <v>16.260000000000002</v>
      </c>
    </row>
    <row r="1918" spans="1:32" hidden="1" x14ac:dyDescent="0.2">
      <c r="A1918" t="s">
        <v>841</v>
      </c>
      <c r="B1918" t="s">
        <v>721</v>
      </c>
      <c r="C1918" t="s">
        <v>37</v>
      </c>
      <c r="D1918" t="s">
        <v>58</v>
      </c>
      <c r="E1918">
        <v>4</v>
      </c>
      <c r="F1918" t="s">
        <v>842</v>
      </c>
      <c r="G1918" t="s">
        <v>145</v>
      </c>
      <c r="T1918">
        <v>6</v>
      </c>
      <c r="U1918">
        <v>5</v>
      </c>
      <c r="V1918">
        <v>51</v>
      </c>
      <c r="W1918">
        <v>1</v>
      </c>
      <c r="X1918">
        <v>0</v>
      </c>
      <c r="Y1918">
        <v>0</v>
      </c>
      <c r="AF1918">
        <v>16.100000000000001</v>
      </c>
    </row>
    <row r="1919" spans="1:32" hidden="1" x14ac:dyDescent="0.2">
      <c r="A1919" t="s">
        <v>595</v>
      </c>
      <c r="B1919" t="s">
        <v>476</v>
      </c>
      <c r="C1919" t="s">
        <v>50</v>
      </c>
      <c r="D1919" t="s">
        <v>33</v>
      </c>
      <c r="E1919">
        <v>4</v>
      </c>
      <c r="F1919" t="s">
        <v>596</v>
      </c>
      <c r="G1919" t="s">
        <v>142</v>
      </c>
      <c r="O1919">
        <v>19</v>
      </c>
      <c r="P1919">
        <v>72</v>
      </c>
      <c r="Q1919">
        <v>1</v>
      </c>
      <c r="R1919">
        <v>0</v>
      </c>
      <c r="S1919">
        <v>0</v>
      </c>
      <c r="T1919">
        <v>1</v>
      </c>
      <c r="U1919">
        <v>1</v>
      </c>
      <c r="V1919">
        <v>18</v>
      </c>
      <c r="W1919">
        <v>0</v>
      </c>
      <c r="X1919">
        <v>0</v>
      </c>
      <c r="Y1919">
        <v>0</v>
      </c>
      <c r="AF1919">
        <v>16</v>
      </c>
    </row>
    <row r="1920" spans="1:32" hidden="1" x14ac:dyDescent="0.2">
      <c r="A1920" t="s">
        <v>663</v>
      </c>
      <c r="B1920" t="s">
        <v>476</v>
      </c>
      <c r="C1920" t="s">
        <v>58</v>
      </c>
      <c r="D1920" t="s">
        <v>37</v>
      </c>
      <c r="E1920">
        <v>4</v>
      </c>
      <c r="F1920" t="s">
        <v>664</v>
      </c>
      <c r="G1920" t="s">
        <v>145</v>
      </c>
      <c r="O1920">
        <v>18</v>
      </c>
      <c r="P1920">
        <v>40</v>
      </c>
      <c r="Q1920">
        <v>0</v>
      </c>
      <c r="R1920">
        <v>0</v>
      </c>
      <c r="S1920">
        <v>0</v>
      </c>
      <c r="T1920">
        <v>4</v>
      </c>
      <c r="U1920">
        <v>3</v>
      </c>
      <c r="V1920">
        <v>30</v>
      </c>
      <c r="W1920">
        <v>1</v>
      </c>
      <c r="X1920">
        <v>0</v>
      </c>
      <c r="Y1920">
        <v>0</v>
      </c>
      <c r="AF1920">
        <v>16</v>
      </c>
    </row>
    <row r="1921" spans="1:32" hidden="1" x14ac:dyDescent="0.2">
      <c r="A1921" t="s">
        <v>599</v>
      </c>
      <c r="B1921" t="s">
        <v>476</v>
      </c>
      <c r="C1921" t="s">
        <v>40</v>
      </c>
      <c r="D1921" t="s">
        <v>59</v>
      </c>
      <c r="E1921">
        <v>4</v>
      </c>
      <c r="F1921" t="s">
        <v>600</v>
      </c>
      <c r="G1921" t="s">
        <v>143</v>
      </c>
      <c r="O1921">
        <v>22</v>
      </c>
      <c r="P1921">
        <v>105</v>
      </c>
      <c r="Q1921">
        <v>0</v>
      </c>
      <c r="R1921">
        <v>0</v>
      </c>
      <c r="S1921">
        <v>1</v>
      </c>
      <c r="T1921">
        <v>3</v>
      </c>
      <c r="U1921">
        <v>2</v>
      </c>
      <c r="V1921">
        <v>4</v>
      </c>
      <c r="W1921">
        <v>0</v>
      </c>
      <c r="X1921">
        <v>0</v>
      </c>
      <c r="Y1921">
        <v>0</v>
      </c>
      <c r="AF1921">
        <v>15.9</v>
      </c>
    </row>
    <row r="1922" spans="1:32" x14ac:dyDescent="0.2">
      <c r="A1922" t="s">
        <v>780</v>
      </c>
      <c r="B1922" t="s">
        <v>721</v>
      </c>
      <c r="C1922" t="s">
        <v>44</v>
      </c>
      <c r="D1922" t="s">
        <v>36</v>
      </c>
      <c r="E1922">
        <v>4</v>
      </c>
      <c r="F1922" t="s">
        <v>781</v>
      </c>
      <c r="G1922" t="s">
        <v>140</v>
      </c>
      <c r="T1922">
        <v>3</v>
      </c>
      <c r="U1922">
        <v>2</v>
      </c>
      <c r="V1922">
        <v>18</v>
      </c>
      <c r="W1922">
        <v>2</v>
      </c>
      <c r="X1922">
        <v>0</v>
      </c>
      <c r="Y1922">
        <v>0</v>
      </c>
      <c r="AF1922">
        <v>15.8</v>
      </c>
    </row>
    <row r="1923" spans="1:32" hidden="1" x14ac:dyDescent="0.2">
      <c r="A1923" t="s">
        <v>823</v>
      </c>
      <c r="B1923" t="s">
        <v>721</v>
      </c>
      <c r="C1923" t="s">
        <v>46</v>
      </c>
      <c r="D1923" t="s">
        <v>35</v>
      </c>
      <c r="E1923">
        <v>4</v>
      </c>
      <c r="F1923" t="s">
        <v>824</v>
      </c>
      <c r="G1923" t="s">
        <v>151</v>
      </c>
      <c r="O1923">
        <v>1</v>
      </c>
      <c r="P1923">
        <v>13</v>
      </c>
      <c r="Q1923">
        <v>0</v>
      </c>
      <c r="R1923">
        <v>0</v>
      </c>
      <c r="S1923">
        <v>0</v>
      </c>
      <c r="T1923">
        <v>10</v>
      </c>
      <c r="U1923">
        <v>7</v>
      </c>
      <c r="V1923">
        <v>75</v>
      </c>
      <c r="W1923">
        <v>0</v>
      </c>
      <c r="X1923">
        <v>0</v>
      </c>
      <c r="Y1923">
        <v>0</v>
      </c>
      <c r="AF1923">
        <v>15.8</v>
      </c>
    </row>
    <row r="1924" spans="1:32" hidden="1" x14ac:dyDescent="0.2">
      <c r="A1924" t="s">
        <v>575</v>
      </c>
      <c r="B1924" t="s">
        <v>476</v>
      </c>
      <c r="C1924" t="s">
        <v>45</v>
      </c>
      <c r="D1924" t="s">
        <v>49</v>
      </c>
      <c r="E1924">
        <v>4</v>
      </c>
      <c r="F1924" t="s">
        <v>576</v>
      </c>
      <c r="G1924" t="s">
        <v>141</v>
      </c>
      <c r="O1924">
        <v>12</v>
      </c>
      <c r="P1924">
        <v>63</v>
      </c>
      <c r="Q1924">
        <v>0</v>
      </c>
      <c r="R1924">
        <v>0</v>
      </c>
      <c r="S1924">
        <v>0</v>
      </c>
      <c r="T1924">
        <v>3</v>
      </c>
      <c r="U1924">
        <v>3</v>
      </c>
      <c r="V1924">
        <v>62</v>
      </c>
      <c r="W1924">
        <v>0</v>
      </c>
      <c r="X1924">
        <v>0</v>
      </c>
      <c r="Y1924">
        <v>0</v>
      </c>
      <c r="AF1924">
        <v>15.5</v>
      </c>
    </row>
    <row r="1925" spans="1:32" hidden="1" x14ac:dyDescent="0.2">
      <c r="A1925" t="s">
        <v>794</v>
      </c>
      <c r="B1925" t="s">
        <v>795</v>
      </c>
      <c r="C1925" t="s">
        <v>47</v>
      </c>
      <c r="D1925" t="s">
        <v>60</v>
      </c>
      <c r="E1925">
        <v>4</v>
      </c>
      <c r="F1925" t="s">
        <v>796</v>
      </c>
      <c r="G1925" t="s">
        <v>149</v>
      </c>
      <c r="T1925">
        <v>6</v>
      </c>
      <c r="U1925">
        <v>5</v>
      </c>
      <c r="V1925">
        <v>45</v>
      </c>
      <c r="W1925">
        <v>1</v>
      </c>
      <c r="X1925">
        <v>0</v>
      </c>
      <c r="Y1925">
        <v>0</v>
      </c>
      <c r="AF1925">
        <v>15.5</v>
      </c>
    </row>
    <row r="1926" spans="1:32" hidden="1" x14ac:dyDescent="0.2">
      <c r="A1926" t="s">
        <v>370</v>
      </c>
      <c r="B1926" t="s">
        <v>368</v>
      </c>
      <c r="C1926" t="s">
        <v>58</v>
      </c>
      <c r="D1926" t="s">
        <v>37</v>
      </c>
      <c r="E1926">
        <v>4</v>
      </c>
      <c r="F1926" t="s">
        <v>371</v>
      </c>
      <c r="G1926" t="s">
        <v>145</v>
      </c>
      <c r="H1926">
        <v>42</v>
      </c>
      <c r="I1926">
        <v>28</v>
      </c>
      <c r="J1926">
        <v>274</v>
      </c>
      <c r="K1926">
        <v>1</v>
      </c>
      <c r="L1926">
        <v>0</v>
      </c>
      <c r="M1926">
        <v>1</v>
      </c>
      <c r="N1926">
        <v>0</v>
      </c>
      <c r="O1926">
        <v>6</v>
      </c>
      <c r="P1926">
        <v>15</v>
      </c>
      <c r="Q1926">
        <v>0</v>
      </c>
      <c r="R1926">
        <v>0</v>
      </c>
      <c r="S1926">
        <v>0</v>
      </c>
      <c r="AF1926">
        <v>15.46</v>
      </c>
    </row>
    <row r="1927" spans="1:32" hidden="1" x14ac:dyDescent="0.2">
      <c r="A1927" t="s">
        <v>434</v>
      </c>
      <c r="B1927" t="s">
        <v>368</v>
      </c>
      <c r="C1927" t="s">
        <v>59</v>
      </c>
      <c r="D1927" t="s">
        <v>40</v>
      </c>
      <c r="E1927">
        <v>4</v>
      </c>
      <c r="F1927" t="s">
        <v>435</v>
      </c>
      <c r="G1927" t="s">
        <v>143</v>
      </c>
      <c r="H1927">
        <v>47</v>
      </c>
      <c r="I1927">
        <v>30</v>
      </c>
      <c r="J1927">
        <v>282</v>
      </c>
      <c r="K1927">
        <v>1</v>
      </c>
      <c r="L1927">
        <v>0</v>
      </c>
      <c r="M1927">
        <v>0</v>
      </c>
      <c r="N1927">
        <v>0</v>
      </c>
      <c r="O1927">
        <v>3</v>
      </c>
      <c r="P1927">
        <v>1</v>
      </c>
      <c r="Q1927">
        <v>0</v>
      </c>
      <c r="R1927">
        <v>0</v>
      </c>
      <c r="S1927">
        <v>0</v>
      </c>
      <c r="AF1927">
        <v>15.38</v>
      </c>
    </row>
    <row r="1928" spans="1:32" hidden="1" x14ac:dyDescent="0.2">
      <c r="A1928" t="s">
        <v>1064</v>
      </c>
      <c r="B1928" t="s">
        <v>795</v>
      </c>
      <c r="C1928" t="s">
        <v>49</v>
      </c>
      <c r="D1928" t="s">
        <v>45</v>
      </c>
      <c r="E1928">
        <v>4</v>
      </c>
      <c r="F1928" t="s">
        <v>1065</v>
      </c>
      <c r="G1928" t="s">
        <v>141</v>
      </c>
      <c r="T1928">
        <v>6</v>
      </c>
      <c r="U1928">
        <v>4</v>
      </c>
      <c r="V1928">
        <v>53</v>
      </c>
      <c r="W1928">
        <v>1</v>
      </c>
      <c r="X1928">
        <v>0</v>
      </c>
      <c r="Y1928">
        <v>0</v>
      </c>
      <c r="AF1928">
        <v>15.3</v>
      </c>
    </row>
    <row r="1929" spans="1:32" hidden="1" x14ac:dyDescent="0.2">
      <c r="A1929" t="s">
        <v>1060</v>
      </c>
      <c r="B1929" t="s">
        <v>721</v>
      </c>
      <c r="C1929" t="s">
        <v>38</v>
      </c>
      <c r="D1929" t="s">
        <v>53</v>
      </c>
      <c r="E1929">
        <v>4</v>
      </c>
      <c r="F1929" t="s">
        <v>1061</v>
      </c>
      <c r="G1929" t="s">
        <v>148</v>
      </c>
      <c r="T1929">
        <v>3</v>
      </c>
      <c r="U1929">
        <v>2</v>
      </c>
      <c r="V1929">
        <v>72</v>
      </c>
      <c r="W1929">
        <v>1</v>
      </c>
      <c r="X1929">
        <v>0</v>
      </c>
      <c r="Y1929">
        <v>0</v>
      </c>
      <c r="AF1929">
        <v>15.2</v>
      </c>
    </row>
    <row r="1930" spans="1:32" hidden="1" x14ac:dyDescent="0.2">
      <c r="A1930" t="s">
        <v>973</v>
      </c>
      <c r="B1930" t="s">
        <v>721</v>
      </c>
      <c r="C1930" t="s">
        <v>51</v>
      </c>
      <c r="D1930" t="s">
        <v>62</v>
      </c>
      <c r="E1930">
        <v>4</v>
      </c>
      <c r="F1930" t="s">
        <v>974</v>
      </c>
      <c r="G1930" t="s">
        <v>144</v>
      </c>
      <c r="T1930">
        <v>10</v>
      </c>
      <c r="U1930">
        <v>7</v>
      </c>
      <c r="V1930">
        <v>82</v>
      </c>
      <c r="W1930">
        <v>0</v>
      </c>
      <c r="X1930">
        <v>0</v>
      </c>
      <c r="Y1930">
        <v>0</v>
      </c>
      <c r="AF1930">
        <v>15.2</v>
      </c>
    </row>
    <row r="1931" spans="1:32" hidden="1" x14ac:dyDescent="0.2">
      <c r="A1931" t="s">
        <v>372</v>
      </c>
      <c r="B1931" t="s">
        <v>368</v>
      </c>
      <c r="C1931" t="s">
        <v>32</v>
      </c>
      <c r="D1931" t="s">
        <v>42</v>
      </c>
      <c r="E1931">
        <v>4</v>
      </c>
      <c r="F1931" t="s">
        <v>373</v>
      </c>
      <c r="G1931" t="s">
        <v>146</v>
      </c>
      <c r="H1931">
        <v>29</v>
      </c>
      <c r="I1931">
        <v>16</v>
      </c>
      <c r="J1931">
        <v>218</v>
      </c>
      <c r="K1931">
        <v>1</v>
      </c>
      <c r="L1931">
        <v>0</v>
      </c>
      <c r="M1931">
        <v>1</v>
      </c>
      <c r="N1931">
        <v>0</v>
      </c>
      <c r="O1931">
        <v>9</v>
      </c>
      <c r="P1931">
        <v>34</v>
      </c>
      <c r="Q1931">
        <v>0</v>
      </c>
      <c r="R1931">
        <v>0</v>
      </c>
      <c r="S1931">
        <v>0</v>
      </c>
      <c r="AF1931">
        <v>15.12</v>
      </c>
    </row>
    <row r="1932" spans="1:32" hidden="1" x14ac:dyDescent="0.2">
      <c r="A1932" t="s">
        <v>867</v>
      </c>
      <c r="B1932" t="s">
        <v>721</v>
      </c>
      <c r="C1932" t="s">
        <v>41</v>
      </c>
      <c r="D1932" t="s">
        <v>34</v>
      </c>
      <c r="E1932">
        <v>4</v>
      </c>
      <c r="F1932" t="s">
        <v>868</v>
      </c>
      <c r="G1932" t="s">
        <v>152</v>
      </c>
      <c r="T1932">
        <v>6</v>
      </c>
      <c r="U1932">
        <v>6</v>
      </c>
      <c r="V1932">
        <v>89</v>
      </c>
      <c r="W1932">
        <v>0</v>
      </c>
      <c r="X1932">
        <v>0</v>
      </c>
      <c r="Y1932">
        <v>0</v>
      </c>
      <c r="AF1932">
        <v>14.9</v>
      </c>
    </row>
    <row r="1933" spans="1:32" hidden="1" x14ac:dyDescent="0.2">
      <c r="A1933" t="s">
        <v>873</v>
      </c>
      <c r="B1933" t="s">
        <v>721</v>
      </c>
      <c r="C1933" t="s">
        <v>56</v>
      </c>
      <c r="D1933" t="s">
        <v>52</v>
      </c>
      <c r="E1933">
        <v>4</v>
      </c>
      <c r="F1933" t="s">
        <v>874</v>
      </c>
      <c r="G1933" t="s">
        <v>147</v>
      </c>
      <c r="T1933">
        <v>9</v>
      </c>
      <c r="U1933">
        <v>4</v>
      </c>
      <c r="V1933">
        <v>49</v>
      </c>
      <c r="W1933">
        <v>1</v>
      </c>
      <c r="X1933">
        <v>0</v>
      </c>
      <c r="Y1933">
        <v>0</v>
      </c>
      <c r="AF1933">
        <v>14.9</v>
      </c>
    </row>
    <row r="1934" spans="1:32" hidden="1" x14ac:dyDescent="0.2">
      <c r="A1934" t="s">
        <v>376</v>
      </c>
      <c r="B1934" t="s">
        <v>368</v>
      </c>
      <c r="C1934" t="s">
        <v>56</v>
      </c>
      <c r="D1934" t="s">
        <v>52</v>
      </c>
      <c r="E1934">
        <v>4</v>
      </c>
      <c r="F1934" t="s">
        <v>377</v>
      </c>
      <c r="G1934" t="s">
        <v>147</v>
      </c>
      <c r="H1934">
        <v>33</v>
      </c>
      <c r="I1934">
        <v>20</v>
      </c>
      <c r="J1934">
        <v>196</v>
      </c>
      <c r="K1934">
        <v>2</v>
      </c>
      <c r="L1934">
        <v>0</v>
      </c>
      <c r="M1934">
        <v>1</v>
      </c>
      <c r="N1934">
        <v>0</v>
      </c>
      <c r="AF1934">
        <v>14.84</v>
      </c>
    </row>
    <row r="1935" spans="1:32" hidden="1" x14ac:dyDescent="0.2">
      <c r="A1935" t="s">
        <v>1247</v>
      </c>
      <c r="B1935" t="s">
        <v>721</v>
      </c>
      <c r="C1935" t="s">
        <v>47</v>
      </c>
      <c r="D1935" t="s">
        <v>60</v>
      </c>
      <c r="E1935">
        <v>4</v>
      </c>
      <c r="F1935" t="s">
        <v>1248</v>
      </c>
      <c r="G1935" t="s">
        <v>149</v>
      </c>
      <c r="T1935">
        <v>6</v>
      </c>
      <c r="U1935">
        <v>5</v>
      </c>
      <c r="V1935">
        <v>98</v>
      </c>
      <c r="W1935">
        <v>0</v>
      </c>
      <c r="X1935">
        <v>0</v>
      </c>
      <c r="Y1935">
        <v>0</v>
      </c>
      <c r="AF1935">
        <v>14.8</v>
      </c>
    </row>
    <row r="1936" spans="1:32" hidden="1" x14ac:dyDescent="0.2">
      <c r="A1936" t="s">
        <v>1140</v>
      </c>
      <c r="B1936" t="s">
        <v>721</v>
      </c>
      <c r="C1936" t="s">
        <v>39</v>
      </c>
      <c r="D1936" t="s">
        <v>31</v>
      </c>
      <c r="E1936">
        <v>4</v>
      </c>
      <c r="F1936" t="s">
        <v>1141</v>
      </c>
      <c r="G1936" t="s">
        <v>150</v>
      </c>
      <c r="T1936">
        <v>10</v>
      </c>
      <c r="U1936">
        <v>6</v>
      </c>
      <c r="V1936">
        <v>87</v>
      </c>
      <c r="W1936">
        <v>0</v>
      </c>
      <c r="X1936">
        <v>0</v>
      </c>
      <c r="Y1936">
        <v>0</v>
      </c>
      <c r="AF1936">
        <v>14.7</v>
      </c>
    </row>
    <row r="1937" spans="1:32" hidden="1" x14ac:dyDescent="0.2">
      <c r="A1937" t="s">
        <v>839</v>
      </c>
      <c r="B1937" t="s">
        <v>721</v>
      </c>
      <c r="C1937" t="s">
        <v>32</v>
      </c>
      <c r="D1937" t="s">
        <v>42</v>
      </c>
      <c r="E1937">
        <v>4</v>
      </c>
      <c r="F1937" t="s">
        <v>840</v>
      </c>
      <c r="G1937" t="s">
        <v>146</v>
      </c>
      <c r="T1937">
        <v>5</v>
      </c>
      <c r="U1937">
        <v>4</v>
      </c>
      <c r="V1937">
        <v>46</v>
      </c>
      <c r="W1937">
        <v>1</v>
      </c>
      <c r="X1937">
        <v>0</v>
      </c>
      <c r="Y1937">
        <v>0</v>
      </c>
      <c r="AF1937">
        <v>14.6</v>
      </c>
    </row>
    <row r="1938" spans="1:32" hidden="1" x14ac:dyDescent="0.2">
      <c r="A1938" t="s">
        <v>450</v>
      </c>
      <c r="B1938" t="s">
        <v>368</v>
      </c>
      <c r="C1938" t="s">
        <v>34</v>
      </c>
      <c r="D1938" t="s">
        <v>41</v>
      </c>
      <c r="E1938">
        <v>4</v>
      </c>
      <c r="F1938" t="s">
        <v>451</v>
      </c>
      <c r="G1938" t="s">
        <v>152</v>
      </c>
      <c r="H1938">
        <v>26</v>
      </c>
      <c r="I1938">
        <v>16</v>
      </c>
      <c r="J1938">
        <v>246</v>
      </c>
      <c r="K1938">
        <v>1</v>
      </c>
      <c r="L1938">
        <v>0</v>
      </c>
      <c r="M1938">
        <v>0</v>
      </c>
      <c r="N1938">
        <v>0</v>
      </c>
      <c r="O1938">
        <v>3</v>
      </c>
      <c r="P1938">
        <v>5</v>
      </c>
      <c r="Q1938">
        <v>0</v>
      </c>
      <c r="R1938">
        <v>0</v>
      </c>
      <c r="S1938">
        <v>0</v>
      </c>
      <c r="AF1938">
        <v>14.34</v>
      </c>
    </row>
    <row r="1939" spans="1:32" hidden="1" x14ac:dyDescent="0.2">
      <c r="A1939" t="s">
        <v>388</v>
      </c>
      <c r="B1939" t="s">
        <v>368</v>
      </c>
      <c r="C1939" t="s">
        <v>42</v>
      </c>
      <c r="D1939" t="s">
        <v>32</v>
      </c>
      <c r="E1939">
        <v>4</v>
      </c>
      <c r="F1939" t="s">
        <v>389</v>
      </c>
      <c r="G1939" t="s">
        <v>146</v>
      </c>
      <c r="H1939">
        <v>44</v>
      </c>
      <c r="I1939">
        <v>19</v>
      </c>
      <c r="J1939">
        <v>198</v>
      </c>
      <c r="K1939">
        <v>2</v>
      </c>
      <c r="L1939">
        <v>0</v>
      </c>
      <c r="M1939">
        <v>2</v>
      </c>
      <c r="N1939">
        <v>0</v>
      </c>
      <c r="O1939">
        <v>1</v>
      </c>
      <c r="P1939">
        <v>4</v>
      </c>
      <c r="Q1939">
        <v>0</v>
      </c>
      <c r="R1939">
        <v>0</v>
      </c>
      <c r="S1939">
        <v>0</v>
      </c>
      <c r="AF1939">
        <v>14.32</v>
      </c>
    </row>
    <row r="1940" spans="1:32" hidden="1" x14ac:dyDescent="0.2">
      <c r="A1940" t="s">
        <v>506</v>
      </c>
      <c r="B1940" t="s">
        <v>476</v>
      </c>
      <c r="C1940" t="s">
        <v>36</v>
      </c>
      <c r="D1940" t="s">
        <v>44</v>
      </c>
      <c r="E1940">
        <v>4</v>
      </c>
      <c r="F1940" t="s">
        <v>507</v>
      </c>
      <c r="G1940" t="s">
        <v>140</v>
      </c>
      <c r="O1940">
        <v>6</v>
      </c>
      <c r="P1940">
        <v>23</v>
      </c>
      <c r="Q1940">
        <v>0</v>
      </c>
      <c r="R1940">
        <v>0</v>
      </c>
      <c r="S1940">
        <v>0</v>
      </c>
      <c r="T1940">
        <v>5</v>
      </c>
      <c r="U1940">
        <v>3</v>
      </c>
      <c r="V1940">
        <v>30</v>
      </c>
      <c r="W1940">
        <v>1</v>
      </c>
      <c r="X1940">
        <v>0</v>
      </c>
      <c r="Y1940">
        <v>0</v>
      </c>
      <c r="AF1940">
        <v>14.3</v>
      </c>
    </row>
    <row r="1941" spans="1:32" hidden="1" x14ac:dyDescent="0.2">
      <c r="A1941" t="s">
        <v>386</v>
      </c>
      <c r="B1941" t="s">
        <v>368</v>
      </c>
      <c r="C1941" t="s">
        <v>50</v>
      </c>
      <c r="D1941" t="s">
        <v>33</v>
      </c>
      <c r="E1941">
        <v>4</v>
      </c>
      <c r="F1941" t="s">
        <v>387</v>
      </c>
      <c r="G1941" t="s">
        <v>142</v>
      </c>
      <c r="H1941">
        <v>27</v>
      </c>
      <c r="I1941">
        <v>19</v>
      </c>
      <c r="J1941">
        <v>256</v>
      </c>
      <c r="K1941">
        <v>1</v>
      </c>
      <c r="L1941">
        <v>0</v>
      </c>
      <c r="M1941">
        <v>0</v>
      </c>
      <c r="N1941">
        <v>0</v>
      </c>
      <c r="O1941">
        <v>1</v>
      </c>
      <c r="P1941">
        <v>-1</v>
      </c>
      <c r="Q1941">
        <v>0</v>
      </c>
      <c r="R1941">
        <v>0</v>
      </c>
      <c r="S1941">
        <v>0</v>
      </c>
      <c r="AF1941">
        <v>14.14</v>
      </c>
    </row>
    <row r="1942" spans="1:32" hidden="1" x14ac:dyDescent="0.2">
      <c r="A1942" t="s">
        <v>549</v>
      </c>
      <c r="B1942" t="s">
        <v>476</v>
      </c>
      <c r="C1942" t="s">
        <v>33</v>
      </c>
      <c r="D1942" t="s">
        <v>50</v>
      </c>
      <c r="E1942">
        <v>4</v>
      </c>
      <c r="F1942" t="s">
        <v>550</v>
      </c>
      <c r="G1942" t="s">
        <v>142</v>
      </c>
      <c r="O1942">
        <v>3</v>
      </c>
      <c r="P1942">
        <v>27</v>
      </c>
      <c r="Q1942">
        <v>1</v>
      </c>
      <c r="R1942">
        <v>0</v>
      </c>
      <c r="S1942">
        <v>0</v>
      </c>
      <c r="T1942">
        <v>4</v>
      </c>
      <c r="U1942">
        <v>3</v>
      </c>
      <c r="V1942">
        <v>23</v>
      </c>
      <c r="W1942">
        <v>0</v>
      </c>
      <c r="X1942">
        <v>0</v>
      </c>
      <c r="Y1942">
        <v>0</v>
      </c>
      <c r="AF1942">
        <v>14</v>
      </c>
    </row>
    <row r="1943" spans="1:32" hidden="1" x14ac:dyDescent="0.2">
      <c r="A1943" t="s">
        <v>1106</v>
      </c>
      <c r="B1943" t="s">
        <v>721</v>
      </c>
      <c r="C1943" t="s">
        <v>52</v>
      </c>
      <c r="D1943" t="s">
        <v>56</v>
      </c>
      <c r="E1943">
        <v>4</v>
      </c>
      <c r="F1943" t="s">
        <v>1107</v>
      </c>
      <c r="G1943" t="s">
        <v>147</v>
      </c>
      <c r="T1943">
        <v>9</v>
      </c>
      <c r="U1943">
        <v>6</v>
      </c>
      <c r="V1943">
        <v>80</v>
      </c>
      <c r="W1943">
        <v>0</v>
      </c>
      <c r="X1943">
        <v>0</v>
      </c>
      <c r="Y1943">
        <v>0</v>
      </c>
      <c r="AF1943">
        <v>14</v>
      </c>
    </row>
    <row r="1944" spans="1:32" hidden="1" x14ac:dyDescent="0.2">
      <c r="A1944" t="s">
        <v>855</v>
      </c>
      <c r="B1944" t="s">
        <v>721</v>
      </c>
      <c r="C1944" t="s">
        <v>45</v>
      </c>
      <c r="D1944" t="s">
        <v>49</v>
      </c>
      <c r="E1944">
        <v>4</v>
      </c>
      <c r="F1944" t="s">
        <v>856</v>
      </c>
      <c r="G1944" t="s">
        <v>141</v>
      </c>
      <c r="T1944">
        <v>10</v>
      </c>
      <c r="U1944">
        <v>6</v>
      </c>
      <c r="V1944">
        <v>79</v>
      </c>
      <c r="W1944">
        <v>0</v>
      </c>
      <c r="X1944">
        <v>0</v>
      </c>
      <c r="Y1944">
        <v>0</v>
      </c>
      <c r="AF1944">
        <v>13.9</v>
      </c>
    </row>
    <row r="1945" spans="1:32" hidden="1" x14ac:dyDescent="0.2">
      <c r="A1945" t="s">
        <v>979</v>
      </c>
      <c r="B1945" t="s">
        <v>721</v>
      </c>
      <c r="C1945" t="s">
        <v>34</v>
      </c>
      <c r="D1945" t="s">
        <v>41</v>
      </c>
      <c r="E1945">
        <v>4</v>
      </c>
      <c r="F1945" t="s">
        <v>980</v>
      </c>
      <c r="G1945" t="s">
        <v>152</v>
      </c>
      <c r="T1945">
        <v>10</v>
      </c>
      <c r="U1945">
        <v>3</v>
      </c>
      <c r="V1945">
        <v>49</v>
      </c>
      <c r="W1945">
        <v>1</v>
      </c>
      <c r="X1945">
        <v>0</v>
      </c>
      <c r="Y1945">
        <v>0</v>
      </c>
      <c r="AF1945">
        <v>13.9</v>
      </c>
    </row>
    <row r="1946" spans="1:32" hidden="1" x14ac:dyDescent="0.2">
      <c r="A1946" t="s">
        <v>494</v>
      </c>
      <c r="B1946" t="s">
        <v>476</v>
      </c>
      <c r="C1946" t="s">
        <v>59</v>
      </c>
      <c r="D1946" t="s">
        <v>40</v>
      </c>
      <c r="E1946">
        <v>4</v>
      </c>
      <c r="F1946" t="s">
        <v>495</v>
      </c>
      <c r="G1946" t="s">
        <v>143</v>
      </c>
      <c r="O1946">
        <v>17</v>
      </c>
      <c r="P1946">
        <v>53</v>
      </c>
      <c r="Q1946">
        <v>0</v>
      </c>
      <c r="R1946">
        <v>0</v>
      </c>
      <c r="S1946">
        <v>0</v>
      </c>
      <c r="T1946">
        <v>7</v>
      </c>
      <c r="U1946">
        <v>5</v>
      </c>
      <c r="V1946">
        <v>34</v>
      </c>
      <c r="W1946">
        <v>0</v>
      </c>
      <c r="X1946">
        <v>0</v>
      </c>
      <c r="Y1946">
        <v>0</v>
      </c>
      <c r="Z1946">
        <v>1</v>
      </c>
      <c r="AA1946">
        <v>0</v>
      </c>
      <c r="AF1946">
        <v>13.7</v>
      </c>
    </row>
    <row r="1947" spans="1:32" hidden="1" x14ac:dyDescent="0.2">
      <c r="A1947" t="s">
        <v>913</v>
      </c>
      <c r="B1947" t="s">
        <v>721</v>
      </c>
      <c r="C1947" t="s">
        <v>59</v>
      </c>
      <c r="D1947" t="s">
        <v>40</v>
      </c>
      <c r="E1947">
        <v>4</v>
      </c>
      <c r="F1947" t="s">
        <v>914</v>
      </c>
      <c r="G1947" t="s">
        <v>143</v>
      </c>
      <c r="T1947">
        <v>13</v>
      </c>
      <c r="U1947">
        <v>7</v>
      </c>
      <c r="V1947">
        <v>67</v>
      </c>
      <c r="W1947">
        <v>0</v>
      </c>
      <c r="X1947">
        <v>0</v>
      </c>
      <c r="Y1947">
        <v>0</v>
      </c>
      <c r="AF1947">
        <v>13.7</v>
      </c>
    </row>
    <row r="1948" spans="1:32" hidden="1" x14ac:dyDescent="0.2">
      <c r="A1948" t="s">
        <v>989</v>
      </c>
      <c r="B1948" t="s">
        <v>721</v>
      </c>
      <c r="C1948" t="s">
        <v>59</v>
      </c>
      <c r="D1948" t="s">
        <v>40</v>
      </c>
      <c r="E1948">
        <v>4</v>
      </c>
      <c r="F1948" t="s">
        <v>990</v>
      </c>
      <c r="G1948" t="s">
        <v>143</v>
      </c>
      <c r="T1948">
        <v>9</v>
      </c>
      <c r="U1948">
        <v>6</v>
      </c>
      <c r="V1948">
        <v>75</v>
      </c>
      <c r="W1948">
        <v>0</v>
      </c>
      <c r="X1948">
        <v>0</v>
      </c>
      <c r="Y1948">
        <v>0</v>
      </c>
      <c r="AF1948">
        <v>13.5</v>
      </c>
    </row>
    <row r="1949" spans="1:32" hidden="1" x14ac:dyDescent="0.2">
      <c r="A1949" t="s">
        <v>764</v>
      </c>
      <c r="B1949" t="s">
        <v>721</v>
      </c>
      <c r="C1949" t="s">
        <v>53</v>
      </c>
      <c r="D1949" t="s">
        <v>38</v>
      </c>
      <c r="E1949">
        <v>4</v>
      </c>
      <c r="F1949" t="s">
        <v>765</v>
      </c>
      <c r="G1949" t="s">
        <v>148</v>
      </c>
      <c r="T1949">
        <v>12</v>
      </c>
      <c r="U1949">
        <v>7</v>
      </c>
      <c r="V1949">
        <v>65</v>
      </c>
      <c r="W1949">
        <v>0</v>
      </c>
      <c r="X1949">
        <v>0</v>
      </c>
      <c r="Y1949">
        <v>0</v>
      </c>
      <c r="AF1949">
        <v>13.5</v>
      </c>
    </row>
    <row r="1950" spans="1:32" hidden="1" x14ac:dyDescent="0.2">
      <c r="A1950" t="s">
        <v>1022</v>
      </c>
      <c r="B1950" t="s">
        <v>721</v>
      </c>
      <c r="C1950" t="s">
        <v>48</v>
      </c>
      <c r="D1950" t="s">
        <v>55</v>
      </c>
      <c r="E1950">
        <v>4</v>
      </c>
      <c r="F1950" t="s">
        <v>1023</v>
      </c>
      <c r="G1950" t="s">
        <v>139</v>
      </c>
      <c r="T1950">
        <v>5</v>
      </c>
      <c r="U1950">
        <v>4</v>
      </c>
      <c r="V1950">
        <v>31</v>
      </c>
      <c r="W1950">
        <v>1</v>
      </c>
      <c r="X1950">
        <v>0</v>
      </c>
      <c r="Y1950">
        <v>0</v>
      </c>
      <c r="AF1950">
        <v>13.1</v>
      </c>
    </row>
    <row r="1951" spans="1:32" hidden="1" x14ac:dyDescent="0.2">
      <c r="A1951" t="s">
        <v>1228</v>
      </c>
      <c r="B1951" t="s">
        <v>721</v>
      </c>
      <c r="C1951" t="s">
        <v>38</v>
      </c>
      <c r="D1951" t="s">
        <v>53</v>
      </c>
      <c r="E1951">
        <v>4</v>
      </c>
      <c r="F1951" t="s">
        <v>1229</v>
      </c>
      <c r="G1951" t="s">
        <v>148</v>
      </c>
      <c r="T1951">
        <v>3</v>
      </c>
      <c r="U1951">
        <v>2</v>
      </c>
      <c r="V1951">
        <v>51</v>
      </c>
      <c r="W1951">
        <v>1</v>
      </c>
      <c r="X1951">
        <v>0</v>
      </c>
      <c r="Y1951">
        <v>0</v>
      </c>
      <c r="AF1951">
        <v>13.1</v>
      </c>
    </row>
    <row r="1952" spans="1:32" hidden="1" x14ac:dyDescent="0.2">
      <c r="A1952" t="s">
        <v>1052</v>
      </c>
      <c r="B1952" t="s">
        <v>721</v>
      </c>
      <c r="C1952" t="s">
        <v>56</v>
      </c>
      <c r="D1952" t="s">
        <v>52</v>
      </c>
      <c r="E1952">
        <v>4</v>
      </c>
      <c r="F1952" t="s">
        <v>1053</v>
      </c>
      <c r="G1952" t="s">
        <v>147</v>
      </c>
      <c r="T1952">
        <v>6</v>
      </c>
      <c r="U1952">
        <v>5</v>
      </c>
      <c r="V1952">
        <v>80</v>
      </c>
      <c r="W1952">
        <v>0</v>
      </c>
      <c r="X1952">
        <v>0</v>
      </c>
      <c r="Y1952">
        <v>0</v>
      </c>
      <c r="AF1952">
        <v>13</v>
      </c>
    </row>
    <row r="1953" spans="1:32" hidden="1" x14ac:dyDescent="0.2">
      <c r="A1953" t="s">
        <v>1299</v>
      </c>
      <c r="B1953" t="s">
        <v>721</v>
      </c>
      <c r="C1953" t="s">
        <v>39</v>
      </c>
      <c r="D1953" t="s">
        <v>31</v>
      </c>
      <c r="E1953">
        <v>4</v>
      </c>
      <c r="F1953" t="s">
        <v>1300</v>
      </c>
      <c r="G1953" t="s">
        <v>150</v>
      </c>
      <c r="T1953">
        <v>8</v>
      </c>
      <c r="U1953">
        <v>6</v>
      </c>
      <c r="V1953">
        <v>70</v>
      </c>
      <c r="W1953">
        <v>0</v>
      </c>
      <c r="X1953">
        <v>0</v>
      </c>
      <c r="Y1953">
        <v>0</v>
      </c>
      <c r="AF1953">
        <v>13</v>
      </c>
    </row>
    <row r="1954" spans="1:32" hidden="1" x14ac:dyDescent="0.2">
      <c r="A1954" t="s">
        <v>1226</v>
      </c>
      <c r="B1954" t="s">
        <v>721</v>
      </c>
      <c r="C1954" t="s">
        <v>57</v>
      </c>
      <c r="D1954" t="s">
        <v>61</v>
      </c>
      <c r="E1954">
        <v>4</v>
      </c>
      <c r="F1954" t="s">
        <v>1227</v>
      </c>
      <c r="G1954" t="s">
        <v>153</v>
      </c>
      <c r="T1954">
        <v>4</v>
      </c>
      <c r="U1954">
        <v>3</v>
      </c>
      <c r="V1954">
        <v>36</v>
      </c>
      <c r="W1954">
        <v>1</v>
      </c>
      <c r="X1954">
        <v>0</v>
      </c>
      <c r="Y1954">
        <v>0</v>
      </c>
      <c r="AF1954">
        <v>12.6</v>
      </c>
    </row>
    <row r="1955" spans="1:32" hidden="1" x14ac:dyDescent="0.2">
      <c r="A1955" t="s">
        <v>865</v>
      </c>
      <c r="B1955" t="s">
        <v>721</v>
      </c>
      <c r="C1955" t="s">
        <v>61</v>
      </c>
      <c r="D1955" t="s">
        <v>57</v>
      </c>
      <c r="E1955">
        <v>4</v>
      </c>
      <c r="F1955" t="s">
        <v>866</v>
      </c>
      <c r="G1955" t="s">
        <v>153</v>
      </c>
      <c r="T1955">
        <v>11</v>
      </c>
      <c r="U1955">
        <v>7</v>
      </c>
      <c r="V1955">
        <v>56</v>
      </c>
      <c r="W1955">
        <v>0</v>
      </c>
      <c r="X1955">
        <v>0</v>
      </c>
      <c r="Y1955">
        <v>0</v>
      </c>
      <c r="Z1955">
        <v>1</v>
      </c>
      <c r="AA1955">
        <v>0</v>
      </c>
      <c r="AF1955">
        <v>12.6</v>
      </c>
    </row>
    <row r="1956" spans="1:32" hidden="1" x14ac:dyDescent="0.2">
      <c r="A1956" t="s">
        <v>1322</v>
      </c>
      <c r="B1956" t="s">
        <v>721</v>
      </c>
      <c r="C1956" t="s">
        <v>51</v>
      </c>
      <c r="D1956" t="s">
        <v>62</v>
      </c>
      <c r="E1956">
        <v>4</v>
      </c>
      <c r="F1956" t="s">
        <v>1323</v>
      </c>
      <c r="G1956" t="s">
        <v>144</v>
      </c>
      <c r="T1956">
        <v>1</v>
      </c>
      <c r="U1956">
        <v>1</v>
      </c>
      <c r="V1956">
        <v>55</v>
      </c>
      <c r="W1956">
        <v>1</v>
      </c>
      <c r="X1956">
        <v>0</v>
      </c>
      <c r="Y1956">
        <v>0</v>
      </c>
      <c r="AF1956">
        <v>12.5</v>
      </c>
    </row>
    <row r="1957" spans="1:32" hidden="1" x14ac:dyDescent="0.2">
      <c r="A1957" t="s">
        <v>649</v>
      </c>
      <c r="B1957" t="s">
        <v>476</v>
      </c>
      <c r="C1957" t="s">
        <v>46</v>
      </c>
      <c r="D1957" t="s">
        <v>35</v>
      </c>
      <c r="E1957">
        <v>4</v>
      </c>
      <c r="F1957" t="s">
        <v>650</v>
      </c>
      <c r="G1957" t="s">
        <v>151</v>
      </c>
      <c r="O1957">
        <v>16</v>
      </c>
      <c r="P1957">
        <v>83</v>
      </c>
      <c r="Q1957">
        <v>0</v>
      </c>
      <c r="R1957">
        <v>0</v>
      </c>
      <c r="S1957">
        <v>0</v>
      </c>
      <c r="T1957">
        <v>3</v>
      </c>
      <c r="U1957">
        <v>3</v>
      </c>
      <c r="V1957">
        <v>11</v>
      </c>
      <c r="W1957">
        <v>0</v>
      </c>
      <c r="X1957">
        <v>0</v>
      </c>
      <c r="Y1957">
        <v>0</v>
      </c>
      <c r="AF1957">
        <v>12.4</v>
      </c>
    </row>
    <row r="1958" spans="1:32" hidden="1" x14ac:dyDescent="0.2">
      <c r="A1958" t="s">
        <v>803</v>
      </c>
      <c r="B1958" t="s">
        <v>721</v>
      </c>
      <c r="C1958" t="s">
        <v>51</v>
      </c>
      <c r="D1958" t="s">
        <v>62</v>
      </c>
      <c r="E1958">
        <v>4</v>
      </c>
      <c r="F1958" t="s">
        <v>804</v>
      </c>
      <c r="G1958" t="s">
        <v>144</v>
      </c>
      <c r="T1958">
        <v>6</v>
      </c>
      <c r="U1958">
        <v>4</v>
      </c>
      <c r="V1958">
        <v>84</v>
      </c>
      <c r="W1958">
        <v>0</v>
      </c>
      <c r="X1958">
        <v>0</v>
      </c>
      <c r="Y1958">
        <v>0</v>
      </c>
      <c r="AF1958">
        <v>12.4</v>
      </c>
    </row>
    <row r="1959" spans="1:32" hidden="1" x14ac:dyDescent="0.2">
      <c r="A1959" t="s">
        <v>448</v>
      </c>
      <c r="B1959" t="s">
        <v>368</v>
      </c>
      <c r="C1959" t="s">
        <v>48</v>
      </c>
      <c r="D1959" t="s">
        <v>55</v>
      </c>
      <c r="E1959">
        <v>4</v>
      </c>
      <c r="F1959" t="s">
        <v>449</v>
      </c>
      <c r="G1959" t="s">
        <v>139</v>
      </c>
      <c r="H1959">
        <v>26</v>
      </c>
      <c r="I1959">
        <v>19</v>
      </c>
      <c r="J1959">
        <v>124</v>
      </c>
      <c r="K1959">
        <v>1</v>
      </c>
      <c r="L1959">
        <v>0</v>
      </c>
      <c r="M1959">
        <v>0</v>
      </c>
      <c r="N1959">
        <v>0</v>
      </c>
      <c r="O1959">
        <v>9</v>
      </c>
      <c r="P1959">
        <v>33</v>
      </c>
      <c r="Q1959">
        <v>0</v>
      </c>
      <c r="R1959">
        <v>0</v>
      </c>
      <c r="S1959">
        <v>0</v>
      </c>
      <c r="AF1959">
        <v>12.26</v>
      </c>
    </row>
    <row r="1960" spans="1:32" hidden="1" x14ac:dyDescent="0.2">
      <c r="A1960" t="s">
        <v>619</v>
      </c>
      <c r="B1960" t="s">
        <v>476</v>
      </c>
      <c r="C1960" t="s">
        <v>51</v>
      </c>
      <c r="D1960" t="s">
        <v>62</v>
      </c>
      <c r="E1960">
        <v>4</v>
      </c>
      <c r="F1960" t="s">
        <v>620</v>
      </c>
      <c r="G1960" t="s">
        <v>144</v>
      </c>
      <c r="O1960">
        <v>13</v>
      </c>
      <c r="P1960">
        <v>62</v>
      </c>
      <c r="Q1960">
        <v>1</v>
      </c>
      <c r="R1960">
        <v>0</v>
      </c>
      <c r="S1960">
        <v>0</v>
      </c>
      <c r="AF1960">
        <v>12.2</v>
      </c>
    </row>
    <row r="1961" spans="1:32" hidden="1" x14ac:dyDescent="0.2">
      <c r="A1961" t="s">
        <v>849</v>
      </c>
      <c r="B1961" t="s">
        <v>721</v>
      </c>
      <c r="C1961" t="s">
        <v>34</v>
      </c>
      <c r="D1961" t="s">
        <v>41</v>
      </c>
      <c r="E1961">
        <v>4</v>
      </c>
      <c r="F1961" t="s">
        <v>850</v>
      </c>
      <c r="G1961" t="s">
        <v>152</v>
      </c>
      <c r="T1961">
        <v>6</v>
      </c>
      <c r="U1961">
        <v>6</v>
      </c>
      <c r="V1961">
        <v>62</v>
      </c>
      <c r="W1961">
        <v>0</v>
      </c>
      <c r="X1961">
        <v>0</v>
      </c>
      <c r="Y1961">
        <v>0</v>
      </c>
      <c r="AF1961">
        <v>12.2</v>
      </c>
    </row>
    <row r="1962" spans="1:32" hidden="1" x14ac:dyDescent="0.2">
      <c r="A1962" t="s">
        <v>1118</v>
      </c>
      <c r="B1962" t="s">
        <v>721</v>
      </c>
      <c r="C1962" t="s">
        <v>37</v>
      </c>
      <c r="D1962" t="s">
        <v>58</v>
      </c>
      <c r="E1962">
        <v>4</v>
      </c>
      <c r="F1962" t="s">
        <v>1119</v>
      </c>
      <c r="G1962" t="s">
        <v>145</v>
      </c>
      <c r="T1962">
        <v>6</v>
      </c>
      <c r="U1962">
        <v>3</v>
      </c>
      <c r="V1962">
        <v>31</v>
      </c>
      <c r="W1962">
        <v>1</v>
      </c>
      <c r="X1962">
        <v>0</v>
      </c>
      <c r="Y1962">
        <v>0</v>
      </c>
      <c r="AF1962">
        <v>12.1</v>
      </c>
    </row>
    <row r="1963" spans="1:32" hidden="1" x14ac:dyDescent="0.2">
      <c r="A1963" t="s">
        <v>1253</v>
      </c>
      <c r="B1963" t="s">
        <v>721</v>
      </c>
      <c r="C1963" t="s">
        <v>40</v>
      </c>
      <c r="D1963" t="s">
        <v>59</v>
      </c>
      <c r="E1963">
        <v>4</v>
      </c>
      <c r="F1963" t="s">
        <v>1254</v>
      </c>
      <c r="G1963" t="s">
        <v>143</v>
      </c>
      <c r="T1963">
        <v>12</v>
      </c>
      <c r="U1963">
        <v>4</v>
      </c>
      <c r="V1963">
        <v>80</v>
      </c>
      <c r="W1963">
        <v>0</v>
      </c>
      <c r="X1963">
        <v>0</v>
      </c>
      <c r="Y1963">
        <v>0</v>
      </c>
      <c r="AF1963">
        <v>12</v>
      </c>
    </row>
    <row r="1964" spans="1:32" hidden="1" x14ac:dyDescent="0.2">
      <c r="A1964" t="s">
        <v>833</v>
      </c>
      <c r="B1964" t="s">
        <v>795</v>
      </c>
      <c r="C1964" t="s">
        <v>33</v>
      </c>
      <c r="D1964" t="s">
        <v>50</v>
      </c>
      <c r="E1964">
        <v>4</v>
      </c>
      <c r="F1964" t="s">
        <v>834</v>
      </c>
      <c r="G1964" t="s">
        <v>142</v>
      </c>
      <c r="T1964">
        <v>3</v>
      </c>
      <c r="U1964">
        <v>3</v>
      </c>
      <c r="V1964">
        <v>28</v>
      </c>
      <c r="W1964">
        <v>1</v>
      </c>
      <c r="X1964">
        <v>0</v>
      </c>
      <c r="Y1964">
        <v>0</v>
      </c>
      <c r="Z1964">
        <v>1</v>
      </c>
      <c r="AA1964">
        <v>0</v>
      </c>
      <c r="AF1964">
        <v>11.8</v>
      </c>
    </row>
    <row r="1965" spans="1:32" hidden="1" x14ac:dyDescent="0.2">
      <c r="A1965" t="s">
        <v>1104</v>
      </c>
      <c r="B1965" t="s">
        <v>721</v>
      </c>
      <c r="C1965" t="s">
        <v>49</v>
      </c>
      <c r="D1965" t="s">
        <v>45</v>
      </c>
      <c r="E1965">
        <v>4</v>
      </c>
      <c r="F1965" t="s">
        <v>1105</v>
      </c>
      <c r="G1965" t="s">
        <v>141</v>
      </c>
      <c r="T1965">
        <v>5</v>
      </c>
      <c r="U1965">
        <v>3</v>
      </c>
      <c r="V1965">
        <v>88</v>
      </c>
      <c r="W1965">
        <v>0</v>
      </c>
      <c r="X1965">
        <v>0</v>
      </c>
      <c r="Y1965">
        <v>0</v>
      </c>
      <c r="AF1965">
        <v>11.8</v>
      </c>
    </row>
    <row r="1966" spans="1:32" hidden="1" x14ac:dyDescent="0.2">
      <c r="A1966" t="s">
        <v>475</v>
      </c>
      <c r="B1966" t="s">
        <v>476</v>
      </c>
      <c r="C1966" t="s">
        <v>56</v>
      </c>
      <c r="D1966" t="s">
        <v>52</v>
      </c>
      <c r="E1966">
        <v>4</v>
      </c>
      <c r="F1966" t="s">
        <v>477</v>
      </c>
      <c r="G1966" t="s">
        <v>147</v>
      </c>
      <c r="H1966">
        <v>1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5</v>
      </c>
      <c r="P1966">
        <v>22</v>
      </c>
      <c r="Q1966">
        <v>0</v>
      </c>
      <c r="R1966">
        <v>0</v>
      </c>
      <c r="S1966">
        <v>0</v>
      </c>
      <c r="T1966">
        <v>2</v>
      </c>
      <c r="U1966">
        <v>2</v>
      </c>
      <c r="V1966">
        <v>13</v>
      </c>
      <c r="W1966">
        <v>1</v>
      </c>
      <c r="X1966">
        <v>0</v>
      </c>
      <c r="Y1966">
        <v>0</v>
      </c>
      <c r="AF1966">
        <v>11.5</v>
      </c>
    </row>
    <row r="1967" spans="1:32" hidden="1" x14ac:dyDescent="0.2">
      <c r="A1967" t="s">
        <v>380</v>
      </c>
      <c r="B1967" t="s">
        <v>368</v>
      </c>
      <c r="C1967" t="s">
        <v>60</v>
      </c>
      <c r="D1967" t="s">
        <v>47</v>
      </c>
      <c r="E1967">
        <v>4</v>
      </c>
      <c r="F1967" t="s">
        <v>381</v>
      </c>
      <c r="G1967" t="s">
        <v>149</v>
      </c>
      <c r="H1967">
        <v>25</v>
      </c>
      <c r="I1967">
        <v>13</v>
      </c>
      <c r="J1967">
        <v>160</v>
      </c>
      <c r="K1967">
        <v>0</v>
      </c>
      <c r="L1967">
        <v>0</v>
      </c>
      <c r="M1967">
        <v>1</v>
      </c>
      <c r="N1967">
        <v>0</v>
      </c>
      <c r="O1967">
        <v>10</v>
      </c>
      <c r="P1967">
        <v>57</v>
      </c>
      <c r="Q1967">
        <v>0</v>
      </c>
      <c r="R1967">
        <v>0</v>
      </c>
      <c r="S1967">
        <v>0</v>
      </c>
      <c r="AF1967">
        <v>11.1</v>
      </c>
    </row>
    <row r="1968" spans="1:32" hidden="1" x14ac:dyDescent="0.2">
      <c r="A1968" t="s">
        <v>939</v>
      </c>
      <c r="B1968" t="s">
        <v>721</v>
      </c>
      <c r="C1968" t="s">
        <v>35</v>
      </c>
      <c r="D1968" t="s">
        <v>46</v>
      </c>
      <c r="E1968">
        <v>4</v>
      </c>
      <c r="F1968" t="s">
        <v>940</v>
      </c>
      <c r="G1968" t="s">
        <v>151</v>
      </c>
      <c r="T1968">
        <v>3</v>
      </c>
      <c r="U1968">
        <v>2</v>
      </c>
      <c r="V1968">
        <v>30</v>
      </c>
      <c r="W1968">
        <v>1</v>
      </c>
      <c r="X1968">
        <v>0</v>
      </c>
      <c r="Y1968">
        <v>0</v>
      </c>
      <c r="AF1968">
        <v>11</v>
      </c>
    </row>
    <row r="1969" spans="1:32" hidden="1" x14ac:dyDescent="0.2">
      <c r="A1969" t="s">
        <v>772</v>
      </c>
      <c r="B1969" t="s">
        <v>721</v>
      </c>
      <c r="C1969" t="s">
        <v>42</v>
      </c>
      <c r="D1969" t="s">
        <v>32</v>
      </c>
      <c r="E1969">
        <v>4</v>
      </c>
      <c r="F1969" t="s">
        <v>773</v>
      </c>
      <c r="G1969" t="s">
        <v>146</v>
      </c>
      <c r="O1969">
        <v>2</v>
      </c>
      <c r="P1969">
        <v>29</v>
      </c>
      <c r="Q1969">
        <v>0</v>
      </c>
      <c r="R1969">
        <v>0</v>
      </c>
      <c r="S1969">
        <v>0</v>
      </c>
      <c r="T1969">
        <v>12</v>
      </c>
      <c r="U1969">
        <v>4</v>
      </c>
      <c r="V1969">
        <v>40</v>
      </c>
      <c r="W1969">
        <v>0</v>
      </c>
      <c r="X1969">
        <v>0</v>
      </c>
      <c r="Y1969">
        <v>0</v>
      </c>
      <c r="AF1969">
        <v>10.9</v>
      </c>
    </row>
    <row r="1970" spans="1:32" hidden="1" x14ac:dyDescent="0.2">
      <c r="A1970" t="s">
        <v>893</v>
      </c>
      <c r="B1970" t="s">
        <v>721</v>
      </c>
      <c r="C1970" t="s">
        <v>46</v>
      </c>
      <c r="D1970" t="s">
        <v>35</v>
      </c>
      <c r="E1970">
        <v>4</v>
      </c>
      <c r="F1970" t="s">
        <v>894</v>
      </c>
      <c r="G1970" t="s">
        <v>151</v>
      </c>
      <c r="T1970">
        <v>7</v>
      </c>
      <c r="U1970">
        <v>5</v>
      </c>
      <c r="V1970">
        <v>59</v>
      </c>
      <c r="W1970">
        <v>0</v>
      </c>
      <c r="X1970">
        <v>0</v>
      </c>
      <c r="Y1970">
        <v>0</v>
      </c>
      <c r="AF1970">
        <v>10.9</v>
      </c>
    </row>
    <row r="1971" spans="1:32" hidden="1" x14ac:dyDescent="0.2">
      <c r="A1971" t="s">
        <v>400</v>
      </c>
      <c r="B1971" t="s">
        <v>368</v>
      </c>
      <c r="C1971" t="s">
        <v>55</v>
      </c>
      <c r="D1971" t="s">
        <v>48</v>
      </c>
      <c r="E1971">
        <v>4</v>
      </c>
      <c r="F1971" t="s">
        <v>401</v>
      </c>
      <c r="G1971" t="s">
        <v>139</v>
      </c>
      <c r="H1971">
        <v>33</v>
      </c>
      <c r="I1971">
        <v>20</v>
      </c>
      <c r="J1971">
        <v>189</v>
      </c>
      <c r="K1971">
        <v>1</v>
      </c>
      <c r="L1971">
        <v>0</v>
      </c>
      <c r="M1971">
        <v>1</v>
      </c>
      <c r="N1971">
        <v>0</v>
      </c>
      <c r="O1971">
        <v>3</v>
      </c>
      <c r="P1971">
        <v>0</v>
      </c>
      <c r="Q1971">
        <v>0</v>
      </c>
      <c r="R1971">
        <v>0</v>
      </c>
      <c r="S1971">
        <v>0</v>
      </c>
      <c r="Z1971">
        <v>1</v>
      </c>
      <c r="AA1971">
        <v>0</v>
      </c>
      <c r="AF1971">
        <v>10.56</v>
      </c>
    </row>
    <row r="1972" spans="1:32" hidden="1" x14ac:dyDescent="0.2">
      <c r="A1972" t="s">
        <v>563</v>
      </c>
      <c r="B1972" t="s">
        <v>476</v>
      </c>
      <c r="C1972" t="s">
        <v>32</v>
      </c>
      <c r="D1972" t="s">
        <v>42</v>
      </c>
      <c r="E1972">
        <v>4</v>
      </c>
      <c r="F1972" t="s">
        <v>564</v>
      </c>
      <c r="G1972" t="s">
        <v>146</v>
      </c>
      <c r="O1972">
        <v>5</v>
      </c>
      <c r="P1972">
        <v>7</v>
      </c>
      <c r="Q1972">
        <v>1</v>
      </c>
      <c r="R1972">
        <v>0</v>
      </c>
      <c r="S1972">
        <v>0</v>
      </c>
      <c r="T1972">
        <v>3</v>
      </c>
      <c r="U1972">
        <v>2</v>
      </c>
      <c r="V1972">
        <v>18</v>
      </c>
      <c r="W1972">
        <v>0</v>
      </c>
      <c r="X1972">
        <v>0</v>
      </c>
      <c r="Y1972">
        <v>0</v>
      </c>
      <c r="AF1972">
        <v>10.5</v>
      </c>
    </row>
    <row r="1973" spans="1:32" hidden="1" x14ac:dyDescent="0.2">
      <c r="A1973" t="s">
        <v>1146</v>
      </c>
      <c r="B1973" t="s">
        <v>721</v>
      </c>
      <c r="C1973" t="s">
        <v>57</v>
      </c>
      <c r="D1973" t="s">
        <v>61</v>
      </c>
      <c r="E1973">
        <v>4</v>
      </c>
      <c r="F1973" t="s">
        <v>1147</v>
      </c>
      <c r="G1973" t="s">
        <v>153</v>
      </c>
      <c r="T1973">
        <v>2</v>
      </c>
      <c r="U1973">
        <v>2</v>
      </c>
      <c r="V1973">
        <v>84</v>
      </c>
      <c r="W1973">
        <v>0</v>
      </c>
      <c r="X1973">
        <v>0</v>
      </c>
      <c r="Y1973">
        <v>0</v>
      </c>
      <c r="AF1973">
        <v>10.4</v>
      </c>
    </row>
    <row r="1974" spans="1:32" hidden="1" x14ac:dyDescent="0.2">
      <c r="A1974" t="s">
        <v>440</v>
      </c>
      <c r="B1974" t="s">
        <v>368</v>
      </c>
      <c r="C1974" t="s">
        <v>31</v>
      </c>
      <c r="D1974" t="s">
        <v>39</v>
      </c>
      <c r="E1974">
        <v>4</v>
      </c>
      <c r="F1974" t="s">
        <v>441</v>
      </c>
      <c r="G1974" t="s">
        <v>150</v>
      </c>
      <c r="H1974">
        <v>27</v>
      </c>
      <c r="I1974">
        <v>17</v>
      </c>
      <c r="J1974">
        <v>213</v>
      </c>
      <c r="K1974">
        <v>1</v>
      </c>
      <c r="L1974">
        <v>0</v>
      </c>
      <c r="M1974">
        <v>2</v>
      </c>
      <c r="N1974">
        <v>0</v>
      </c>
      <c r="O1974">
        <v>2</v>
      </c>
      <c r="P1974">
        <v>-2</v>
      </c>
      <c r="Q1974">
        <v>0</v>
      </c>
      <c r="R1974">
        <v>0</v>
      </c>
      <c r="S1974">
        <v>0</v>
      </c>
      <c r="AF1974">
        <v>10.32</v>
      </c>
    </row>
    <row r="1975" spans="1:32" hidden="1" x14ac:dyDescent="0.2">
      <c r="A1975" t="s">
        <v>627</v>
      </c>
      <c r="B1975" t="s">
        <v>476</v>
      </c>
      <c r="C1975" t="s">
        <v>47</v>
      </c>
      <c r="D1975" t="s">
        <v>60</v>
      </c>
      <c r="E1975">
        <v>4</v>
      </c>
      <c r="F1975" t="s">
        <v>628</v>
      </c>
      <c r="G1975" t="s">
        <v>149</v>
      </c>
      <c r="O1975">
        <v>18</v>
      </c>
      <c r="P1975">
        <v>90</v>
      </c>
      <c r="Q1975">
        <v>0</v>
      </c>
      <c r="R1975">
        <v>0</v>
      </c>
      <c r="S1975">
        <v>0</v>
      </c>
      <c r="T1975">
        <v>3</v>
      </c>
      <c r="U1975">
        <v>1</v>
      </c>
      <c r="V1975">
        <v>3</v>
      </c>
      <c r="W1975">
        <v>0</v>
      </c>
      <c r="X1975">
        <v>0</v>
      </c>
      <c r="Y1975">
        <v>0</v>
      </c>
      <c r="AF1975">
        <v>10.3</v>
      </c>
    </row>
    <row r="1976" spans="1:32" hidden="1" x14ac:dyDescent="0.2">
      <c r="A1976" t="s">
        <v>547</v>
      </c>
      <c r="B1976" t="s">
        <v>476</v>
      </c>
      <c r="C1976" t="s">
        <v>41</v>
      </c>
      <c r="D1976" t="s">
        <v>34</v>
      </c>
      <c r="E1976">
        <v>4</v>
      </c>
      <c r="F1976" t="s">
        <v>548</v>
      </c>
      <c r="G1976" t="s">
        <v>152</v>
      </c>
      <c r="O1976">
        <v>6</v>
      </c>
      <c r="P1976">
        <v>16</v>
      </c>
      <c r="Q1976">
        <v>1</v>
      </c>
      <c r="R1976">
        <v>0</v>
      </c>
      <c r="S1976">
        <v>0</v>
      </c>
      <c r="T1976">
        <v>4</v>
      </c>
      <c r="U1976">
        <v>2</v>
      </c>
      <c r="V1976">
        <v>5</v>
      </c>
      <c r="W1976">
        <v>0</v>
      </c>
      <c r="X1976">
        <v>0</v>
      </c>
      <c r="Y1976">
        <v>0</v>
      </c>
      <c r="AF1976">
        <v>10.1</v>
      </c>
    </row>
    <row r="1977" spans="1:32" hidden="1" x14ac:dyDescent="0.2">
      <c r="A1977" t="s">
        <v>869</v>
      </c>
      <c r="B1977" t="s">
        <v>795</v>
      </c>
      <c r="C1977" t="s">
        <v>62</v>
      </c>
      <c r="D1977" t="s">
        <v>51</v>
      </c>
      <c r="E1977">
        <v>4</v>
      </c>
      <c r="F1977" t="s">
        <v>870</v>
      </c>
      <c r="G1977" t="s">
        <v>144</v>
      </c>
      <c r="T1977">
        <v>7</v>
      </c>
      <c r="U1977">
        <v>5</v>
      </c>
      <c r="V1977">
        <v>49</v>
      </c>
      <c r="W1977">
        <v>0</v>
      </c>
      <c r="X1977">
        <v>0</v>
      </c>
      <c r="Y1977">
        <v>0</v>
      </c>
      <c r="Z1977">
        <v>1</v>
      </c>
      <c r="AA1977">
        <v>0</v>
      </c>
      <c r="AF1977">
        <v>9.9</v>
      </c>
    </row>
    <row r="1978" spans="1:32" hidden="1" x14ac:dyDescent="0.2">
      <c r="A1978" t="s">
        <v>993</v>
      </c>
      <c r="B1978" t="s">
        <v>795</v>
      </c>
      <c r="C1978" t="s">
        <v>51</v>
      </c>
      <c r="D1978" t="s">
        <v>62</v>
      </c>
      <c r="E1978">
        <v>4</v>
      </c>
      <c r="F1978" t="s">
        <v>994</v>
      </c>
      <c r="G1978" t="s">
        <v>144</v>
      </c>
      <c r="T1978">
        <v>4</v>
      </c>
      <c r="U1978">
        <v>3</v>
      </c>
      <c r="V1978">
        <v>69</v>
      </c>
      <c r="W1978">
        <v>0</v>
      </c>
      <c r="X1978">
        <v>0</v>
      </c>
      <c r="Y1978">
        <v>0</v>
      </c>
      <c r="AF1978">
        <v>9.9</v>
      </c>
    </row>
    <row r="1979" spans="1:32" hidden="1" x14ac:dyDescent="0.2">
      <c r="A1979" t="s">
        <v>774</v>
      </c>
      <c r="B1979" t="s">
        <v>721</v>
      </c>
      <c r="C1979" t="s">
        <v>57</v>
      </c>
      <c r="D1979" t="s">
        <v>61</v>
      </c>
      <c r="E1979">
        <v>4</v>
      </c>
      <c r="F1979" t="s">
        <v>775</v>
      </c>
      <c r="G1979" t="s">
        <v>153</v>
      </c>
      <c r="O1979">
        <v>1</v>
      </c>
      <c r="P1979">
        <v>1</v>
      </c>
      <c r="Q1979">
        <v>0</v>
      </c>
      <c r="R1979">
        <v>0</v>
      </c>
      <c r="S1979">
        <v>0</v>
      </c>
      <c r="T1979">
        <v>5</v>
      </c>
      <c r="U1979">
        <v>4</v>
      </c>
      <c r="V1979">
        <v>58</v>
      </c>
      <c r="W1979">
        <v>0</v>
      </c>
      <c r="X1979">
        <v>0</v>
      </c>
      <c r="Y1979">
        <v>0</v>
      </c>
      <c r="Z1979">
        <v>1</v>
      </c>
      <c r="AA1979">
        <v>0</v>
      </c>
      <c r="AF1979">
        <v>9.9</v>
      </c>
    </row>
    <row r="1980" spans="1:32" hidden="1" x14ac:dyDescent="0.2">
      <c r="A1980" t="s">
        <v>821</v>
      </c>
      <c r="B1980" t="s">
        <v>721</v>
      </c>
      <c r="C1980" t="s">
        <v>31</v>
      </c>
      <c r="D1980" t="s">
        <v>39</v>
      </c>
      <c r="E1980">
        <v>4</v>
      </c>
      <c r="F1980" t="s">
        <v>822</v>
      </c>
      <c r="G1980" t="s">
        <v>150</v>
      </c>
      <c r="T1980">
        <v>6</v>
      </c>
      <c r="U1980">
        <v>3</v>
      </c>
      <c r="V1980">
        <v>68</v>
      </c>
      <c r="W1980">
        <v>0</v>
      </c>
      <c r="X1980">
        <v>0</v>
      </c>
      <c r="Y1980">
        <v>0</v>
      </c>
      <c r="AF1980">
        <v>9.8000000000000007</v>
      </c>
    </row>
    <row r="1981" spans="1:32" hidden="1" x14ac:dyDescent="0.2">
      <c r="A1981" t="s">
        <v>643</v>
      </c>
      <c r="B1981" t="s">
        <v>476</v>
      </c>
      <c r="C1981" t="s">
        <v>53</v>
      </c>
      <c r="D1981" t="s">
        <v>38</v>
      </c>
      <c r="E1981">
        <v>4</v>
      </c>
      <c r="F1981" t="s">
        <v>644</v>
      </c>
      <c r="G1981" t="s">
        <v>148</v>
      </c>
      <c r="O1981">
        <v>6</v>
      </c>
      <c r="P1981">
        <v>53</v>
      </c>
      <c r="Q1981">
        <v>0</v>
      </c>
      <c r="R1981">
        <v>0</v>
      </c>
      <c r="S1981">
        <v>0</v>
      </c>
      <c r="T1981">
        <v>3</v>
      </c>
      <c r="U1981">
        <v>2</v>
      </c>
      <c r="V1981">
        <v>24</v>
      </c>
      <c r="W1981">
        <v>0</v>
      </c>
      <c r="X1981">
        <v>0</v>
      </c>
      <c r="Y1981">
        <v>0</v>
      </c>
      <c r="AF1981">
        <v>9.6999999999999993</v>
      </c>
    </row>
    <row r="1982" spans="1:32" hidden="1" x14ac:dyDescent="0.2">
      <c r="A1982" t="s">
        <v>875</v>
      </c>
      <c r="B1982" t="s">
        <v>795</v>
      </c>
      <c r="C1982" t="s">
        <v>34</v>
      </c>
      <c r="D1982" t="s">
        <v>41</v>
      </c>
      <c r="E1982">
        <v>4</v>
      </c>
      <c r="F1982" t="s">
        <v>876</v>
      </c>
      <c r="G1982" t="s">
        <v>152</v>
      </c>
      <c r="T1982">
        <v>6</v>
      </c>
      <c r="U1982">
        <v>4</v>
      </c>
      <c r="V1982">
        <v>57</v>
      </c>
      <c r="W1982">
        <v>0</v>
      </c>
      <c r="X1982">
        <v>0</v>
      </c>
      <c r="Y1982">
        <v>0</v>
      </c>
      <c r="AF1982">
        <v>9.6999999999999993</v>
      </c>
    </row>
    <row r="1983" spans="1:32" hidden="1" x14ac:dyDescent="0.2">
      <c r="A1983" t="s">
        <v>1257</v>
      </c>
      <c r="B1983" t="s">
        <v>795</v>
      </c>
      <c r="C1983" t="s">
        <v>42</v>
      </c>
      <c r="D1983" t="s">
        <v>32</v>
      </c>
      <c r="E1983">
        <v>4</v>
      </c>
      <c r="F1983" t="s">
        <v>1258</v>
      </c>
      <c r="G1983" t="s">
        <v>146</v>
      </c>
      <c r="T1983">
        <v>2</v>
      </c>
      <c r="U1983">
        <v>2</v>
      </c>
      <c r="V1983">
        <v>16</v>
      </c>
      <c r="W1983">
        <v>1</v>
      </c>
      <c r="X1983">
        <v>0</v>
      </c>
      <c r="Y1983">
        <v>0</v>
      </c>
      <c r="AF1983">
        <v>9.6</v>
      </c>
    </row>
    <row r="1984" spans="1:32" hidden="1" x14ac:dyDescent="0.2">
      <c r="A1984" t="s">
        <v>949</v>
      </c>
      <c r="B1984" t="s">
        <v>721</v>
      </c>
      <c r="C1984" t="s">
        <v>33</v>
      </c>
      <c r="D1984" t="s">
        <v>50</v>
      </c>
      <c r="E1984">
        <v>4</v>
      </c>
      <c r="F1984" t="s">
        <v>950</v>
      </c>
      <c r="G1984" t="s">
        <v>142</v>
      </c>
      <c r="T1984">
        <v>7</v>
      </c>
      <c r="U1984">
        <v>4</v>
      </c>
      <c r="V1984">
        <v>56</v>
      </c>
      <c r="W1984">
        <v>0</v>
      </c>
      <c r="X1984">
        <v>0</v>
      </c>
      <c r="Y1984">
        <v>0</v>
      </c>
      <c r="AF1984">
        <v>9.6</v>
      </c>
    </row>
    <row r="1985" spans="1:32" hidden="1" x14ac:dyDescent="0.2">
      <c r="A1985" t="s">
        <v>1024</v>
      </c>
      <c r="B1985" t="s">
        <v>721</v>
      </c>
      <c r="C1985" t="s">
        <v>53</v>
      </c>
      <c r="D1985" t="s">
        <v>38</v>
      </c>
      <c r="E1985">
        <v>4</v>
      </c>
      <c r="F1985" t="s">
        <v>1025</v>
      </c>
      <c r="G1985" t="s">
        <v>148</v>
      </c>
      <c r="T1985">
        <v>7</v>
      </c>
      <c r="U1985">
        <v>5</v>
      </c>
      <c r="V1985">
        <v>45</v>
      </c>
      <c r="W1985">
        <v>0</v>
      </c>
      <c r="X1985">
        <v>0</v>
      </c>
      <c r="Y1985">
        <v>0</v>
      </c>
      <c r="AF1985">
        <v>9.5</v>
      </c>
    </row>
    <row r="1986" spans="1:32" x14ac:dyDescent="0.2">
      <c r="A1986" t="s">
        <v>969</v>
      </c>
      <c r="B1986" t="s">
        <v>721</v>
      </c>
      <c r="C1986" t="s">
        <v>44</v>
      </c>
      <c r="D1986" t="s">
        <v>36</v>
      </c>
      <c r="E1986">
        <v>4</v>
      </c>
      <c r="F1986" t="s">
        <v>970</v>
      </c>
      <c r="G1986" t="s">
        <v>140</v>
      </c>
      <c r="T1986">
        <v>4</v>
      </c>
      <c r="U1986">
        <v>4</v>
      </c>
      <c r="V1986">
        <v>54</v>
      </c>
      <c r="W1986">
        <v>0</v>
      </c>
      <c r="X1986">
        <v>0</v>
      </c>
      <c r="Y1986">
        <v>0</v>
      </c>
      <c r="AF1986">
        <v>9.4</v>
      </c>
    </row>
    <row r="1987" spans="1:32" hidden="1" x14ac:dyDescent="0.2">
      <c r="A1987" t="s">
        <v>861</v>
      </c>
      <c r="B1987" t="s">
        <v>721</v>
      </c>
      <c r="C1987" t="s">
        <v>38</v>
      </c>
      <c r="D1987" t="s">
        <v>53</v>
      </c>
      <c r="E1987">
        <v>4</v>
      </c>
      <c r="F1987" t="s">
        <v>862</v>
      </c>
      <c r="G1987" t="s">
        <v>148</v>
      </c>
      <c r="T1987">
        <v>4</v>
      </c>
      <c r="U1987">
        <v>3</v>
      </c>
      <c r="V1987">
        <v>64</v>
      </c>
      <c r="W1987">
        <v>0</v>
      </c>
      <c r="X1987">
        <v>0</v>
      </c>
      <c r="Y1987">
        <v>0</v>
      </c>
      <c r="Z1987">
        <v>1</v>
      </c>
      <c r="AA1987">
        <v>0</v>
      </c>
      <c r="AF1987">
        <v>9.4</v>
      </c>
    </row>
    <row r="1988" spans="1:32" hidden="1" x14ac:dyDescent="0.2">
      <c r="A1988" t="s">
        <v>813</v>
      </c>
      <c r="B1988" t="s">
        <v>721</v>
      </c>
      <c r="C1988" t="s">
        <v>47</v>
      </c>
      <c r="D1988" t="s">
        <v>60</v>
      </c>
      <c r="E1988">
        <v>4</v>
      </c>
      <c r="F1988" t="s">
        <v>814</v>
      </c>
      <c r="G1988" t="s">
        <v>149</v>
      </c>
      <c r="T1988">
        <v>8</v>
      </c>
      <c r="U1988">
        <v>5</v>
      </c>
      <c r="V1988">
        <v>44</v>
      </c>
      <c r="W1988">
        <v>0</v>
      </c>
      <c r="X1988">
        <v>0</v>
      </c>
      <c r="Y1988">
        <v>0</v>
      </c>
      <c r="AF1988">
        <v>9.4</v>
      </c>
    </row>
    <row r="1989" spans="1:32" hidden="1" x14ac:dyDescent="0.2">
      <c r="A1989" t="s">
        <v>762</v>
      </c>
      <c r="B1989" t="s">
        <v>721</v>
      </c>
      <c r="C1989" t="s">
        <v>58</v>
      </c>
      <c r="D1989" t="s">
        <v>37</v>
      </c>
      <c r="E1989">
        <v>4</v>
      </c>
      <c r="F1989" t="s">
        <v>763</v>
      </c>
      <c r="G1989" t="s">
        <v>145</v>
      </c>
      <c r="T1989">
        <v>5</v>
      </c>
      <c r="U1989">
        <v>5</v>
      </c>
      <c r="V1989">
        <v>43</v>
      </c>
      <c r="W1989">
        <v>0</v>
      </c>
      <c r="X1989">
        <v>0</v>
      </c>
      <c r="Y1989">
        <v>0</v>
      </c>
      <c r="AF1989">
        <v>9.3000000000000007</v>
      </c>
    </row>
    <row r="1990" spans="1:32" hidden="1" x14ac:dyDescent="0.2">
      <c r="A1990" t="s">
        <v>801</v>
      </c>
      <c r="B1990" t="s">
        <v>721</v>
      </c>
      <c r="C1990" t="s">
        <v>48</v>
      </c>
      <c r="D1990" t="s">
        <v>55</v>
      </c>
      <c r="E1990">
        <v>4</v>
      </c>
      <c r="F1990" t="s">
        <v>802</v>
      </c>
      <c r="G1990" t="s">
        <v>139</v>
      </c>
      <c r="T1990">
        <v>9</v>
      </c>
      <c r="U1990">
        <v>5</v>
      </c>
      <c r="V1990">
        <v>42</v>
      </c>
      <c r="W1990">
        <v>0</v>
      </c>
      <c r="X1990">
        <v>0</v>
      </c>
      <c r="Y1990">
        <v>0</v>
      </c>
      <c r="AF1990">
        <v>9.1999999999999993</v>
      </c>
    </row>
    <row r="1991" spans="1:32" hidden="1" x14ac:dyDescent="0.2">
      <c r="A1991" t="s">
        <v>522</v>
      </c>
      <c r="B1991" t="s">
        <v>476</v>
      </c>
      <c r="C1991" t="s">
        <v>56</v>
      </c>
      <c r="D1991" t="s">
        <v>52</v>
      </c>
      <c r="E1991">
        <v>4</v>
      </c>
      <c r="F1991" t="s">
        <v>523</v>
      </c>
      <c r="G1991" t="s">
        <v>147</v>
      </c>
      <c r="O1991">
        <v>16</v>
      </c>
      <c r="P1991">
        <v>49</v>
      </c>
      <c r="Q1991">
        <v>0</v>
      </c>
      <c r="R1991">
        <v>0</v>
      </c>
      <c r="S1991">
        <v>0</v>
      </c>
      <c r="T1991">
        <v>5</v>
      </c>
      <c r="U1991">
        <v>3</v>
      </c>
      <c r="V1991">
        <v>12</v>
      </c>
      <c r="W1991">
        <v>0</v>
      </c>
      <c r="X1991">
        <v>0</v>
      </c>
      <c r="Y1991">
        <v>0</v>
      </c>
      <c r="Z1991">
        <v>1</v>
      </c>
      <c r="AA1991">
        <v>0</v>
      </c>
      <c r="AF1991">
        <v>9.1</v>
      </c>
    </row>
    <row r="1992" spans="1:32" hidden="1" x14ac:dyDescent="0.2">
      <c r="A1992" t="s">
        <v>1028</v>
      </c>
      <c r="B1992" t="s">
        <v>795</v>
      </c>
      <c r="C1992" t="s">
        <v>41</v>
      </c>
      <c r="D1992" t="s">
        <v>34</v>
      </c>
      <c r="E1992">
        <v>4</v>
      </c>
      <c r="F1992" t="s">
        <v>1029</v>
      </c>
      <c r="G1992" t="s">
        <v>152</v>
      </c>
      <c r="T1992">
        <v>2</v>
      </c>
      <c r="U1992">
        <v>2</v>
      </c>
      <c r="V1992">
        <v>11</v>
      </c>
      <c r="W1992">
        <v>1</v>
      </c>
      <c r="X1992">
        <v>0</v>
      </c>
      <c r="Y1992">
        <v>0</v>
      </c>
      <c r="AF1992">
        <v>9.1</v>
      </c>
    </row>
    <row r="1993" spans="1:32" hidden="1" x14ac:dyDescent="0.2">
      <c r="A1993" t="s">
        <v>1243</v>
      </c>
      <c r="B1993" t="s">
        <v>795</v>
      </c>
      <c r="C1993" t="s">
        <v>40</v>
      </c>
      <c r="D1993" t="s">
        <v>59</v>
      </c>
      <c r="E1993">
        <v>4</v>
      </c>
      <c r="F1993" t="s">
        <v>1244</v>
      </c>
      <c r="G1993" t="s">
        <v>143</v>
      </c>
      <c r="T1993">
        <v>8</v>
      </c>
      <c r="U1993">
        <v>5</v>
      </c>
      <c r="V1993">
        <v>40</v>
      </c>
      <c r="W1993">
        <v>0</v>
      </c>
      <c r="X1993">
        <v>0</v>
      </c>
      <c r="Y1993">
        <v>0</v>
      </c>
      <c r="AF1993">
        <v>9</v>
      </c>
    </row>
    <row r="1994" spans="1:32" hidden="1" x14ac:dyDescent="0.2">
      <c r="A1994" t="s">
        <v>1216</v>
      </c>
      <c r="B1994" t="s">
        <v>795</v>
      </c>
      <c r="C1994" t="s">
        <v>31</v>
      </c>
      <c r="D1994" t="s">
        <v>39</v>
      </c>
      <c r="E1994">
        <v>4</v>
      </c>
      <c r="F1994" t="s">
        <v>1217</v>
      </c>
      <c r="G1994" t="s">
        <v>150</v>
      </c>
      <c r="T1994">
        <v>5</v>
      </c>
      <c r="U1994">
        <v>2</v>
      </c>
      <c r="V1994">
        <v>9</v>
      </c>
      <c r="W1994">
        <v>1</v>
      </c>
      <c r="X1994">
        <v>0</v>
      </c>
      <c r="Y1994">
        <v>0</v>
      </c>
      <c r="AF1994">
        <v>8.9</v>
      </c>
    </row>
    <row r="1995" spans="1:32" hidden="1" x14ac:dyDescent="0.2">
      <c r="A1995" t="s">
        <v>1182</v>
      </c>
      <c r="B1995" t="s">
        <v>795</v>
      </c>
      <c r="C1995" t="s">
        <v>37</v>
      </c>
      <c r="D1995" t="s">
        <v>58</v>
      </c>
      <c r="E1995">
        <v>4</v>
      </c>
      <c r="F1995" t="s">
        <v>1183</v>
      </c>
      <c r="G1995" t="s">
        <v>145</v>
      </c>
      <c r="T1995">
        <v>7</v>
      </c>
      <c r="U1995">
        <v>5</v>
      </c>
      <c r="V1995">
        <v>38</v>
      </c>
      <c r="W1995">
        <v>0</v>
      </c>
      <c r="X1995">
        <v>0</v>
      </c>
      <c r="Y1995">
        <v>0</v>
      </c>
      <c r="AF1995">
        <v>8.8000000000000007</v>
      </c>
    </row>
    <row r="1996" spans="1:32" hidden="1" x14ac:dyDescent="0.2">
      <c r="A1996" t="s">
        <v>786</v>
      </c>
      <c r="B1996" t="s">
        <v>721</v>
      </c>
      <c r="C1996" t="s">
        <v>37</v>
      </c>
      <c r="D1996" t="s">
        <v>58</v>
      </c>
      <c r="E1996">
        <v>4</v>
      </c>
      <c r="F1996" t="s">
        <v>787</v>
      </c>
      <c r="G1996" t="s">
        <v>145</v>
      </c>
      <c r="T1996">
        <v>12</v>
      </c>
      <c r="U1996">
        <v>5</v>
      </c>
      <c r="V1996">
        <v>38</v>
      </c>
      <c r="W1996">
        <v>0</v>
      </c>
      <c r="X1996">
        <v>0</v>
      </c>
      <c r="Y1996">
        <v>0</v>
      </c>
      <c r="AF1996">
        <v>8.8000000000000007</v>
      </c>
    </row>
    <row r="1997" spans="1:32" hidden="1" x14ac:dyDescent="0.2">
      <c r="A1997" t="s">
        <v>853</v>
      </c>
      <c r="B1997" t="s">
        <v>795</v>
      </c>
      <c r="C1997" t="s">
        <v>53</v>
      </c>
      <c r="D1997" t="s">
        <v>38</v>
      </c>
      <c r="E1997">
        <v>4</v>
      </c>
      <c r="F1997" t="s">
        <v>854</v>
      </c>
      <c r="G1997" t="s">
        <v>148</v>
      </c>
      <c r="T1997">
        <v>8</v>
      </c>
      <c r="U1997">
        <v>5</v>
      </c>
      <c r="V1997">
        <v>37</v>
      </c>
      <c r="W1997">
        <v>0</v>
      </c>
      <c r="X1997">
        <v>0</v>
      </c>
      <c r="Y1997">
        <v>0</v>
      </c>
      <c r="Z1997">
        <v>1</v>
      </c>
      <c r="AA1997">
        <v>0</v>
      </c>
      <c r="AF1997">
        <v>8.6999999999999993</v>
      </c>
    </row>
    <row r="1998" spans="1:32" hidden="1" x14ac:dyDescent="0.2">
      <c r="A1998" t="s">
        <v>504</v>
      </c>
      <c r="B1998" t="s">
        <v>476</v>
      </c>
      <c r="C1998" t="s">
        <v>61</v>
      </c>
      <c r="D1998" t="s">
        <v>57</v>
      </c>
      <c r="E1998">
        <v>4</v>
      </c>
      <c r="F1998" t="s">
        <v>505</v>
      </c>
      <c r="G1998" t="s">
        <v>153</v>
      </c>
      <c r="O1998">
        <v>1</v>
      </c>
      <c r="P1998">
        <v>5</v>
      </c>
      <c r="Q1998">
        <v>0</v>
      </c>
      <c r="R1998">
        <v>0</v>
      </c>
      <c r="S1998">
        <v>0</v>
      </c>
      <c r="T1998">
        <v>5</v>
      </c>
      <c r="U1998">
        <v>5</v>
      </c>
      <c r="V1998">
        <v>31</v>
      </c>
      <c r="W1998">
        <v>0</v>
      </c>
      <c r="X1998">
        <v>0</v>
      </c>
      <c r="Y1998">
        <v>0</v>
      </c>
      <c r="AF1998">
        <v>8.6</v>
      </c>
    </row>
    <row r="1999" spans="1:32" hidden="1" x14ac:dyDescent="0.2">
      <c r="A1999" t="s">
        <v>653</v>
      </c>
      <c r="B1999" t="s">
        <v>476</v>
      </c>
      <c r="C1999" t="s">
        <v>34</v>
      </c>
      <c r="D1999" t="s">
        <v>41</v>
      </c>
      <c r="E1999">
        <v>4</v>
      </c>
      <c r="F1999" t="s">
        <v>654</v>
      </c>
      <c r="G1999" t="s">
        <v>152</v>
      </c>
      <c r="O1999">
        <v>11</v>
      </c>
      <c r="P1999">
        <v>26</v>
      </c>
      <c r="Q1999">
        <v>1</v>
      </c>
      <c r="R1999">
        <v>0</v>
      </c>
      <c r="S1999">
        <v>0</v>
      </c>
      <c r="T1999">
        <v>1</v>
      </c>
      <c r="U1999">
        <v>0</v>
      </c>
      <c r="V1999">
        <v>0</v>
      </c>
      <c r="W1999">
        <v>0</v>
      </c>
      <c r="X1999">
        <v>0</v>
      </c>
      <c r="Y1999">
        <v>0</v>
      </c>
      <c r="AF1999">
        <v>8.6</v>
      </c>
    </row>
    <row r="2000" spans="1:32" hidden="1" x14ac:dyDescent="0.2">
      <c r="A2000" t="s">
        <v>545</v>
      </c>
      <c r="B2000" t="s">
        <v>476</v>
      </c>
      <c r="C2000" t="s">
        <v>53</v>
      </c>
      <c r="D2000" t="s">
        <v>38</v>
      </c>
      <c r="E2000">
        <v>4</v>
      </c>
      <c r="F2000" t="s">
        <v>546</v>
      </c>
      <c r="G2000" t="s">
        <v>148</v>
      </c>
      <c r="O2000">
        <v>17</v>
      </c>
      <c r="P2000">
        <v>62</v>
      </c>
      <c r="Q2000">
        <v>0</v>
      </c>
      <c r="R2000">
        <v>0</v>
      </c>
      <c r="S2000">
        <v>0</v>
      </c>
      <c r="T2000">
        <v>3</v>
      </c>
      <c r="U2000">
        <v>2</v>
      </c>
      <c r="V2000">
        <v>3</v>
      </c>
      <c r="W2000">
        <v>0</v>
      </c>
      <c r="X2000">
        <v>0</v>
      </c>
      <c r="Y2000">
        <v>0</v>
      </c>
      <c r="AF2000">
        <v>8.5</v>
      </c>
    </row>
    <row r="2001" spans="1:32" hidden="1" x14ac:dyDescent="0.2">
      <c r="A2001" t="s">
        <v>977</v>
      </c>
      <c r="B2001" t="s">
        <v>721</v>
      </c>
      <c r="C2001" t="s">
        <v>62</v>
      </c>
      <c r="D2001" t="s">
        <v>51</v>
      </c>
      <c r="E2001">
        <v>4</v>
      </c>
      <c r="F2001" t="s">
        <v>978</v>
      </c>
      <c r="G2001" t="s">
        <v>144</v>
      </c>
      <c r="T2001">
        <v>5</v>
      </c>
      <c r="U2001">
        <v>4</v>
      </c>
      <c r="V2001">
        <v>43</v>
      </c>
      <c r="W2001">
        <v>0</v>
      </c>
      <c r="X2001">
        <v>0</v>
      </c>
      <c r="Y2001">
        <v>0</v>
      </c>
      <c r="AF2001">
        <v>8.3000000000000007</v>
      </c>
    </row>
    <row r="2002" spans="1:32" hidden="1" x14ac:dyDescent="0.2">
      <c r="A2002" t="s">
        <v>831</v>
      </c>
      <c r="B2002" t="s">
        <v>721</v>
      </c>
      <c r="C2002" t="s">
        <v>45</v>
      </c>
      <c r="D2002" t="s">
        <v>49</v>
      </c>
      <c r="E2002">
        <v>4</v>
      </c>
      <c r="F2002" t="s">
        <v>832</v>
      </c>
      <c r="G2002" t="s">
        <v>141</v>
      </c>
      <c r="T2002">
        <v>5</v>
      </c>
      <c r="U2002">
        <v>4</v>
      </c>
      <c r="V2002">
        <v>22</v>
      </c>
      <c r="W2002">
        <v>0</v>
      </c>
      <c r="X2002">
        <v>1</v>
      </c>
      <c r="Y2002">
        <v>0</v>
      </c>
      <c r="AF2002">
        <v>8.1999999999999993</v>
      </c>
    </row>
    <row r="2003" spans="1:32" hidden="1" x14ac:dyDescent="0.2">
      <c r="A2003" t="s">
        <v>367</v>
      </c>
      <c r="B2003" t="s">
        <v>368</v>
      </c>
      <c r="C2003" t="s">
        <v>61</v>
      </c>
      <c r="D2003" t="s">
        <v>57</v>
      </c>
      <c r="E2003">
        <v>4</v>
      </c>
      <c r="F2003" t="s">
        <v>369</v>
      </c>
      <c r="G2003" t="s">
        <v>153</v>
      </c>
      <c r="H2003">
        <v>35</v>
      </c>
      <c r="I2003">
        <v>24</v>
      </c>
      <c r="J2003">
        <v>203</v>
      </c>
      <c r="K2003">
        <v>0</v>
      </c>
      <c r="L2003">
        <v>0</v>
      </c>
      <c r="M2003">
        <v>0</v>
      </c>
      <c r="N2003">
        <v>0</v>
      </c>
      <c r="AF2003">
        <v>8.1199999999999992</v>
      </c>
    </row>
    <row r="2004" spans="1:32" hidden="1" x14ac:dyDescent="0.2">
      <c r="A2004" t="s">
        <v>569</v>
      </c>
      <c r="B2004" t="s">
        <v>476</v>
      </c>
      <c r="C2004" t="s">
        <v>31</v>
      </c>
      <c r="D2004" t="s">
        <v>39</v>
      </c>
      <c r="E2004">
        <v>4</v>
      </c>
      <c r="F2004" t="s">
        <v>570</v>
      </c>
      <c r="G2004" t="s">
        <v>150</v>
      </c>
      <c r="O2004">
        <v>11</v>
      </c>
      <c r="P2004">
        <v>43</v>
      </c>
      <c r="Q2004">
        <v>0</v>
      </c>
      <c r="R2004">
        <v>0</v>
      </c>
      <c r="S2004">
        <v>0</v>
      </c>
      <c r="T2004">
        <v>1</v>
      </c>
      <c r="U2004">
        <v>1</v>
      </c>
      <c r="V2004">
        <v>27</v>
      </c>
      <c r="W2004">
        <v>0</v>
      </c>
      <c r="X2004">
        <v>0</v>
      </c>
      <c r="Y2004">
        <v>0</v>
      </c>
      <c r="AF2004">
        <v>8</v>
      </c>
    </row>
    <row r="2005" spans="1:32" hidden="1" x14ac:dyDescent="0.2">
      <c r="A2005" t="s">
        <v>967</v>
      </c>
      <c r="B2005" t="s">
        <v>795</v>
      </c>
      <c r="C2005" t="s">
        <v>38</v>
      </c>
      <c r="D2005" t="s">
        <v>53</v>
      </c>
      <c r="E2005">
        <v>4</v>
      </c>
      <c r="F2005" t="s">
        <v>968</v>
      </c>
      <c r="G2005" t="s">
        <v>148</v>
      </c>
      <c r="T2005">
        <v>2</v>
      </c>
      <c r="U2005">
        <v>1</v>
      </c>
      <c r="V2005">
        <v>10</v>
      </c>
      <c r="W2005">
        <v>1</v>
      </c>
      <c r="X2005">
        <v>0</v>
      </c>
      <c r="Y2005">
        <v>0</v>
      </c>
      <c r="AF2005">
        <v>8</v>
      </c>
    </row>
    <row r="2006" spans="1:32" hidden="1" x14ac:dyDescent="0.2">
      <c r="A2006" t="s">
        <v>883</v>
      </c>
      <c r="B2006" t="s">
        <v>721</v>
      </c>
      <c r="C2006" t="s">
        <v>38</v>
      </c>
      <c r="D2006" t="s">
        <v>53</v>
      </c>
      <c r="E2006">
        <v>4</v>
      </c>
      <c r="F2006" t="s">
        <v>884</v>
      </c>
      <c r="G2006" t="s">
        <v>148</v>
      </c>
      <c r="T2006">
        <v>8</v>
      </c>
      <c r="U2006">
        <v>3</v>
      </c>
      <c r="V2006">
        <v>50</v>
      </c>
      <c r="W2006">
        <v>0</v>
      </c>
      <c r="X2006">
        <v>0</v>
      </c>
      <c r="Y2006">
        <v>0</v>
      </c>
      <c r="AF2006">
        <v>8</v>
      </c>
    </row>
    <row r="2007" spans="1:32" hidden="1" x14ac:dyDescent="0.2">
      <c r="A2007" t="s">
        <v>633</v>
      </c>
      <c r="B2007" t="s">
        <v>531</v>
      </c>
      <c r="C2007" t="s">
        <v>47</v>
      </c>
      <c r="D2007" t="s">
        <v>60</v>
      </c>
      <c r="E2007">
        <v>4</v>
      </c>
      <c r="F2007" t="s">
        <v>634</v>
      </c>
      <c r="G2007" t="s">
        <v>149</v>
      </c>
      <c r="O2007">
        <v>1</v>
      </c>
      <c r="P2007">
        <v>1</v>
      </c>
      <c r="Q2007">
        <v>1</v>
      </c>
      <c r="R2007">
        <v>0</v>
      </c>
      <c r="S2007">
        <v>0</v>
      </c>
      <c r="T2007">
        <v>1</v>
      </c>
      <c r="U2007">
        <v>1</v>
      </c>
      <c r="V2007">
        <v>8</v>
      </c>
      <c r="W2007">
        <v>0</v>
      </c>
      <c r="X2007">
        <v>0</v>
      </c>
      <c r="Y2007">
        <v>0</v>
      </c>
      <c r="AF2007">
        <v>7.9</v>
      </c>
    </row>
    <row r="2008" spans="1:32" hidden="1" x14ac:dyDescent="0.2">
      <c r="A2008" t="s">
        <v>897</v>
      </c>
      <c r="B2008" t="s">
        <v>721</v>
      </c>
      <c r="C2008" t="s">
        <v>50</v>
      </c>
      <c r="D2008" t="s">
        <v>33</v>
      </c>
      <c r="E2008">
        <v>4</v>
      </c>
      <c r="F2008" t="s">
        <v>898</v>
      </c>
      <c r="G2008" t="s">
        <v>142</v>
      </c>
      <c r="T2008">
        <v>6</v>
      </c>
      <c r="U2008">
        <v>4</v>
      </c>
      <c r="V2008">
        <v>38</v>
      </c>
      <c r="W2008">
        <v>0</v>
      </c>
      <c r="X2008">
        <v>0</v>
      </c>
      <c r="Y2008">
        <v>0</v>
      </c>
      <c r="AF2008">
        <v>7.8</v>
      </c>
    </row>
    <row r="2009" spans="1:32" hidden="1" x14ac:dyDescent="0.2">
      <c r="A2009" t="s">
        <v>1178</v>
      </c>
      <c r="B2009" t="s">
        <v>721</v>
      </c>
      <c r="C2009" t="s">
        <v>34</v>
      </c>
      <c r="D2009" t="s">
        <v>41</v>
      </c>
      <c r="E2009">
        <v>4</v>
      </c>
      <c r="F2009" t="s">
        <v>1179</v>
      </c>
      <c r="G2009" t="s">
        <v>152</v>
      </c>
      <c r="T2009">
        <v>1</v>
      </c>
      <c r="U2009">
        <v>1</v>
      </c>
      <c r="V2009">
        <v>67</v>
      </c>
      <c r="W2009">
        <v>0</v>
      </c>
      <c r="X2009">
        <v>0</v>
      </c>
      <c r="Y2009">
        <v>0</v>
      </c>
      <c r="AF2009">
        <v>7.7</v>
      </c>
    </row>
    <row r="2010" spans="1:32" hidden="1" x14ac:dyDescent="0.2">
      <c r="A2010" t="s">
        <v>607</v>
      </c>
      <c r="B2010" t="s">
        <v>476</v>
      </c>
      <c r="C2010" t="s">
        <v>57</v>
      </c>
      <c r="D2010" t="s">
        <v>61</v>
      </c>
      <c r="E2010">
        <v>4</v>
      </c>
      <c r="F2010" t="s">
        <v>608</v>
      </c>
      <c r="G2010" t="s">
        <v>153</v>
      </c>
      <c r="O2010">
        <v>3</v>
      </c>
      <c r="P2010">
        <v>21</v>
      </c>
      <c r="Q2010">
        <v>0</v>
      </c>
      <c r="R2010">
        <v>0</v>
      </c>
      <c r="S2010">
        <v>0</v>
      </c>
      <c r="T2010">
        <v>4</v>
      </c>
      <c r="U2010">
        <v>2</v>
      </c>
      <c r="V2010">
        <v>33</v>
      </c>
      <c r="W2010">
        <v>0</v>
      </c>
      <c r="X2010">
        <v>0</v>
      </c>
      <c r="Y2010">
        <v>0</v>
      </c>
      <c r="AF2010">
        <v>7.4</v>
      </c>
    </row>
    <row r="2011" spans="1:32" hidden="1" x14ac:dyDescent="0.2">
      <c r="A2011" t="s">
        <v>983</v>
      </c>
      <c r="B2011" t="s">
        <v>721</v>
      </c>
      <c r="C2011" t="s">
        <v>60</v>
      </c>
      <c r="D2011" t="s">
        <v>47</v>
      </c>
      <c r="E2011">
        <v>4</v>
      </c>
      <c r="F2011" t="s">
        <v>984</v>
      </c>
      <c r="G2011" t="s">
        <v>149</v>
      </c>
      <c r="T2011">
        <v>5</v>
      </c>
      <c r="U2011">
        <v>2</v>
      </c>
      <c r="V2011">
        <v>54</v>
      </c>
      <c r="W2011">
        <v>0</v>
      </c>
      <c r="X2011">
        <v>0</v>
      </c>
      <c r="Y2011">
        <v>0</v>
      </c>
      <c r="AF2011">
        <v>7.4</v>
      </c>
    </row>
    <row r="2012" spans="1:32" hidden="1" x14ac:dyDescent="0.2">
      <c r="A2012" t="s">
        <v>1066</v>
      </c>
      <c r="B2012" t="s">
        <v>721</v>
      </c>
      <c r="C2012" t="s">
        <v>60</v>
      </c>
      <c r="D2012" t="s">
        <v>47</v>
      </c>
      <c r="E2012">
        <v>4</v>
      </c>
      <c r="F2012" t="s">
        <v>1067</v>
      </c>
      <c r="G2012" t="s">
        <v>149</v>
      </c>
      <c r="T2012">
        <v>2</v>
      </c>
      <c r="U2012">
        <v>2</v>
      </c>
      <c r="V2012">
        <v>53</v>
      </c>
      <c r="W2012">
        <v>0</v>
      </c>
      <c r="X2012">
        <v>0</v>
      </c>
      <c r="Y2012">
        <v>0</v>
      </c>
      <c r="AF2012">
        <v>7.3</v>
      </c>
    </row>
    <row r="2013" spans="1:32" hidden="1" x14ac:dyDescent="0.2">
      <c r="A2013" t="s">
        <v>901</v>
      </c>
      <c r="B2013" t="s">
        <v>721</v>
      </c>
      <c r="C2013" t="s">
        <v>62</v>
      </c>
      <c r="D2013" t="s">
        <v>51</v>
      </c>
      <c r="E2013">
        <v>4</v>
      </c>
      <c r="F2013" t="s">
        <v>902</v>
      </c>
      <c r="G2013" t="s">
        <v>144</v>
      </c>
      <c r="T2013">
        <v>7</v>
      </c>
      <c r="U2013">
        <v>2</v>
      </c>
      <c r="V2013">
        <v>53</v>
      </c>
      <c r="W2013">
        <v>0</v>
      </c>
      <c r="X2013">
        <v>0</v>
      </c>
      <c r="Y2013">
        <v>0</v>
      </c>
      <c r="AF2013">
        <v>7.3</v>
      </c>
    </row>
    <row r="2014" spans="1:32" hidden="1" x14ac:dyDescent="0.2">
      <c r="A2014" t="s">
        <v>1038</v>
      </c>
      <c r="B2014" t="s">
        <v>721</v>
      </c>
      <c r="C2014" t="s">
        <v>49</v>
      </c>
      <c r="D2014" t="s">
        <v>45</v>
      </c>
      <c r="E2014">
        <v>4</v>
      </c>
      <c r="F2014" t="s">
        <v>1039</v>
      </c>
      <c r="G2014" t="s">
        <v>141</v>
      </c>
      <c r="T2014">
        <v>8</v>
      </c>
      <c r="U2014">
        <v>4</v>
      </c>
      <c r="V2014">
        <v>32</v>
      </c>
      <c r="W2014">
        <v>0</v>
      </c>
      <c r="X2014">
        <v>0</v>
      </c>
      <c r="Y2014">
        <v>0</v>
      </c>
      <c r="AF2014">
        <v>7.2</v>
      </c>
    </row>
    <row r="2015" spans="1:32" hidden="1" x14ac:dyDescent="0.2">
      <c r="A2015" t="s">
        <v>1070</v>
      </c>
      <c r="B2015" t="s">
        <v>795</v>
      </c>
      <c r="C2015" t="s">
        <v>49</v>
      </c>
      <c r="D2015" t="s">
        <v>45</v>
      </c>
      <c r="E2015">
        <v>4</v>
      </c>
      <c r="F2015" t="s">
        <v>1071</v>
      </c>
      <c r="G2015" t="s">
        <v>141</v>
      </c>
      <c r="T2015">
        <v>2</v>
      </c>
      <c r="U2015">
        <v>1</v>
      </c>
      <c r="V2015">
        <v>1</v>
      </c>
      <c r="W2015">
        <v>1</v>
      </c>
      <c r="X2015">
        <v>0</v>
      </c>
      <c r="Y2015">
        <v>0</v>
      </c>
      <c r="AF2015">
        <v>7.1</v>
      </c>
    </row>
    <row r="2016" spans="1:32" hidden="1" x14ac:dyDescent="0.2">
      <c r="A2016" t="s">
        <v>1048</v>
      </c>
      <c r="B2016" t="s">
        <v>795</v>
      </c>
      <c r="C2016" t="s">
        <v>40</v>
      </c>
      <c r="D2016" t="s">
        <v>59</v>
      </c>
      <c r="E2016">
        <v>4</v>
      </c>
      <c r="F2016" t="s">
        <v>1049</v>
      </c>
      <c r="G2016" t="s">
        <v>143</v>
      </c>
      <c r="T2016">
        <v>6</v>
      </c>
      <c r="U2016">
        <v>4</v>
      </c>
      <c r="V2016">
        <v>31</v>
      </c>
      <c r="W2016">
        <v>0</v>
      </c>
      <c r="X2016">
        <v>0</v>
      </c>
      <c r="Y2016">
        <v>0</v>
      </c>
      <c r="AF2016">
        <v>7.1</v>
      </c>
    </row>
    <row r="2017" spans="1:32" hidden="1" x14ac:dyDescent="0.2">
      <c r="A2017" t="s">
        <v>1112</v>
      </c>
      <c r="B2017" t="s">
        <v>795</v>
      </c>
      <c r="C2017" t="s">
        <v>57</v>
      </c>
      <c r="D2017" t="s">
        <v>61</v>
      </c>
      <c r="E2017">
        <v>4</v>
      </c>
      <c r="F2017" t="s">
        <v>1113</v>
      </c>
      <c r="G2017" t="s">
        <v>153</v>
      </c>
      <c r="T2017">
        <v>5</v>
      </c>
      <c r="U2017">
        <v>4</v>
      </c>
      <c r="V2017">
        <v>29</v>
      </c>
      <c r="W2017">
        <v>0</v>
      </c>
      <c r="X2017">
        <v>0</v>
      </c>
      <c r="Y2017">
        <v>0</v>
      </c>
      <c r="AF2017">
        <v>6.9</v>
      </c>
    </row>
    <row r="2018" spans="1:32" hidden="1" x14ac:dyDescent="0.2">
      <c r="A2018" t="s">
        <v>641</v>
      </c>
      <c r="B2018" t="s">
        <v>476</v>
      </c>
      <c r="C2018" t="s">
        <v>38</v>
      </c>
      <c r="D2018" t="s">
        <v>53</v>
      </c>
      <c r="E2018">
        <v>4</v>
      </c>
      <c r="F2018" t="s">
        <v>642</v>
      </c>
      <c r="G2018" t="s">
        <v>148</v>
      </c>
      <c r="O2018">
        <v>8</v>
      </c>
      <c r="P2018">
        <v>36</v>
      </c>
      <c r="Q2018">
        <v>0</v>
      </c>
      <c r="R2018">
        <v>0</v>
      </c>
      <c r="S2018">
        <v>0</v>
      </c>
      <c r="T2018">
        <v>2</v>
      </c>
      <c r="U2018">
        <v>2</v>
      </c>
      <c r="V2018">
        <v>12</v>
      </c>
      <c r="W2018">
        <v>0</v>
      </c>
      <c r="X2018">
        <v>0</v>
      </c>
      <c r="Y2018">
        <v>0</v>
      </c>
      <c r="AF2018">
        <v>6.8</v>
      </c>
    </row>
    <row r="2019" spans="1:32" hidden="1" x14ac:dyDescent="0.2">
      <c r="A2019" t="s">
        <v>500</v>
      </c>
      <c r="B2019" t="s">
        <v>476</v>
      </c>
      <c r="C2019" t="s">
        <v>49</v>
      </c>
      <c r="D2019" t="s">
        <v>45</v>
      </c>
      <c r="E2019">
        <v>4</v>
      </c>
      <c r="F2019" t="s">
        <v>501</v>
      </c>
      <c r="G2019" t="s">
        <v>141</v>
      </c>
      <c r="O2019">
        <v>12</v>
      </c>
      <c r="P2019">
        <v>38</v>
      </c>
      <c r="Q2019">
        <v>0</v>
      </c>
      <c r="R2019">
        <v>0</v>
      </c>
      <c r="S2019">
        <v>0</v>
      </c>
      <c r="T2019">
        <v>2</v>
      </c>
      <c r="U2019">
        <v>2</v>
      </c>
      <c r="V2019">
        <v>8</v>
      </c>
      <c r="W2019">
        <v>0</v>
      </c>
      <c r="X2019">
        <v>0</v>
      </c>
      <c r="Y2019">
        <v>0</v>
      </c>
      <c r="AF2019">
        <v>6.6</v>
      </c>
    </row>
    <row r="2020" spans="1:32" hidden="1" x14ac:dyDescent="0.2">
      <c r="A2020" t="s">
        <v>510</v>
      </c>
      <c r="B2020" t="s">
        <v>476</v>
      </c>
      <c r="C2020" t="s">
        <v>33</v>
      </c>
      <c r="D2020" t="s">
        <v>50</v>
      </c>
      <c r="E2020">
        <v>4</v>
      </c>
      <c r="F2020" t="s">
        <v>511</v>
      </c>
      <c r="G2020" t="s">
        <v>142</v>
      </c>
      <c r="O2020">
        <v>8</v>
      </c>
      <c r="P2020">
        <v>10</v>
      </c>
      <c r="Q2020">
        <v>0</v>
      </c>
      <c r="R2020">
        <v>0</v>
      </c>
      <c r="S2020">
        <v>0</v>
      </c>
      <c r="T2020">
        <v>5</v>
      </c>
      <c r="U2020">
        <v>3</v>
      </c>
      <c r="V2020">
        <v>25</v>
      </c>
      <c r="W2020">
        <v>0</v>
      </c>
      <c r="X2020">
        <v>0</v>
      </c>
      <c r="Y2020">
        <v>0</v>
      </c>
      <c r="Z2020">
        <v>1</v>
      </c>
      <c r="AA2020">
        <v>0</v>
      </c>
      <c r="AF2020">
        <v>6.5</v>
      </c>
    </row>
    <row r="2021" spans="1:32" hidden="1" x14ac:dyDescent="0.2">
      <c r="A2021" t="s">
        <v>770</v>
      </c>
      <c r="B2021" t="s">
        <v>721</v>
      </c>
      <c r="C2021" t="s">
        <v>61</v>
      </c>
      <c r="D2021" t="s">
        <v>57</v>
      </c>
      <c r="E2021">
        <v>4</v>
      </c>
      <c r="F2021" t="s">
        <v>771</v>
      </c>
      <c r="G2021" t="s">
        <v>153</v>
      </c>
      <c r="O2021">
        <v>1</v>
      </c>
      <c r="P2021">
        <v>6</v>
      </c>
      <c r="Q2021">
        <v>0</v>
      </c>
      <c r="R2021">
        <v>0</v>
      </c>
      <c r="S2021">
        <v>0</v>
      </c>
      <c r="T2021">
        <v>4</v>
      </c>
      <c r="U2021">
        <v>3</v>
      </c>
      <c r="V2021">
        <v>29</v>
      </c>
      <c r="W2021">
        <v>0</v>
      </c>
      <c r="X2021">
        <v>0</v>
      </c>
      <c r="Y2021">
        <v>0</v>
      </c>
      <c r="AF2021">
        <v>6.5</v>
      </c>
    </row>
    <row r="2022" spans="1:32" hidden="1" x14ac:dyDescent="0.2">
      <c r="A2022" t="s">
        <v>817</v>
      </c>
      <c r="B2022" t="s">
        <v>721</v>
      </c>
      <c r="C2022" t="s">
        <v>41</v>
      </c>
      <c r="D2022" t="s">
        <v>34</v>
      </c>
      <c r="E2022">
        <v>4</v>
      </c>
      <c r="F2022" t="s">
        <v>818</v>
      </c>
      <c r="G2022" t="s">
        <v>152</v>
      </c>
      <c r="T2022">
        <v>8</v>
      </c>
      <c r="U2022">
        <v>4</v>
      </c>
      <c r="V2022">
        <v>25</v>
      </c>
      <c r="W2022">
        <v>0</v>
      </c>
      <c r="X2022">
        <v>0</v>
      </c>
      <c r="Y2022">
        <v>0</v>
      </c>
      <c r="AF2022">
        <v>6.5</v>
      </c>
    </row>
    <row r="2023" spans="1:32" hidden="1" x14ac:dyDescent="0.2">
      <c r="A2023" t="s">
        <v>526</v>
      </c>
      <c r="B2023" t="s">
        <v>476</v>
      </c>
      <c r="C2023" t="s">
        <v>61</v>
      </c>
      <c r="D2023" t="s">
        <v>57</v>
      </c>
      <c r="E2023">
        <v>4</v>
      </c>
      <c r="F2023" t="s">
        <v>527</v>
      </c>
      <c r="G2023" t="s">
        <v>153</v>
      </c>
      <c r="O2023">
        <v>13</v>
      </c>
      <c r="P2023">
        <v>33</v>
      </c>
      <c r="Q2023">
        <v>0</v>
      </c>
      <c r="R2023">
        <v>0</v>
      </c>
      <c r="S2023">
        <v>0</v>
      </c>
      <c r="T2023">
        <v>5</v>
      </c>
      <c r="U2023">
        <v>2</v>
      </c>
      <c r="V2023">
        <v>11</v>
      </c>
      <c r="W2023">
        <v>0</v>
      </c>
      <c r="X2023">
        <v>0</v>
      </c>
      <c r="Y2023">
        <v>0</v>
      </c>
      <c r="AF2023">
        <v>6.4</v>
      </c>
    </row>
    <row r="2024" spans="1:32" hidden="1" x14ac:dyDescent="0.2">
      <c r="A2024" t="s">
        <v>1156</v>
      </c>
      <c r="B2024" t="s">
        <v>721</v>
      </c>
      <c r="C2024" t="s">
        <v>55</v>
      </c>
      <c r="D2024" t="s">
        <v>48</v>
      </c>
      <c r="E2024">
        <v>4</v>
      </c>
      <c r="F2024" t="s">
        <v>1157</v>
      </c>
      <c r="G2024" t="s">
        <v>139</v>
      </c>
      <c r="T2024">
        <v>7</v>
      </c>
      <c r="U2024">
        <v>4</v>
      </c>
      <c r="V2024">
        <v>24</v>
      </c>
      <c r="W2024">
        <v>0</v>
      </c>
      <c r="X2024">
        <v>0</v>
      </c>
      <c r="Y2024">
        <v>0</v>
      </c>
      <c r="AF2024">
        <v>6.4</v>
      </c>
    </row>
    <row r="2025" spans="1:32" hidden="1" x14ac:dyDescent="0.2">
      <c r="A2025" t="s">
        <v>843</v>
      </c>
      <c r="B2025" t="s">
        <v>721</v>
      </c>
      <c r="C2025" t="s">
        <v>58</v>
      </c>
      <c r="D2025" t="s">
        <v>37</v>
      </c>
      <c r="E2025">
        <v>4</v>
      </c>
      <c r="F2025" t="s">
        <v>844</v>
      </c>
      <c r="G2025" t="s">
        <v>145</v>
      </c>
      <c r="T2025">
        <v>5</v>
      </c>
      <c r="U2025">
        <v>3</v>
      </c>
      <c r="V2025">
        <v>33</v>
      </c>
      <c r="W2025">
        <v>0</v>
      </c>
      <c r="X2025">
        <v>0</v>
      </c>
      <c r="Y2025">
        <v>0</v>
      </c>
      <c r="Z2025">
        <v>1</v>
      </c>
      <c r="AA2025">
        <v>0</v>
      </c>
      <c r="AF2025">
        <v>6.3</v>
      </c>
    </row>
    <row r="2026" spans="1:32" hidden="1" x14ac:dyDescent="0.2">
      <c r="A2026" t="s">
        <v>1134</v>
      </c>
      <c r="B2026" t="s">
        <v>721</v>
      </c>
      <c r="C2026" t="s">
        <v>36</v>
      </c>
      <c r="D2026" t="s">
        <v>44</v>
      </c>
      <c r="E2026">
        <v>4</v>
      </c>
      <c r="F2026" t="s">
        <v>1135</v>
      </c>
      <c r="G2026" t="s">
        <v>140</v>
      </c>
      <c r="T2026">
        <v>8</v>
      </c>
      <c r="U2026">
        <v>3</v>
      </c>
      <c r="V2026">
        <v>32</v>
      </c>
      <c r="W2026">
        <v>0</v>
      </c>
      <c r="X2026">
        <v>0</v>
      </c>
      <c r="Y2026">
        <v>0</v>
      </c>
      <c r="AF2026">
        <v>6.2</v>
      </c>
    </row>
    <row r="2027" spans="1:32" hidden="1" x14ac:dyDescent="0.2">
      <c r="A2027" t="s">
        <v>879</v>
      </c>
      <c r="B2027" t="s">
        <v>795</v>
      </c>
      <c r="C2027" t="s">
        <v>41</v>
      </c>
      <c r="D2027" t="s">
        <v>34</v>
      </c>
      <c r="E2027">
        <v>4</v>
      </c>
      <c r="F2027" t="s">
        <v>880</v>
      </c>
      <c r="G2027" t="s">
        <v>152</v>
      </c>
      <c r="T2027">
        <v>3</v>
      </c>
      <c r="U2027">
        <v>3</v>
      </c>
      <c r="V2027">
        <v>30</v>
      </c>
      <c r="W2027">
        <v>0</v>
      </c>
      <c r="X2027">
        <v>0</v>
      </c>
      <c r="Y2027">
        <v>0</v>
      </c>
      <c r="AF2027">
        <v>6</v>
      </c>
    </row>
    <row r="2028" spans="1:32" hidden="1" x14ac:dyDescent="0.2">
      <c r="A2028" t="s">
        <v>484</v>
      </c>
      <c r="B2028" t="s">
        <v>476</v>
      </c>
      <c r="C2028" t="s">
        <v>47</v>
      </c>
      <c r="D2028" t="s">
        <v>60</v>
      </c>
      <c r="E2028">
        <v>4</v>
      </c>
      <c r="F2028" t="s">
        <v>485</v>
      </c>
      <c r="G2028" t="s">
        <v>149</v>
      </c>
      <c r="O2028">
        <v>9</v>
      </c>
      <c r="P2028">
        <v>28</v>
      </c>
      <c r="Q2028">
        <v>0</v>
      </c>
      <c r="R2028">
        <v>0</v>
      </c>
      <c r="S2028">
        <v>0</v>
      </c>
      <c r="T2028">
        <v>2</v>
      </c>
      <c r="U2028">
        <v>2</v>
      </c>
      <c r="V2028">
        <v>11</v>
      </c>
      <c r="W2028">
        <v>0</v>
      </c>
      <c r="X2028">
        <v>0</v>
      </c>
      <c r="Y2028">
        <v>0</v>
      </c>
      <c r="AF2028">
        <v>5.9</v>
      </c>
    </row>
    <row r="2029" spans="1:32" hidden="1" x14ac:dyDescent="0.2">
      <c r="A2029" t="s">
        <v>1078</v>
      </c>
      <c r="B2029" t="s">
        <v>721</v>
      </c>
      <c r="C2029" t="s">
        <v>41</v>
      </c>
      <c r="D2029" t="s">
        <v>34</v>
      </c>
      <c r="E2029">
        <v>4</v>
      </c>
      <c r="F2029" t="s">
        <v>1079</v>
      </c>
      <c r="G2029" t="s">
        <v>152</v>
      </c>
      <c r="T2029">
        <v>5</v>
      </c>
      <c r="U2029">
        <v>4</v>
      </c>
      <c r="V2029">
        <v>19</v>
      </c>
      <c r="W2029">
        <v>0</v>
      </c>
      <c r="X2029">
        <v>0</v>
      </c>
      <c r="Y2029">
        <v>0</v>
      </c>
      <c r="AF2029">
        <v>5.9</v>
      </c>
    </row>
    <row r="2030" spans="1:32" hidden="1" x14ac:dyDescent="0.2">
      <c r="A2030" t="s">
        <v>571</v>
      </c>
      <c r="B2030" t="s">
        <v>476</v>
      </c>
      <c r="C2030" t="s">
        <v>57</v>
      </c>
      <c r="D2030" t="s">
        <v>61</v>
      </c>
      <c r="E2030">
        <v>4</v>
      </c>
      <c r="F2030" t="s">
        <v>572</v>
      </c>
      <c r="G2030" t="s">
        <v>153</v>
      </c>
      <c r="O2030">
        <v>17</v>
      </c>
      <c r="P2030">
        <v>48</v>
      </c>
      <c r="Q2030">
        <v>0</v>
      </c>
      <c r="R2030">
        <v>0</v>
      </c>
      <c r="S2030">
        <v>0</v>
      </c>
      <c r="T2030">
        <v>1</v>
      </c>
      <c r="U2030">
        <v>1</v>
      </c>
      <c r="V2030">
        <v>-1</v>
      </c>
      <c r="W2030">
        <v>0</v>
      </c>
      <c r="X2030">
        <v>0</v>
      </c>
      <c r="Y2030">
        <v>0</v>
      </c>
      <c r="AF2030">
        <v>5.7</v>
      </c>
    </row>
    <row r="2031" spans="1:32" hidden="1" x14ac:dyDescent="0.2">
      <c r="A2031" t="s">
        <v>1198</v>
      </c>
      <c r="B2031" t="s">
        <v>795</v>
      </c>
      <c r="C2031" t="s">
        <v>60</v>
      </c>
      <c r="D2031" t="s">
        <v>47</v>
      </c>
      <c r="E2031">
        <v>4</v>
      </c>
      <c r="F2031" t="s">
        <v>1199</v>
      </c>
      <c r="G2031" t="s">
        <v>149</v>
      </c>
      <c r="T2031">
        <v>5</v>
      </c>
      <c r="U2031">
        <v>3</v>
      </c>
      <c r="V2031">
        <v>26</v>
      </c>
      <c r="W2031">
        <v>0</v>
      </c>
      <c r="X2031">
        <v>0</v>
      </c>
      <c r="Y2031">
        <v>0</v>
      </c>
      <c r="AF2031">
        <v>5.6</v>
      </c>
    </row>
    <row r="2032" spans="1:32" hidden="1" x14ac:dyDescent="0.2">
      <c r="A2032" t="s">
        <v>792</v>
      </c>
      <c r="B2032" t="s">
        <v>721</v>
      </c>
      <c r="C2032" t="s">
        <v>58</v>
      </c>
      <c r="D2032" t="s">
        <v>37</v>
      </c>
      <c r="E2032">
        <v>4</v>
      </c>
      <c r="F2032" t="s">
        <v>793</v>
      </c>
      <c r="G2032" t="s">
        <v>145</v>
      </c>
      <c r="T2032">
        <v>8</v>
      </c>
      <c r="U2032">
        <v>3</v>
      </c>
      <c r="V2032">
        <v>26</v>
      </c>
      <c r="W2032">
        <v>0</v>
      </c>
      <c r="X2032">
        <v>0</v>
      </c>
      <c r="Y2032">
        <v>0</v>
      </c>
      <c r="AF2032">
        <v>5.6</v>
      </c>
    </row>
    <row r="2033" spans="1:32" hidden="1" x14ac:dyDescent="0.2">
      <c r="A2033" t="s">
        <v>903</v>
      </c>
      <c r="B2033" t="s">
        <v>721</v>
      </c>
      <c r="C2033" t="s">
        <v>36</v>
      </c>
      <c r="D2033" t="s">
        <v>44</v>
      </c>
      <c r="E2033">
        <v>4</v>
      </c>
      <c r="F2033" t="s">
        <v>904</v>
      </c>
      <c r="G2033" t="s">
        <v>140</v>
      </c>
      <c r="T2033">
        <v>4</v>
      </c>
      <c r="U2033">
        <v>3</v>
      </c>
      <c r="V2033">
        <v>26</v>
      </c>
      <c r="W2033">
        <v>0</v>
      </c>
      <c r="X2033">
        <v>0</v>
      </c>
      <c r="Y2033">
        <v>0</v>
      </c>
      <c r="AF2033">
        <v>5.6</v>
      </c>
    </row>
    <row r="2034" spans="1:32" hidden="1" x14ac:dyDescent="0.2">
      <c r="A2034" t="s">
        <v>679</v>
      </c>
      <c r="B2034" t="s">
        <v>476</v>
      </c>
      <c r="C2034" t="s">
        <v>37</v>
      </c>
      <c r="D2034" t="s">
        <v>58</v>
      </c>
      <c r="E2034">
        <v>4</v>
      </c>
      <c r="F2034" t="s">
        <v>680</v>
      </c>
      <c r="G2034" t="s">
        <v>145</v>
      </c>
      <c r="O2034">
        <v>11</v>
      </c>
      <c r="P2034">
        <v>35</v>
      </c>
      <c r="Q2034">
        <v>0</v>
      </c>
      <c r="R2034">
        <v>1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0</v>
      </c>
      <c r="AF2034">
        <v>5.5</v>
      </c>
    </row>
    <row r="2035" spans="1:32" hidden="1" x14ac:dyDescent="0.2">
      <c r="A2035" t="s">
        <v>790</v>
      </c>
      <c r="B2035" t="s">
        <v>721</v>
      </c>
      <c r="C2035" t="s">
        <v>47</v>
      </c>
      <c r="D2035" t="s">
        <v>60</v>
      </c>
      <c r="E2035">
        <v>4</v>
      </c>
      <c r="F2035" t="s">
        <v>791</v>
      </c>
      <c r="G2035" t="s">
        <v>149</v>
      </c>
      <c r="O2035">
        <v>2</v>
      </c>
      <c r="P2035">
        <v>10</v>
      </c>
      <c r="Q2035">
        <v>0</v>
      </c>
      <c r="R2035">
        <v>0</v>
      </c>
      <c r="S2035">
        <v>0</v>
      </c>
      <c r="T2035">
        <v>5</v>
      </c>
      <c r="U2035">
        <v>3</v>
      </c>
      <c r="V2035">
        <v>15</v>
      </c>
      <c r="W2035">
        <v>0</v>
      </c>
      <c r="X2035">
        <v>0</v>
      </c>
      <c r="Y2035">
        <v>0</v>
      </c>
      <c r="AF2035">
        <v>5.5</v>
      </c>
    </row>
    <row r="2036" spans="1:32" hidden="1" x14ac:dyDescent="0.2">
      <c r="A2036" t="s">
        <v>669</v>
      </c>
      <c r="B2036" t="s">
        <v>476</v>
      </c>
      <c r="C2036" t="s">
        <v>34</v>
      </c>
      <c r="D2036" t="s">
        <v>41</v>
      </c>
      <c r="E2036">
        <v>4</v>
      </c>
      <c r="F2036" t="s">
        <v>670</v>
      </c>
      <c r="G2036" t="s">
        <v>152</v>
      </c>
      <c r="O2036">
        <v>3</v>
      </c>
      <c r="P2036">
        <v>54</v>
      </c>
      <c r="Q2036">
        <v>0</v>
      </c>
      <c r="R2036">
        <v>0</v>
      </c>
      <c r="S2036">
        <v>0</v>
      </c>
      <c r="AF2036">
        <v>5.4</v>
      </c>
    </row>
    <row r="2037" spans="1:32" hidden="1" x14ac:dyDescent="0.2">
      <c r="A2037" t="s">
        <v>857</v>
      </c>
      <c r="B2037" t="s">
        <v>721</v>
      </c>
      <c r="C2037" t="s">
        <v>53</v>
      </c>
      <c r="D2037" t="s">
        <v>38</v>
      </c>
      <c r="E2037">
        <v>4</v>
      </c>
      <c r="F2037" t="s">
        <v>858</v>
      </c>
      <c r="G2037" t="s">
        <v>148</v>
      </c>
      <c r="T2037">
        <v>3</v>
      </c>
      <c r="U2037">
        <v>1</v>
      </c>
      <c r="V2037">
        <v>43</v>
      </c>
      <c r="W2037">
        <v>0</v>
      </c>
      <c r="X2037">
        <v>0</v>
      </c>
      <c r="Y2037">
        <v>0</v>
      </c>
      <c r="AF2037">
        <v>5.3</v>
      </c>
    </row>
    <row r="2038" spans="1:32" hidden="1" x14ac:dyDescent="0.2">
      <c r="A2038" t="s">
        <v>877</v>
      </c>
      <c r="B2038" t="s">
        <v>795</v>
      </c>
      <c r="C2038" t="s">
        <v>35</v>
      </c>
      <c r="D2038" t="s">
        <v>46</v>
      </c>
      <c r="E2038">
        <v>4</v>
      </c>
      <c r="F2038" t="s">
        <v>878</v>
      </c>
      <c r="G2038" t="s">
        <v>151</v>
      </c>
      <c r="T2038">
        <v>6</v>
      </c>
      <c r="U2038">
        <v>3</v>
      </c>
      <c r="V2038">
        <v>22</v>
      </c>
      <c r="W2038">
        <v>0</v>
      </c>
      <c r="X2038">
        <v>0</v>
      </c>
      <c r="Y2038">
        <v>0</v>
      </c>
      <c r="AF2038">
        <v>5.2</v>
      </c>
    </row>
    <row r="2039" spans="1:32" hidden="1" x14ac:dyDescent="0.2">
      <c r="A2039" t="s">
        <v>438</v>
      </c>
      <c r="B2039" t="s">
        <v>368</v>
      </c>
      <c r="C2039" t="s">
        <v>33</v>
      </c>
      <c r="D2039" t="s">
        <v>50</v>
      </c>
      <c r="E2039">
        <v>4</v>
      </c>
      <c r="F2039" t="s">
        <v>439</v>
      </c>
      <c r="G2039" t="s">
        <v>142</v>
      </c>
      <c r="H2039">
        <v>27</v>
      </c>
      <c r="I2039">
        <v>12</v>
      </c>
      <c r="J2039">
        <v>150</v>
      </c>
      <c r="K2039">
        <v>0</v>
      </c>
      <c r="L2039">
        <v>0</v>
      </c>
      <c r="M2039">
        <v>1</v>
      </c>
      <c r="N2039">
        <v>0</v>
      </c>
      <c r="AF2039">
        <v>5</v>
      </c>
    </row>
    <row r="2040" spans="1:32" hidden="1" x14ac:dyDescent="0.2">
      <c r="A2040" t="s">
        <v>661</v>
      </c>
      <c r="B2040" t="s">
        <v>476</v>
      </c>
      <c r="C2040" t="s">
        <v>44</v>
      </c>
      <c r="D2040" t="s">
        <v>36</v>
      </c>
      <c r="E2040">
        <v>4</v>
      </c>
      <c r="F2040" t="s">
        <v>662</v>
      </c>
      <c r="G2040" t="s">
        <v>140</v>
      </c>
      <c r="O2040">
        <v>10</v>
      </c>
      <c r="P2040">
        <v>50</v>
      </c>
      <c r="Q2040">
        <v>0</v>
      </c>
      <c r="R2040">
        <v>0</v>
      </c>
      <c r="S2040">
        <v>0</v>
      </c>
      <c r="AF2040">
        <v>5</v>
      </c>
    </row>
    <row r="2041" spans="1:32" hidden="1" x14ac:dyDescent="0.2">
      <c r="A2041" t="s">
        <v>1152</v>
      </c>
      <c r="B2041" t="s">
        <v>795</v>
      </c>
      <c r="C2041" t="s">
        <v>44</v>
      </c>
      <c r="D2041" t="s">
        <v>36</v>
      </c>
      <c r="E2041">
        <v>4</v>
      </c>
      <c r="F2041" t="s">
        <v>1153</v>
      </c>
      <c r="G2041" t="s">
        <v>140</v>
      </c>
      <c r="T2041">
        <v>6</v>
      </c>
      <c r="U2041">
        <v>2</v>
      </c>
      <c r="V2041">
        <v>28</v>
      </c>
      <c r="W2041">
        <v>0</v>
      </c>
      <c r="X2041">
        <v>0</v>
      </c>
      <c r="Y2041">
        <v>0</v>
      </c>
      <c r="AF2041">
        <v>4.8</v>
      </c>
    </row>
    <row r="2042" spans="1:32" hidden="1" x14ac:dyDescent="0.2">
      <c r="A2042" t="s">
        <v>1150</v>
      </c>
      <c r="B2042" t="s">
        <v>721</v>
      </c>
      <c r="C2042" t="s">
        <v>45</v>
      </c>
      <c r="D2042" t="s">
        <v>49</v>
      </c>
      <c r="E2042">
        <v>4</v>
      </c>
      <c r="F2042" t="s">
        <v>1151</v>
      </c>
      <c r="G2042" t="s">
        <v>141</v>
      </c>
      <c r="T2042">
        <v>3</v>
      </c>
      <c r="U2042">
        <v>2</v>
      </c>
      <c r="V2042">
        <v>27</v>
      </c>
      <c r="W2042">
        <v>0</v>
      </c>
      <c r="X2042">
        <v>0</v>
      </c>
      <c r="Y2042">
        <v>0</v>
      </c>
      <c r="AF2042">
        <v>4.7</v>
      </c>
    </row>
    <row r="2043" spans="1:32" hidden="1" x14ac:dyDescent="0.2">
      <c r="A2043" t="s">
        <v>1283</v>
      </c>
      <c r="B2043" t="s">
        <v>721</v>
      </c>
      <c r="C2043" t="s">
        <v>40</v>
      </c>
      <c r="D2043" t="s">
        <v>59</v>
      </c>
      <c r="E2043">
        <v>4</v>
      </c>
      <c r="F2043" t="s">
        <v>1284</v>
      </c>
      <c r="G2043" t="s">
        <v>143</v>
      </c>
      <c r="T2043">
        <v>3</v>
      </c>
      <c r="U2043">
        <v>2</v>
      </c>
      <c r="V2043">
        <v>27</v>
      </c>
      <c r="W2043">
        <v>0</v>
      </c>
      <c r="X2043">
        <v>0</v>
      </c>
      <c r="Y2043">
        <v>0</v>
      </c>
      <c r="AF2043">
        <v>4.7</v>
      </c>
    </row>
    <row r="2044" spans="1:32" hidden="1" x14ac:dyDescent="0.2">
      <c r="A2044" t="s">
        <v>567</v>
      </c>
      <c r="B2044" t="s">
        <v>476</v>
      </c>
      <c r="C2044" t="s">
        <v>42</v>
      </c>
      <c r="D2044" t="s">
        <v>32</v>
      </c>
      <c r="E2044">
        <v>4</v>
      </c>
      <c r="F2044" t="s">
        <v>568</v>
      </c>
      <c r="G2044" t="s">
        <v>146</v>
      </c>
      <c r="O2044">
        <v>7</v>
      </c>
      <c r="P2044">
        <v>26</v>
      </c>
      <c r="Q2044">
        <v>0</v>
      </c>
      <c r="R2044">
        <v>0</v>
      </c>
      <c r="S2044">
        <v>0</v>
      </c>
      <c r="T2044">
        <v>2</v>
      </c>
      <c r="U2044">
        <v>1</v>
      </c>
      <c r="V2044">
        <v>10</v>
      </c>
      <c r="W2044">
        <v>0</v>
      </c>
      <c r="X2044">
        <v>0</v>
      </c>
      <c r="Y2044">
        <v>0</v>
      </c>
      <c r="AF2044">
        <v>4.5999999999999996</v>
      </c>
    </row>
    <row r="2045" spans="1:32" hidden="1" x14ac:dyDescent="0.2">
      <c r="A2045" t="s">
        <v>999</v>
      </c>
      <c r="B2045" t="s">
        <v>721</v>
      </c>
      <c r="C2045" t="s">
        <v>42</v>
      </c>
      <c r="D2045" t="s">
        <v>32</v>
      </c>
      <c r="E2045">
        <v>4</v>
      </c>
      <c r="F2045" t="s">
        <v>1000</v>
      </c>
      <c r="G2045" t="s">
        <v>146</v>
      </c>
      <c r="T2045">
        <v>7</v>
      </c>
      <c r="U2045">
        <v>3</v>
      </c>
      <c r="V2045">
        <v>15</v>
      </c>
      <c r="W2045">
        <v>0</v>
      </c>
      <c r="X2045">
        <v>0</v>
      </c>
      <c r="Y2045">
        <v>0</v>
      </c>
      <c r="AF2045">
        <v>4.5</v>
      </c>
    </row>
    <row r="2046" spans="1:32" hidden="1" x14ac:dyDescent="0.2">
      <c r="A2046" t="s">
        <v>1172</v>
      </c>
      <c r="B2046" t="s">
        <v>795</v>
      </c>
      <c r="C2046" t="s">
        <v>55</v>
      </c>
      <c r="D2046" t="s">
        <v>48</v>
      </c>
      <c r="E2046">
        <v>4</v>
      </c>
      <c r="F2046" t="s">
        <v>1173</v>
      </c>
      <c r="G2046" t="s">
        <v>139</v>
      </c>
      <c r="T2046">
        <v>4</v>
      </c>
      <c r="U2046">
        <v>3</v>
      </c>
      <c r="V2046">
        <v>12</v>
      </c>
      <c r="W2046">
        <v>0</v>
      </c>
      <c r="X2046">
        <v>0</v>
      </c>
      <c r="Y2046">
        <v>0</v>
      </c>
      <c r="AF2046">
        <v>4.2</v>
      </c>
    </row>
    <row r="2047" spans="1:32" hidden="1" x14ac:dyDescent="0.2">
      <c r="A2047" t="s">
        <v>1210</v>
      </c>
      <c r="B2047" t="s">
        <v>795</v>
      </c>
      <c r="C2047" t="s">
        <v>61</v>
      </c>
      <c r="D2047" t="s">
        <v>57</v>
      </c>
      <c r="E2047">
        <v>4</v>
      </c>
      <c r="F2047" t="s">
        <v>1211</v>
      </c>
      <c r="G2047" t="s">
        <v>153</v>
      </c>
      <c r="T2047">
        <v>3</v>
      </c>
      <c r="U2047">
        <v>2</v>
      </c>
      <c r="V2047">
        <v>22</v>
      </c>
      <c r="W2047">
        <v>0</v>
      </c>
      <c r="X2047">
        <v>0</v>
      </c>
      <c r="Y2047">
        <v>0</v>
      </c>
      <c r="AF2047">
        <v>4.2</v>
      </c>
    </row>
    <row r="2048" spans="1:32" hidden="1" x14ac:dyDescent="0.2">
      <c r="A2048" t="s">
        <v>953</v>
      </c>
      <c r="B2048" t="s">
        <v>721</v>
      </c>
      <c r="C2048" t="s">
        <v>60</v>
      </c>
      <c r="D2048" t="s">
        <v>47</v>
      </c>
      <c r="E2048">
        <v>4</v>
      </c>
      <c r="F2048" t="s">
        <v>954</v>
      </c>
      <c r="G2048" t="s">
        <v>149</v>
      </c>
      <c r="T2048">
        <v>7</v>
      </c>
      <c r="U2048">
        <v>3</v>
      </c>
      <c r="V2048">
        <v>12</v>
      </c>
      <c r="W2048">
        <v>0</v>
      </c>
      <c r="X2048">
        <v>0</v>
      </c>
      <c r="Y2048">
        <v>0</v>
      </c>
      <c r="AF2048">
        <v>4.2</v>
      </c>
    </row>
    <row r="2049" spans="1:32" hidden="1" x14ac:dyDescent="0.2">
      <c r="A2049" t="s">
        <v>845</v>
      </c>
      <c r="B2049" t="s">
        <v>721</v>
      </c>
      <c r="C2049" t="s">
        <v>61</v>
      </c>
      <c r="D2049" t="s">
        <v>57</v>
      </c>
      <c r="E2049">
        <v>4</v>
      </c>
      <c r="F2049" t="s">
        <v>846</v>
      </c>
      <c r="G2049" t="s">
        <v>153</v>
      </c>
      <c r="T2049">
        <v>3</v>
      </c>
      <c r="U2049">
        <v>2</v>
      </c>
      <c r="V2049">
        <v>21</v>
      </c>
      <c r="W2049">
        <v>0</v>
      </c>
      <c r="X2049">
        <v>0</v>
      </c>
      <c r="Y2049">
        <v>0</v>
      </c>
      <c r="AF2049">
        <v>4.0999999999999996</v>
      </c>
    </row>
    <row r="2050" spans="1:32" hidden="1" x14ac:dyDescent="0.2">
      <c r="A2050" t="s">
        <v>923</v>
      </c>
      <c r="B2050" t="s">
        <v>721</v>
      </c>
      <c r="C2050" t="s">
        <v>41</v>
      </c>
      <c r="D2050" t="s">
        <v>34</v>
      </c>
      <c r="E2050">
        <v>4</v>
      </c>
      <c r="F2050" t="s">
        <v>924</v>
      </c>
      <c r="G2050" t="s">
        <v>152</v>
      </c>
      <c r="T2050">
        <v>1</v>
      </c>
      <c r="U2050">
        <v>1</v>
      </c>
      <c r="V2050">
        <v>30</v>
      </c>
      <c r="W2050">
        <v>0</v>
      </c>
      <c r="X2050">
        <v>0</v>
      </c>
      <c r="Y2050">
        <v>0</v>
      </c>
      <c r="AF2050">
        <v>4</v>
      </c>
    </row>
    <row r="2051" spans="1:32" hidden="1" x14ac:dyDescent="0.2">
      <c r="A2051" t="s">
        <v>1180</v>
      </c>
      <c r="B2051" t="s">
        <v>795</v>
      </c>
      <c r="C2051" t="s">
        <v>42</v>
      </c>
      <c r="D2051" t="s">
        <v>32</v>
      </c>
      <c r="E2051">
        <v>4</v>
      </c>
      <c r="F2051" t="s">
        <v>1181</v>
      </c>
      <c r="G2051" t="s">
        <v>146</v>
      </c>
      <c r="T2051">
        <v>9</v>
      </c>
      <c r="U2051">
        <v>2</v>
      </c>
      <c r="V2051">
        <v>19</v>
      </c>
      <c r="W2051">
        <v>0</v>
      </c>
      <c r="X2051">
        <v>0</v>
      </c>
      <c r="Y2051">
        <v>0</v>
      </c>
      <c r="AF2051">
        <v>3.9</v>
      </c>
    </row>
    <row r="2052" spans="1:32" hidden="1" x14ac:dyDescent="0.2">
      <c r="A2052" t="s">
        <v>1100</v>
      </c>
      <c r="B2052" t="s">
        <v>795</v>
      </c>
      <c r="C2052" t="s">
        <v>53</v>
      </c>
      <c r="D2052" t="s">
        <v>38</v>
      </c>
      <c r="E2052">
        <v>4</v>
      </c>
      <c r="F2052" t="s">
        <v>1101</v>
      </c>
      <c r="G2052" t="s">
        <v>148</v>
      </c>
      <c r="T2052">
        <v>2</v>
      </c>
      <c r="U2052">
        <v>2</v>
      </c>
      <c r="V2052">
        <v>18</v>
      </c>
      <c r="W2052">
        <v>0</v>
      </c>
      <c r="X2052">
        <v>0</v>
      </c>
      <c r="Y2052">
        <v>0</v>
      </c>
      <c r="AF2052">
        <v>3.8</v>
      </c>
    </row>
    <row r="2053" spans="1:32" hidden="1" x14ac:dyDescent="0.2">
      <c r="A2053" t="s">
        <v>1144</v>
      </c>
      <c r="B2053" t="s">
        <v>795</v>
      </c>
      <c r="C2053" t="s">
        <v>55</v>
      </c>
      <c r="D2053" t="s">
        <v>48</v>
      </c>
      <c r="E2053">
        <v>4</v>
      </c>
      <c r="F2053" t="s">
        <v>1145</v>
      </c>
      <c r="G2053" t="s">
        <v>139</v>
      </c>
      <c r="T2053">
        <v>4</v>
      </c>
      <c r="U2053">
        <v>2</v>
      </c>
      <c r="V2053">
        <v>17</v>
      </c>
      <c r="W2053">
        <v>0</v>
      </c>
      <c r="X2053">
        <v>0</v>
      </c>
      <c r="Y2053">
        <v>0</v>
      </c>
      <c r="AF2053">
        <v>3.7</v>
      </c>
    </row>
    <row r="2054" spans="1:32" hidden="1" x14ac:dyDescent="0.2">
      <c r="A2054" t="s">
        <v>919</v>
      </c>
      <c r="B2054" t="s">
        <v>795</v>
      </c>
      <c r="C2054" t="s">
        <v>61</v>
      </c>
      <c r="D2054" t="s">
        <v>57</v>
      </c>
      <c r="E2054">
        <v>4</v>
      </c>
      <c r="F2054" t="s">
        <v>920</v>
      </c>
      <c r="G2054" t="s">
        <v>153</v>
      </c>
      <c r="T2054">
        <v>2</v>
      </c>
      <c r="U2054">
        <v>1</v>
      </c>
      <c r="V2054">
        <v>26</v>
      </c>
      <c r="W2054">
        <v>0</v>
      </c>
      <c r="X2054">
        <v>0</v>
      </c>
      <c r="Y2054">
        <v>0</v>
      </c>
      <c r="AF2054">
        <v>3.6</v>
      </c>
    </row>
    <row r="2055" spans="1:32" hidden="1" x14ac:dyDescent="0.2">
      <c r="A2055" t="s">
        <v>1012</v>
      </c>
      <c r="B2055" t="s">
        <v>795</v>
      </c>
      <c r="C2055" t="s">
        <v>57</v>
      </c>
      <c r="D2055" t="s">
        <v>61</v>
      </c>
      <c r="E2055">
        <v>4</v>
      </c>
      <c r="F2055" t="s">
        <v>1013</v>
      </c>
      <c r="G2055" t="s">
        <v>153</v>
      </c>
      <c r="T2055">
        <v>3</v>
      </c>
      <c r="U2055">
        <v>2</v>
      </c>
      <c r="V2055">
        <v>15</v>
      </c>
      <c r="W2055">
        <v>0</v>
      </c>
      <c r="X2055">
        <v>0</v>
      </c>
      <c r="Y2055">
        <v>0</v>
      </c>
      <c r="AF2055">
        <v>3.5</v>
      </c>
    </row>
    <row r="2056" spans="1:32" hidden="1" x14ac:dyDescent="0.2">
      <c r="A2056" t="s">
        <v>611</v>
      </c>
      <c r="B2056" t="s">
        <v>476</v>
      </c>
      <c r="C2056" t="s">
        <v>55</v>
      </c>
      <c r="D2056" t="s">
        <v>48</v>
      </c>
      <c r="E2056">
        <v>4</v>
      </c>
      <c r="F2056" t="s">
        <v>612</v>
      </c>
      <c r="G2056" t="s">
        <v>139</v>
      </c>
      <c r="O2056">
        <v>3</v>
      </c>
      <c r="P2056">
        <v>13</v>
      </c>
      <c r="Q2056">
        <v>0</v>
      </c>
      <c r="R2056">
        <v>0</v>
      </c>
      <c r="S2056">
        <v>0</v>
      </c>
      <c r="T2056">
        <v>1</v>
      </c>
      <c r="U2056">
        <v>1</v>
      </c>
      <c r="V2056">
        <v>11</v>
      </c>
      <c r="W2056">
        <v>0</v>
      </c>
      <c r="X2056">
        <v>0</v>
      </c>
      <c r="Y2056">
        <v>0</v>
      </c>
      <c r="AF2056">
        <v>3.4</v>
      </c>
    </row>
    <row r="2057" spans="1:32" hidden="1" x14ac:dyDescent="0.2">
      <c r="A2057" t="s">
        <v>1234</v>
      </c>
      <c r="B2057" t="s">
        <v>721</v>
      </c>
      <c r="C2057" t="s">
        <v>32</v>
      </c>
      <c r="D2057" t="s">
        <v>42</v>
      </c>
      <c r="E2057">
        <v>4</v>
      </c>
      <c r="F2057" t="s">
        <v>1235</v>
      </c>
      <c r="G2057" t="s">
        <v>146</v>
      </c>
      <c r="T2057">
        <v>6</v>
      </c>
      <c r="U2057">
        <v>2</v>
      </c>
      <c r="V2057">
        <v>14</v>
      </c>
      <c r="W2057">
        <v>0</v>
      </c>
      <c r="X2057">
        <v>0</v>
      </c>
      <c r="Y2057">
        <v>0</v>
      </c>
      <c r="AF2057">
        <v>3.4</v>
      </c>
    </row>
    <row r="2058" spans="1:32" hidden="1" x14ac:dyDescent="0.2">
      <c r="A2058" t="s">
        <v>1018</v>
      </c>
      <c r="B2058" t="s">
        <v>795</v>
      </c>
      <c r="C2058" t="s">
        <v>56</v>
      </c>
      <c r="D2058" t="s">
        <v>52</v>
      </c>
      <c r="E2058">
        <v>4</v>
      </c>
      <c r="F2058" t="s">
        <v>1019</v>
      </c>
      <c r="G2058" t="s">
        <v>147</v>
      </c>
      <c r="T2058">
        <v>2</v>
      </c>
      <c r="U2058">
        <v>2</v>
      </c>
      <c r="V2058">
        <v>14</v>
      </c>
      <c r="W2058">
        <v>0</v>
      </c>
      <c r="X2058">
        <v>0</v>
      </c>
      <c r="Y2058">
        <v>0</v>
      </c>
      <c r="AF2058">
        <v>3.4</v>
      </c>
    </row>
    <row r="2059" spans="1:32" hidden="1" x14ac:dyDescent="0.2">
      <c r="A2059" t="s">
        <v>591</v>
      </c>
      <c r="B2059" t="s">
        <v>476</v>
      </c>
      <c r="C2059" t="s">
        <v>60</v>
      </c>
      <c r="D2059" t="s">
        <v>47</v>
      </c>
      <c r="E2059">
        <v>4</v>
      </c>
      <c r="F2059" t="s">
        <v>592</v>
      </c>
      <c r="G2059" t="s">
        <v>149</v>
      </c>
      <c r="O2059">
        <v>8</v>
      </c>
      <c r="P2059">
        <v>20</v>
      </c>
      <c r="Q2059">
        <v>0</v>
      </c>
      <c r="R2059">
        <v>0</v>
      </c>
      <c r="S2059">
        <v>0</v>
      </c>
      <c r="T2059">
        <v>1</v>
      </c>
      <c r="U2059">
        <v>1</v>
      </c>
      <c r="V2059">
        <v>2</v>
      </c>
      <c r="W2059">
        <v>0</v>
      </c>
      <c r="X2059">
        <v>0</v>
      </c>
      <c r="Y2059">
        <v>0</v>
      </c>
      <c r="AF2059">
        <v>3.2</v>
      </c>
    </row>
    <row r="2060" spans="1:32" hidden="1" x14ac:dyDescent="0.2">
      <c r="A2060" t="s">
        <v>1220</v>
      </c>
      <c r="B2060" t="s">
        <v>795</v>
      </c>
      <c r="C2060" t="s">
        <v>56</v>
      </c>
      <c r="D2060" t="s">
        <v>52</v>
      </c>
      <c r="E2060">
        <v>4</v>
      </c>
      <c r="F2060" t="s">
        <v>1221</v>
      </c>
      <c r="G2060" t="s">
        <v>147</v>
      </c>
      <c r="T2060">
        <v>3</v>
      </c>
      <c r="U2060">
        <v>2</v>
      </c>
      <c r="V2060">
        <v>12</v>
      </c>
      <c r="W2060">
        <v>0</v>
      </c>
      <c r="X2060">
        <v>0</v>
      </c>
      <c r="Y2060">
        <v>0</v>
      </c>
      <c r="AF2060">
        <v>3.2</v>
      </c>
    </row>
    <row r="2061" spans="1:32" hidden="1" x14ac:dyDescent="0.2">
      <c r="A2061" t="s">
        <v>486</v>
      </c>
      <c r="B2061" t="s">
        <v>476</v>
      </c>
      <c r="C2061" t="s">
        <v>62</v>
      </c>
      <c r="D2061" t="s">
        <v>51</v>
      </c>
      <c r="E2061">
        <v>4</v>
      </c>
      <c r="F2061" t="s">
        <v>487</v>
      </c>
      <c r="G2061" t="s">
        <v>144</v>
      </c>
      <c r="O2061">
        <v>5</v>
      </c>
      <c r="P2061">
        <v>17</v>
      </c>
      <c r="Q2061">
        <v>0</v>
      </c>
      <c r="R2061">
        <v>0</v>
      </c>
      <c r="S2061">
        <v>0</v>
      </c>
      <c r="T2061">
        <v>3</v>
      </c>
      <c r="U2061">
        <v>1</v>
      </c>
      <c r="V2061">
        <v>4</v>
      </c>
      <c r="W2061">
        <v>0</v>
      </c>
      <c r="X2061">
        <v>0</v>
      </c>
      <c r="Y2061">
        <v>0</v>
      </c>
      <c r="AF2061">
        <v>3.1</v>
      </c>
    </row>
    <row r="2062" spans="1:32" hidden="1" x14ac:dyDescent="0.2">
      <c r="A2062" t="s">
        <v>629</v>
      </c>
      <c r="B2062" t="s">
        <v>476</v>
      </c>
      <c r="C2062" t="s">
        <v>34</v>
      </c>
      <c r="D2062" t="s">
        <v>41</v>
      </c>
      <c r="E2062">
        <v>4</v>
      </c>
      <c r="F2062" t="s">
        <v>630</v>
      </c>
      <c r="G2062" t="s">
        <v>152</v>
      </c>
      <c r="O2062">
        <v>10</v>
      </c>
      <c r="P2062">
        <v>31</v>
      </c>
      <c r="Q2062">
        <v>0</v>
      </c>
      <c r="R2062">
        <v>0</v>
      </c>
      <c r="S2062">
        <v>0</v>
      </c>
      <c r="AF2062">
        <v>3.1</v>
      </c>
    </row>
    <row r="2063" spans="1:32" hidden="1" x14ac:dyDescent="0.2">
      <c r="A2063" t="s">
        <v>895</v>
      </c>
      <c r="B2063" t="s">
        <v>795</v>
      </c>
      <c r="C2063" t="s">
        <v>38</v>
      </c>
      <c r="D2063" t="s">
        <v>53</v>
      </c>
      <c r="E2063">
        <v>4</v>
      </c>
      <c r="F2063" t="s">
        <v>896</v>
      </c>
      <c r="G2063" t="s">
        <v>148</v>
      </c>
      <c r="T2063">
        <v>3</v>
      </c>
      <c r="U2063">
        <v>2</v>
      </c>
      <c r="V2063">
        <v>11</v>
      </c>
      <c r="W2063">
        <v>0</v>
      </c>
      <c r="X2063">
        <v>0</v>
      </c>
      <c r="Y2063">
        <v>0</v>
      </c>
      <c r="AF2063">
        <v>3.1</v>
      </c>
    </row>
    <row r="2064" spans="1:32" hidden="1" x14ac:dyDescent="0.2">
      <c r="A2064" t="s">
        <v>825</v>
      </c>
      <c r="B2064" t="s">
        <v>721</v>
      </c>
      <c r="C2064" t="s">
        <v>59</v>
      </c>
      <c r="D2064" t="s">
        <v>40</v>
      </c>
      <c r="E2064">
        <v>4</v>
      </c>
      <c r="F2064" t="s">
        <v>826</v>
      </c>
      <c r="G2064" t="s">
        <v>143</v>
      </c>
      <c r="O2064">
        <v>1</v>
      </c>
      <c r="P2064">
        <v>4</v>
      </c>
      <c r="Q2064">
        <v>0</v>
      </c>
      <c r="R2064">
        <v>0</v>
      </c>
      <c r="S2064">
        <v>0</v>
      </c>
      <c r="T2064">
        <v>3</v>
      </c>
      <c r="U2064">
        <v>2</v>
      </c>
      <c r="V2064">
        <v>7</v>
      </c>
      <c r="W2064">
        <v>0</v>
      </c>
      <c r="X2064">
        <v>0</v>
      </c>
      <c r="Y2064">
        <v>0</v>
      </c>
      <c r="AF2064">
        <v>3.1</v>
      </c>
    </row>
    <row r="2065" spans="1:32" hidden="1" x14ac:dyDescent="0.2">
      <c r="A2065" t="s">
        <v>859</v>
      </c>
      <c r="B2065" t="s">
        <v>721</v>
      </c>
      <c r="C2065" t="s">
        <v>57</v>
      </c>
      <c r="D2065" t="s">
        <v>61</v>
      </c>
      <c r="E2065">
        <v>4</v>
      </c>
      <c r="F2065" t="s">
        <v>860</v>
      </c>
      <c r="G2065" t="s">
        <v>153</v>
      </c>
      <c r="T2065">
        <v>1</v>
      </c>
      <c r="U2065">
        <v>1</v>
      </c>
      <c r="V2065">
        <v>21</v>
      </c>
      <c r="W2065">
        <v>0</v>
      </c>
      <c r="X2065">
        <v>0</v>
      </c>
      <c r="Y2065">
        <v>0</v>
      </c>
      <c r="Z2065">
        <v>1</v>
      </c>
      <c r="AA2065">
        <v>0</v>
      </c>
      <c r="AF2065">
        <v>3.1</v>
      </c>
    </row>
    <row r="2066" spans="1:32" hidden="1" x14ac:dyDescent="0.2">
      <c r="A2066" t="s">
        <v>1044</v>
      </c>
      <c r="B2066" t="s">
        <v>721</v>
      </c>
      <c r="C2066" t="s">
        <v>46</v>
      </c>
      <c r="D2066" t="s">
        <v>35</v>
      </c>
      <c r="E2066">
        <v>4</v>
      </c>
      <c r="F2066" t="s">
        <v>1045</v>
      </c>
      <c r="G2066" t="s">
        <v>151</v>
      </c>
      <c r="T2066">
        <v>2</v>
      </c>
      <c r="U2066">
        <v>1</v>
      </c>
      <c r="V2066">
        <v>20</v>
      </c>
      <c r="W2066">
        <v>0</v>
      </c>
      <c r="X2066">
        <v>0</v>
      </c>
      <c r="Y2066">
        <v>0</v>
      </c>
      <c r="AF2066">
        <v>3</v>
      </c>
    </row>
    <row r="2067" spans="1:32" hidden="1" x14ac:dyDescent="0.2">
      <c r="A2067" t="s">
        <v>1174</v>
      </c>
      <c r="B2067" t="s">
        <v>721</v>
      </c>
      <c r="C2067" t="s">
        <v>49</v>
      </c>
      <c r="D2067" t="s">
        <v>45</v>
      </c>
      <c r="E2067">
        <v>4</v>
      </c>
      <c r="F2067" t="s">
        <v>1175</v>
      </c>
      <c r="G2067" t="s">
        <v>141</v>
      </c>
      <c r="T2067">
        <v>2</v>
      </c>
      <c r="U2067">
        <v>1</v>
      </c>
      <c r="V2067">
        <v>20</v>
      </c>
      <c r="W2067">
        <v>0</v>
      </c>
      <c r="X2067">
        <v>0</v>
      </c>
      <c r="Y2067">
        <v>0</v>
      </c>
      <c r="AF2067">
        <v>3</v>
      </c>
    </row>
    <row r="2068" spans="1:32" hidden="1" x14ac:dyDescent="0.2">
      <c r="A2068" t="s">
        <v>985</v>
      </c>
      <c r="B2068" t="s">
        <v>721</v>
      </c>
      <c r="C2068" t="s">
        <v>55</v>
      </c>
      <c r="D2068" t="s">
        <v>48</v>
      </c>
      <c r="E2068">
        <v>4</v>
      </c>
      <c r="F2068" t="s">
        <v>986</v>
      </c>
      <c r="G2068" t="s">
        <v>139</v>
      </c>
      <c r="T2068">
        <v>4</v>
      </c>
      <c r="U2068">
        <v>2</v>
      </c>
      <c r="V2068">
        <v>9</v>
      </c>
      <c r="W2068">
        <v>0</v>
      </c>
      <c r="X2068">
        <v>0</v>
      </c>
      <c r="Y2068">
        <v>0</v>
      </c>
      <c r="AF2068">
        <v>2.9</v>
      </c>
    </row>
    <row r="2069" spans="1:32" hidden="1" x14ac:dyDescent="0.2">
      <c r="A2069" t="s">
        <v>959</v>
      </c>
      <c r="B2069" t="s">
        <v>721</v>
      </c>
      <c r="C2069" t="s">
        <v>50</v>
      </c>
      <c r="D2069" t="s">
        <v>33</v>
      </c>
      <c r="E2069">
        <v>4</v>
      </c>
      <c r="F2069" t="s">
        <v>960</v>
      </c>
      <c r="G2069" t="s">
        <v>142</v>
      </c>
      <c r="T2069">
        <v>4</v>
      </c>
      <c r="U2069">
        <v>2</v>
      </c>
      <c r="V2069">
        <v>8</v>
      </c>
      <c r="W2069">
        <v>0</v>
      </c>
      <c r="X2069">
        <v>0</v>
      </c>
      <c r="Y2069">
        <v>0</v>
      </c>
      <c r="AF2069">
        <v>2.8</v>
      </c>
    </row>
    <row r="2070" spans="1:32" hidden="1" x14ac:dyDescent="0.2">
      <c r="A2070" t="s">
        <v>931</v>
      </c>
      <c r="B2070" t="s">
        <v>721</v>
      </c>
      <c r="C2070" t="s">
        <v>48</v>
      </c>
      <c r="D2070" t="s">
        <v>55</v>
      </c>
      <c r="E2070">
        <v>4</v>
      </c>
      <c r="F2070" t="s">
        <v>932</v>
      </c>
      <c r="G2070" t="s">
        <v>139</v>
      </c>
      <c r="T2070">
        <v>1</v>
      </c>
      <c r="U2070">
        <v>1</v>
      </c>
      <c r="V2070">
        <v>18</v>
      </c>
      <c r="W2070">
        <v>0</v>
      </c>
      <c r="X2070">
        <v>0</v>
      </c>
      <c r="Y2070">
        <v>0</v>
      </c>
      <c r="AF2070">
        <v>2.8</v>
      </c>
    </row>
    <row r="2071" spans="1:32" hidden="1" x14ac:dyDescent="0.2">
      <c r="A2071" t="s">
        <v>1154</v>
      </c>
      <c r="B2071" t="s">
        <v>795</v>
      </c>
      <c r="C2071" t="s">
        <v>39</v>
      </c>
      <c r="D2071" t="s">
        <v>31</v>
      </c>
      <c r="E2071">
        <v>4</v>
      </c>
      <c r="F2071" t="s">
        <v>1155</v>
      </c>
      <c r="G2071" t="s">
        <v>150</v>
      </c>
      <c r="T2071">
        <v>4</v>
      </c>
      <c r="U2071">
        <v>2</v>
      </c>
      <c r="V2071">
        <v>7</v>
      </c>
      <c r="W2071">
        <v>0</v>
      </c>
      <c r="X2071">
        <v>0</v>
      </c>
      <c r="Y2071">
        <v>0</v>
      </c>
      <c r="AF2071">
        <v>2.7</v>
      </c>
    </row>
    <row r="2072" spans="1:32" hidden="1" x14ac:dyDescent="0.2">
      <c r="A2072" t="s">
        <v>997</v>
      </c>
      <c r="B2072" t="s">
        <v>795</v>
      </c>
      <c r="C2072" t="s">
        <v>46</v>
      </c>
      <c r="D2072" t="s">
        <v>35</v>
      </c>
      <c r="E2072">
        <v>4</v>
      </c>
      <c r="F2072" t="s">
        <v>998</v>
      </c>
      <c r="G2072" t="s">
        <v>151</v>
      </c>
      <c r="T2072">
        <v>1</v>
      </c>
      <c r="U2072">
        <v>1</v>
      </c>
      <c r="V2072">
        <v>17</v>
      </c>
      <c r="W2072">
        <v>0</v>
      </c>
      <c r="X2072">
        <v>0</v>
      </c>
      <c r="Y2072">
        <v>0</v>
      </c>
      <c r="AF2072">
        <v>2.7</v>
      </c>
    </row>
    <row r="2073" spans="1:32" hidden="1" x14ac:dyDescent="0.2">
      <c r="A2073" t="s">
        <v>1142</v>
      </c>
      <c r="B2073" t="s">
        <v>721</v>
      </c>
      <c r="C2073" t="s">
        <v>55</v>
      </c>
      <c r="D2073" t="s">
        <v>48</v>
      </c>
      <c r="E2073">
        <v>4</v>
      </c>
      <c r="F2073" t="s">
        <v>1143</v>
      </c>
      <c r="G2073" t="s">
        <v>139</v>
      </c>
      <c r="T2073">
        <v>2</v>
      </c>
      <c r="U2073">
        <v>1</v>
      </c>
      <c r="V2073">
        <v>17</v>
      </c>
      <c r="W2073">
        <v>0</v>
      </c>
      <c r="X2073">
        <v>0</v>
      </c>
      <c r="Y2073">
        <v>0</v>
      </c>
      <c r="AF2073">
        <v>2.7</v>
      </c>
    </row>
    <row r="2074" spans="1:32" hidden="1" x14ac:dyDescent="0.2">
      <c r="A2074" t="s">
        <v>1010</v>
      </c>
      <c r="B2074" t="s">
        <v>721</v>
      </c>
      <c r="C2074" t="s">
        <v>59</v>
      </c>
      <c r="D2074" t="s">
        <v>40</v>
      </c>
      <c r="E2074">
        <v>4</v>
      </c>
      <c r="F2074" t="s">
        <v>1011</v>
      </c>
      <c r="G2074" t="s">
        <v>143</v>
      </c>
      <c r="T2074">
        <v>1</v>
      </c>
      <c r="U2074">
        <v>1</v>
      </c>
      <c r="V2074">
        <v>16</v>
      </c>
      <c r="W2074">
        <v>0</v>
      </c>
      <c r="X2074">
        <v>0</v>
      </c>
      <c r="Y2074">
        <v>0</v>
      </c>
      <c r="AF2074">
        <v>2.6</v>
      </c>
    </row>
    <row r="2075" spans="1:32" hidden="1" x14ac:dyDescent="0.2">
      <c r="A2075" t="s">
        <v>1102</v>
      </c>
      <c r="B2075" t="s">
        <v>721</v>
      </c>
      <c r="C2075" t="s">
        <v>42</v>
      </c>
      <c r="D2075" t="s">
        <v>32</v>
      </c>
      <c r="E2075">
        <v>4</v>
      </c>
      <c r="F2075" t="s">
        <v>1103</v>
      </c>
      <c r="G2075" t="s">
        <v>146</v>
      </c>
      <c r="T2075">
        <v>3</v>
      </c>
      <c r="U2075">
        <v>1</v>
      </c>
      <c r="V2075">
        <v>16</v>
      </c>
      <c r="W2075">
        <v>0</v>
      </c>
      <c r="X2075">
        <v>0</v>
      </c>
      <c r="Y2075">
        <v>0</v>
      </c>
      <c r="AF2075">
        <v>2.6</v>
      </c>
    </row>
    <row r="2076" spans="1:32" hidden="1" x14ac:dyDescent="0.2">
      <c r="A2076" t="s">
        <v>734</v>
      </c>
      <c r="B2076" t="s">
        <v>476</v>
      </c>
      <c r="C2076" t="s">
        <v>44</v>
      </c>
      <c r="D2076" t="s">
        <v>36</v>
      </c>
      <c r="E2076">
        <v>4</v>
      </c>
      <c r="F2076" t="s">
        <v>735</v>
      </c>
      <c r="G2076" t="s">
        <v>140</v>
      </c>
      <c r="O2076">
        <v>8</v>
      </c>
      <c r="P2076">
        <v>25</v>
      </c>
      <c r="Q2076">
        <v>0</v>
      </c>
      <c r="R2076">
        <v>0</v>
      </c>
      <c r="S2076">
        <v>0</v>
      </c>
      <c r="AF2076">
        <v>2.5</v>
      </c>
    </row>
    <row r="2077" spans="1:32" hidden="1" x14ac:dyDescent="0.2">
      <c r="A2077" t="s">
        <v>1222</v>
      </c>
      <c r="B2077" t="s">
        <v>795</v>
      </c>
      <c r="C2077" t="s">
        <v>58</v>
      </c>
      <c r="D2077" t="s">
        <v>37</v>
      </c>
      <c r="E2077">
        <v>4</v>
      </c>
      <c r="F2077" t="s">
        <v>1223</v>
      </c>
      <c r="G2077" t="s">
        <v>145</v>
      </c>
      <c r="T2077">
        <v>1</v>
      </c>
      <c r="U2077">
        <v>1</v>
      </c>
      <c r="V2077">
        <v>15</v>
      </c>
      <c r="W2077">
        <v>0</v>
      </c>
      <c r="X2077">
        <v>0</v>
      </c>
      <c r="Y2077">
        <v>0</v>
      </c>
      <c r="AF2077">
        <v>2.5</v>
      </c>
    </row>
    <row r="2078" spans="1:32" hidden="1" x14ac:dyDescent="0.2">
      <c r="A2078" t="s">
        <v>603</v>
      </c>
      <c r="B2078" t="s">
        <v>476</v>
      </c>
      <c r="C2078" t="s">
        <v>35</v>
      </c>
      <c r="D2078" t="s">
        <v>46</v>
      </c>
      <c r="E2078">
        <v>4</v>
      </c>
      <c r="F2078" t="s">
        <v>604</v>
      </c>
      <c r="G2078" t="s">
        <v>151</v>
      </c>
      <c r="O2078">
        <v>2</v>
      </c>
      <c r="P2078">
        <v>0</v>
      </c>
      <c r="Q2078">
        <v>0</v>
      </c>
      <c r="R2078">
        <v>0</v>
      </c>
      <c r="S2078">
        <v>0</v>
      </c>
      <c r="T2078">
        <v>2</v>
      </c>
      <c r="U2078">
        <v>2</v>
      </c>
      <c r="V2078">
        <v>4</v>
      </c>
      <c r="W2078">
        <v>0</v>
      </c>
      <c r="X2078">
        <v>0</v>
      </c>
      <c r="Y2078">
        <v>0</v>
      </c>
      <c r="AF2078">
        <v>2.4</v>
      </c>
    </row>
    <row r="2079" spans="1:32" hidden="1" x14ac:dyDescent="0.2">
      <c r="A2079" t="s">
        <v>530</v>
      </c>
      <c r="B2079" t="s">
        <v>531</v>
      </c>
      <c r="C2079" t="s">
        <v>61</v>
      </c>
      <c r="D2079" t="s">
        <v>57</v>
      </c>
      <c r="E2079">
        <v>4</v>
      </c>
      <c r="F2079" t="s">
        <v>532</v>
      </c>
      <c r="G2079" t="s">
        <v>153</v>
      </c>
      <c r="O2079">
        <v>2</v>
      </c>
      <c r="P2079">
        <v>9</v>
      </c>
      <c r="Q2079">
        <v>0</v>
      </c>
      <c r="R2079">
        <v>0</v>
      </c>
      <c r="S2079">
        <v>0</v>
      </c>
      <c r="T2079">
        <v>1</v>
      </c>
      <c r="U2079">
        <v>1</v>
      </c>
      <c r="V2079">
        <v>4</v>
      </c>
      <c r="W2079">
        <v>0</v>
      </c>
      <c r="X2079">
        <v>0</v>
      </c>
      <c r="Y2079">
        <v>0</v>
      </c>
      <c r="AF2079">
        <v>2.2999999999999998</v>
      </c>
    </row>
    <row r="2080" spans="1:32" hidden="1" x14ac:dyDescent="0.2">
      <c r="A2080" t="s">
        <v>1230</v>
      </c>
      <c r="B2080" t="s">
        <v>721</v>
      </c>
      <c r="C2080" t="s">
        <v>57</v>
      </c>
      <c r="D2080" t="s">
        <v>61</v>
      </c>
      <c r="E2080">
        <v>4</v>
      </c>
      <c r="F2080" t="s">
        <v>1231</v>
      </c>
      <c r="G2080" t="s">
        <v>153</v>
      </c>
      <c r="T2080">
        <v>1</v>
      </c>
      <c r="U2080">
        <v>1</v>
      </c>
      <c r="V2080">
        <v>12</v>
      </c>
      <c r="W2080">
        <v>0</v>
      </c>
      <c r="X2080">
        <v>0</v>
      </c>
      <c r="Y2080">
        <v>0</v>
      </c>
      <c r="AF2080">
        <v>2.2000000000000002</v>
      </c>
    </row>
    <row r="2081" spans="1:32" hidden="1" x14ac:dyDescent="0.2">
      <c r="A2081" t="s">
        <v>559</v>
      </c>
      <c r="B2081" t="s">
        <v>476</v>
      </c>
      <c r="C2081" t="s">
        <v>37</v>
      </c>
      <c r="D2081" t="s">
        <v>58</v>
      </c>
      <c r="E2081">
        <v>4</v>
      </c>
      <c r="F2081" t="s">
        <v>560</v>
      </c>
      <c r="G2081" t="s">
        <v>145</v>
      </c>
      <c r="O2081">
        <v>5</v>
      </c>
      <c r="P2081">
        <v>21</v>
      </c>
      <c r="Q2081">
        <v>0</v>
      </c>
      <c r="R2081">
        <v>0</v>
      </c>
      <c r="S2081">
        <v>0</v>
      </c>
      <c r="T2081">
        <v>1</v>
      </c>
      <c r="U2081">
        <v>0</v>
      </c>
      <c r="V2081">
        <v>0</v>
      </c>
      <c r="W2081">
        <v>0</v>
      </c>
      <c r="X2081">
        <v>0</v>
      </c>
      <c r="Y2081">
        <v>0</v>
      </c>
      <c r="AF2081">
        <v>2.1</v>
      </c>
    </row>
    <row r="2082" spans="1:32" hidden="1" x14ac:dyDescent="0.2">
      <c r="A2082" t="s">
        <v>945</v>
      </c>
      <c r="B2082" t="s">
        <v>721</v>
      </c>
      <c r="C2082" t="s">
        <v>48</v>
      </c>
      <c r="D2082" t="s">
        <v>55</v>
      </c>
      <c r="E2082">
        <v>4</v>
      </c>
      <c r="F2082" t="s">
        <v>946</v>
      </c>
      <c r="G2082" t="s">
        <v>139</v>
      </c>
      <c r="T2082">
        <v>2</v>
      </c>
      <c r="U2082">
        <v>1</v>
      </c>
      <c r="V2082">
        <v>11</v>
      </c>
      <c r="W2082">
        <v>0</v>
      </c>
      <c r="X2082">
        <v>0</v>
      </c>
      <c r="Y2082">
        <v>0</v>
      </c>
      <c r="AF2082">
        <v>2.1</v>
      </c>
    </row>
    <row r="2083" spans="1:32" hidden="1" x14ac:dyDescent="0.2">
      <c r="A2083" t="s">
        <v>1158</v>
      </c>
      <c r="B2083" t="s">
        <v>795</v>
      </c>
      <c r="C2083" t="s">
        <v>44</v>
      </c>
      <c r="D2083" t="s">
        <v>36</v>
      </c>
      <c r="E2083">
        <v>4</v>
      </c>
      <c r="F2083" t="s">
        <v>1159</v>
      </c>
      <c r="G2083" t="s">
        <v>140</v>
      </c>
      <c r="T2083">
        <v>2</v>
      </c>
      <c r="U2083">
        <v>1</v>
      </c>
      <c r="V2083">
        <v>11</v>
      </c>
      <c r="W2083">
        <v>0</v>
      </c>
      <c r="X2083">
        <v>0</v>
      </c>
      <c r="Y2083">
        <v>0</v>
      </c>
      <c r="AF2083">
        <v>2.1</v>
      </c>
    </row>
    <row r="2084" spans="1:32" hidden="1" x14ac:dyDescent="0.2">
      <c r="A2084" t="s">
        <v>1166</v>
      </c>
      <c r="B2084" t="s">
        <v>721</v>
      </c>
      <c r="C2084" t="s">
        <v>31</v>
      </c>
      <c r="D2084" t="s">
        <v>39</v>
      </c>
      <c r="E2084">
        <v>4</v>
      </c>
      <c r="F2084" t="s">
        <v>1167</v>
      </c>
      <c r="G2084" t="s">
        <v>150</v>
      </c>
      <c r="T2084">
        <v>1</v>
      </c>
      <c r="U2084">
        <v>1</v>
      </c>
      <c r="V2084">
        <v>11</v>
      </c>
      <c r="W2084">
        <v>0</v>
      </c>
      <c r="X2084">
        <v>0</v>
      </c>
      <c r="Y2084">
        <v>0</v>
      </c>
      <c r="AF2084">
        <v>2.1</v>
      </c>
    </row>
    <row r="2085" spans="1:32" hidden="1" x14ac:dyDescent="0.2">
      <c r="A2085" t="s">
        <v>516</v>
      </c>
      <c r="B2085" t="s">
        <v>476</v>
      </c>
      <c r="C2085" t="s">
        <v>38</v>
      </c>
      <c r="D2085" t="s">
        <v>53</v>
      </c>
      <c r="E2085">
        <v>4</v>
      </c>
      <c r="F2085" t="s">
        <v>517</v>
      </c>
      <c r="G2085" t="s">
        <v>148</v>
      </c>
      <c r="O2085">
        <v>5</v>
      </c>
      <c r="P2085">
        <v>20</v>
      </c>
      <c r="Q2085">
        <v>0</v>
      </c>
      <c r="R2085">
        <v>0</v>
      </c>
      <c r="S2085">
        <v>0</v>
      </c>
      <c r="Z2085">
        <v>1</v>
      </c>
      <c r="AA2085">
        <v>0</v>
      </c>
      <c r="AF2085">
        <v>2</v>
      </c>
    </row>
    <row r="2086" spans="1:32" hidden="1" x14ac:dyDescent="0.2">
      <c r="A2086" t="s">
        <v>788</v>
      </c>
      <c r="B2086" t="s">
        <v>721</v>
      </c>
      <c r="C2086" t="s">
        <v>51</v>
      </c>
      <c r="D2086" t="s">
        <v>62</v>
      </c>
      <c r="E2086">
        <v>4</v>
      </c>
      <c r="F2086" t="s">
        <v>789</v>
      </c>
      <c r="G2086" t="s">
        <v>144</v>
      </c>
      <c r="O2086">
        <v>1</v>
      </c>
      <c r="P2086">
        <v>6</v>
      </c>
      <c r="Q2086">
        <v>0</v>
      </c>
      <c r="R2086">
        <v>0</v>
      </c>
      <c r="S2086">
        <v>0</v>
      </c>
      <c r="T2086">
        <v>2</v>
      </c>
      <c r="U2086">
        <v>1</v>
      </c>
      <c r="V2086">
        <v>4</v>
      </c>
      <c r="W2086">
        <v>0</v>
      </c>
      <c r="X2086">
        <v>0</v>
      </c>
      <c r="Y2086">
        <v>0</v>
      </c>
      <c r="AF2086">
        <v>2</v>
      </c>
    </row>
    <row r="2087" spans="1:32" hidden="1" x14ac:dyDescent="0.2">
      <c r="A2087" t="s">
        <v>613</v>
      </c>
      <c r="B2087" t="s">
        <v>476</v>
      </c>
      <c r="C2087" t="s">
        <v>55</v>
      </c>
      <c r="D2087" t="s">
        <v>48</v>
      </c>
      <c r="E2087">
        <v>4</v>
      </c>
      <c r="F2087" t="s">
        <v>614</v>
      </c>
      <c r="G2087" t="s">
        <v>139</v>
      </c>
      <c r="O2087">
        <v>5</v>
      </c>
      <c r="P2087">
        <v>19</v>
      </c>
      <c r="Q2087">
        <v>0</v>
      </c>
      <c r="R2087">
        <v>0</v>
      </c>
      <c r="S2087">
        <v>0</v>
      </c>
      <c r="AF2087">
        <v>1.9</v>
      </c>
    </row>
    <row r="2088" spans="1:32" hidden="1" x14ac:dyDescent="0.2">
      <c r="A2088" t="s">
        <v>1014</v>
      </c>
      <c r="B2088" t="s">
        <v>721</v>
      </c>
      <c r="C2088" t="s">
        <v>39</v>
      </c>
      <c r="D2088" t="s">
        <v>31</v>
      </c>
      <c r="E2088">
        <v>4</v>
      </c>
      <c r="F2088" t="s">
        <v>1015</v>
      </c>
      <c r="G2088" t="s">
        <v>150</v>
      </c>
      <c r="T2088">
        <v>1</v>
      </c>
      <c r="U2088">
        <v>1</v>
      </c>
      <c r="V2088">
        <v>9</v>
      </c>
      <c r="W2088">
        <v>0</v>
      </c>
      <c r="X2088">
        <v>0</v>
      </c>
      <c r="Y2088">
        <v>0</v>
      </c>
      <c r="AF2088">
        <v>1.9</v>
      </c>
    </row>
    <row r="2089" spans="1:32" hidden="1" x14ac:dyDescent="0.2">
      <c r="A2089" t="s">
        <v>995</v>
      </c>
      <c r="B2089" t="s">
        <v>795</v>
      </c>
      <c r="C2089" t="s">
        <v>62</v>
      </c>
      <c r="D2089" t="s">
        <v>51</v>
      </c>
      <c r="E2089">
        <v>4</v>
      </c>
      <c r="F2089" t="s">
        <v>996</v>
      </c>
      <c r="G2089" t="s">
        <v>144</v>
      </c>
      <c r="T2089">
        <v>1</v>
      </c>
      <c r="U2089">
        <v>1</v>
      </c>
      <c r="V2089">
        <v>8</v>
      </c>
      <c r="W2089">
        <v>0</v>
      </c>
      <c r="X2089">
        <v>0</v>
      </c>
      <c r="Y2089">
        <v>0</v>
      </c>
      <c r="AF2089">
        <v>1.8</v>
      </c>
    </row>
    <row r="2090" spans="1:32" hidden="1" x14ac:dyDescent="0.2">
      <c r="A2090" t="s">
        <v>911</v>
      </c>
      <c r="B2090" t="s">
        <v>721</v>
      </c>
      <c r="C2090" t="s">
        <v>50</v>
      </c>
      <c r="D2090" t="s">
        <v>33</v>
      </c>
      <c r="E2090">
        <v>4</v>
      </c>
      <c r="F2090" t="s">
        <v>912</v>
      </c>
      <c r="G2090" t="s">
        <v>142</v>
      </c>
      <c r="T2090">
        <v>1</v>
      </c>
      <c r="U2090">
        <v>1</v>
      </c>
      <c r="V2090">
        <v>8</v>
      </c>
      <c r="W2090">
        <v>0</v>
      </c>
      <c r="X2090">
        <v>0</v>
      </c>
      <c r="Y2090">
        <v>0</v>
      </c>
      <c r="AF2090">
        <v>1.8</v>
      </c>
    </row>
    <row r="2091" spans="1:32" hidden="1" x14ac:dyDescent="0.2">
      <c r="A2091" t="s">
        <v>907</v>
      </c>
      <c r="B2091" t="s">
        <v>795</v>
      </c>
      <c r="C2091" t="s">
        <v>46</v>
      </c>
      <c r="D2091" t="s">
        <v>35</v>
      </c>
      <c r="E2091">
        <v>4</v>
      </c>
      <c r="F2091" t="s">
        <v>908</v>
      </c>
      <c r="G2091" t="s">
        <v>151</v>
      </c>
      <c r="T2091">
        <v>3</v>
      </c>
      <c r="U2091">
        <v>1</v>
      </c>
      <c r="V2091">
        <v>8</v>
      </c>
      <c r="W2091">
        <v>0</v>
      </c>
      <c r="X2091">
        <v>0</v>
      </c>
      <c r="Y2091">
        <v>0</v>
      </c>
      <c r="AF2091">
        <v>1.8</v>
      </c>
    </row>
    <row r="2092" spans="1:32" hidden="1" x14ac:dyDescent="0.2">
      <c r="A2092" t="s">
        <v>1042</v>
      </c>
      <c r="B2092" t="s">
        <v>795</v>
      </c>
      <c r="C2092" t="s">
        <v>36</v>
      </c>
      <c r="D2092" t="s">
        <v>44</v>
      </c>
      <c r="E2092">
        <v>4</v>
      </c>
      <c r="F2092" t="s">
        <v>1043</v>
      </c>
      <c r="G2092" t="s">
        <v>140</v>
      </c>
      <c r="T2092">
        <v>3</v>
      </c>
      <c r="U2092">
        <v>1</v>
      </c>
      <c r="V2092">
        <v>8</v>
      </c>
      <c r="W2092">
        <v>0</v>
      </c>
      <c r="X2092">
        <v>0</v>
      </c>
      <c r="Y2092">
        <v>0</v>
      </c>
      <c r="AF2092">
        <v>1.8</v>
      </c>
    </row>
    <row r="2093" spans="1:32" hidden="1" x14ac:dyDescent="0.2">
      <c r="A2093" t="s">
        <v>496</v>
      </c>
      <c r="B2093" t="s">
        <v>476</v>
      </c>
      <c r="C2093" t="s">
        <v>38</v>
      </c>
      <c r="D2093" t="s">
        <v>53</v>
      </c>
      <c r="E2093">
        <v>4</v>
      </c>
      <c r="F2093" t="s">
        <v>497</v>
      </c>
      <c r="G2093" t="s">
        <v>148</v>
      </c>
      <c r="O2093">
        <v>4</v>
      </c>
      <c r="P2093">
        <v>17</v>
      </c>
      <c r="Q2093">
        <v>0</v>
      </c>
      <c r="R2093">
        <v>0</v>
      </c>
      <c r="S2093">
        <v>0</v>
      </c>
      <c r="T2093">
        <v>3</v>
      </c>
      <c r="U2093">
        <v>0</v>
      </c>
      <c r="V2093">
        <v>0</v>
      </c>
      <c r="W2093">
        <v>0</v>
      </c>
      <c r="X2093">
        <v>0</v>
      </c>
      <c r="Y2093">
        <v>0</v>
      </c>
      <c r="AF2093">
        <v>1.7</v>
      </c>
    </row>
    <row r="2094" spans="1:32" hidden="1" x14ac:dyDescent="0.2">
      <c r="A2094" t="s">
        <v>625</v>
      </c>
      <c r="B2094" t="s">
        <v>476</v>
      </c>
      <c r="C2094" t="s">
        <v>33</v>
      </c>
      <c r="D2094" t="s">
        <v>50</v>
      </c>
      <c r="E2094">
        <v>4</v>
      </c>
      <c r="F2094" t="s">
        <v>626</v>
      </c>
      <c r="G2094" t="s">
        <v>142</v>
      </c>
      <c r="O2094">
        <v>6</v>
      </c>
      <c r="P2094">
        <v>17</v>
      </c>
      <c r="Q2094">
        <v>0</v>
      </c>
      <c r="R2094">
        <v>0</v>
      </c>
      <c r="S2094">
        <v>0</v>
      </c>
      <c r="AF2094">
        <v>1.7</v>
      </c>
    </row>
    <row r="2095" spans="1:32" hidden="1" x14ac:dyDescent="0.2">
      <c r="A2095" t="s">
        <v>891</v>
      </c>
      <c r="B2095" t="s">
        <v>721</v>
      </c>
      <c r="C2095" t="s">
        <v>45</v>
      </c>
      <c r="D2095" t="s">
        <v>49</v>
      </c>
      <c r="E2095">
        <v>4</v>
      </c>
      <c r="F2095" t="s">
        <v>892</v>
      </c>
      <c r="G2095" t="s">
        <v>141</v>
      </c>
      <c r="T2095">
        <v>1</v>
      </c>
      <c r="U2095">
        <v>1</v>
      </c>
      <c r="V2095">
        <v>7</v>
      </c>
      <c r="W2095">
        <v>0</v>
      </c>
      <c r="X2095">
        <v>0</v>
      </c>
      <c r="Y2095">
        <v>0</v>
      </c>
      <c r="AF2095">
        <v>1.7</v>
      </c>
    </row>
    <row r="2096" spans="1:32" hidden="1" x14ac:dyDescent="0.2">
      <c r="A2096" t="s">
        <v>1128</v>
      </c>
      <c r="B2096" t="s">
        <v>795</v>
      </c>
      <c r="C2096" t="s">
        <v>36</v>
      </c>
      <c r="D2096" t="s">
        <v>44</v>
      </c>
      <c r="E2096">
        <v>4</v>
      </c>
      <c r="F2096" t="s">
        <v>1129</v>
      </c>
      <c r="G2096" t="s">
        <v>140</v>
      </c>
      <c r="T2096">
        <v>1</v>
      </c>
      <c r="U2096">
        <v>1</v>
      </c>
      <c r="V2096">
        <v>7</v>
      </c>
      <c r="W2096">
        <v>0</v>
      </c>
      <c r="X2096">
        <v>0</v>
      </c>
      <c r="Y2096">
        <v>0</v>
      </c>
      <c r="AF2096">
        <v>1.7</v>
      </c>
    </row>
    <row r="2097" spans="1:32" hidden="1" x14ac:dyDescent="0.2">
      <c r="A2097" t="s">
        <v>782</v>
      </c>
      <c r="B2097" t="s">
        <v>721</v>
      </c>
      <c r="C2097" t="s">
        <v>62</v>
      </c>
      <c r="D2097" t="s">
        <v>51</v>
      </c>
      <c r="E2097">
        <v>4</v>
      </c>
      <c r="F2097" t="s">
        <v>783</v>
      </c>
      <c r="G2097" t="s">
        <v>144</v>
      </c>
      <c r="O2097">
        <v>2</v>
      </c>
      <c r="P2097">
        <v>-4</v>
      </c>
      <c r="Q2097">
        <v>0</v>
      </c>
      <c r="R2097">
        <v>0</v>
      </c>
      <c r="S2097">
        <v>0</v>
      </c>
      <c r="T2097">
        <v>1</v>
      </c>
      <c r="U2097">
        <v>1</v>
      </c>
      <c r="V2097">
        <v>11</v>
      </c>
      <c r="W2097">
        <v>0</v>
      </c>
      <c r="X2097">
        <v>0</v>
      </c>
      <c r="Y2097">
        <v>0</v>
      </c>
      <c r="AF2097">
        <v>1.7</v>
      </c>
    </row>
    <row r="2098" spans="1:32" hidden="1" x14ac:dyDescent="0.2">
      <c r="A2098" t="s">
        <v>1098</v>
      </c>
      <c r="B2098" t="s">
        <v>795</v>
      </c>
      <c r="C2098" t="s">
        <v>60</v>
      </c>
      <c r="D2098" t="s">
        <v>47</v>
      </c>
      <c r="E2098">
        <v>4</v>
      </c>
      <c r="F2098" t="s">
        <v>1099</v>
      </c>
      <c r="G2098" t="s">
        <v>149</v>
      </c>
      <c r="T2098">
        <v>2</v>
      </c>
      <c r="U2098">
        <v>1</v>
      </c>
      <c r="V2098">
        <v>7</v>
      </c>
      <c r="W2098">
        <v>0</v>
      </c>
      <c r="X2098">
        <v>0</v>
      </c>
      <c r="Y2098">
        <v>0</v>
      </c>
      <c r="AF2098">
        <v>1.7</v>
      </c>
    </row>
    <row r="2099" spans="1:32" hidden="1" x14ac:dyDescent="0.2">
      <c r="A2099" t="s">
        <v>1251</v>
      </c>
      <c r="B2099" t="s">
        <v>795</v>
      </c>
      <c r="C2099" t="s">
        <v>34</v>
      </c>
      <c r="D2099" t="s">
        <v>41</v>
      </c>
      <c r="E2099">
        <v>4</v>
      </c>
      <c r="F2099" t="s">
        <v>1252</v>
      </c>
      <c r="G2099" t="s">
        <v>152</v>
      </c>
      <c r="T2099">
        <v>1</v>
      </c>
      <c r="U2099">
        <v>1</v>
      </c>
      <c r="V2099">
        <v>7</v>
      </c>
      <c r="W2099">
        <v>0</v>
      </c>
      <c r="X2099">
        <v>0</v>
      </c>
      <c r="Y2099">
        <v>0</v>
      </c>
      <c r="AF2099">
        <v>1.7</v>
      </c>
    </row>
    <row r="2100" spans="1:32" hidden="1" x14ac:dyDescent="0.2">
      <c r="A2100" t="s">
        <v>657</v>
      </c>
      <c r="B2100" t="s">
        <v>476</v>
      </c>
      <c r="C2100" t="s">
        <v>60</v>
      </c>
      <c r="D2100" t="s">
        <v>47</v>
      </c>
      <c r="E2100">
        <v>4</v>
      </c>
      <c r="F2100" t="s">
        <v>658</v>
      </c>
      <c r="G2100" t="s">
        <v>149</v>
      </c>
      <c r="O2100">
        <v>1</v>
      </c>
      <c r="P2100">
        <v>0</v>
      </c>
      <c r="Q2100">
        <v>0</v>
      </c>
      <c r="R2100">
        <v>0</v>
      </c>
      <c r="S2100">
        <v>0</v>
      </c>
      <c r="T2100">
        <v>3</v>
      </c>
      <c r="U2100">
        <v>1</v>
      </c>
      <c r="V2100">
        <v>6</v>
      </c>
      <c r="W2100">
        <v>0</v>
      </c>
      <c r="X2100">
        <v>0</v>
      </c>
      <c r="Y2100">
        <v>0</v>
      </c>
      <c r="AF2100">
        <v>1.6</v>
      </c>
    </row>
    <row r="2101" spans="1:32" hidden="1" x14ac:dyDescent="0.2">
      <c r="A2101" t="s">
        <v>1124</v>
      </c>
      <c r="B2101" t="s">
        <v>795</v>
      </c>
      <c r="C2101" t="s">
        <v>33</v>
      </c>
      <c r="D2101" t="s">
        <v>50</v>
      </c>
      <c r="E2101">
        <v>4</v>
      </c>
      <c r="F2101" t="s">
        <v>1125</v>
      </c>
      <c r="G2101" t="s">
        <v>142</v>
      </c>
      <c r="T2101">
        <v>6</v>
      </c>
      <c r="U2101">
        <v>1</v>
      </c>
      <c r="V2101">
        <v>6</v>
      </c>
      <c r="W2101">
        <v>0</v>
      </c>
      <c r="X2101">
        <v>0</v>
      </c>
      <c r="Y2101">
        <v>0</v>
      </c>
      <c r="AF2101">
        <v>1.6</v>
      </c>
    </row>
    <row r="2102" spans="1:32" hidden="1" x14ac:dyDescent="0.2">
      <c r="A2102" t="s">
        <v>543</v>
      </c>
      <c r="B2102" t="s">
        <v>476</v>
      </c>
      <c r="C2102" t="s">
        <v>45</v>
      </c>
      <c r="D2102" t="s">
        <v>49</v>
      </c>
      <c r="E2102">
        <v>4</v>
      </c>
      <c r="F2102" t="s">
        <v>544</v>
      </c>
      <c r="G2102" t="s">
        <v>141</v>
      </c>
      <c r="O2102">
        <v>1</v>
      </c>
      <c r="P2102">
        <v>6</v>
      </c>
      <c r="Q2102">
        <v>0</v>
      </c>
      <c r="R2102">
        <v>0</v>
      </c>
      <c r="S2102">
        <v>0</v>
      </c>
      <c r="T2102">
        <v>1</v>
      </c>
      <c r="U2102">
        <v>1</v>
      </c>
      <c r="V2102">
        <v>-1</v>
      </c>
      <c r="W2102">
        <v>0</v>
      </c>
      <c r="X2102">
        <v>0</v>
      </c>
      <c r="Y2102">
        <v>0</v>
      </c>
      <c r="AF2102">
        <v>1.5</v>
      </c>
    </row>
    <row r="2103" spans="1:32" hidden="1" x14ac:dyDescent="0.2">
      <c r="A2103" t="s">
        <v>1046</v>
      </c>
      <c r="B2103" t="s">
        <v>531</v>
      </c>
      <c r="C2103" t="s">
        <v>34</v>
      </c>
      <c r="D2103" t="s">
        <v>41</v>
      </c>
      <c r="E2103">
        <v>4</v>
      </c>
      <c r="F2103" t="s">
        <v>1047</v>
      </c>
      <c r="G2103" t="s">
        <v>152</v>
      </c>
      <c r="T2103">
        <v>1</v>
      </c>
      <c r="U2103">
        <v>1</v>
      </c>
      <c r="V2103">
        <v>4</v>
      </c>
      <c r="W2103">
        <v>0</v>
      </c>
      <c r="X2103">
        <v>0</v>
      </c>
      <c r="Y2103">
        <v>0</v>
      </c>
      <c r="AF2103">
        <v>1.4</v>
      </c>
    </row>
    <row r="2104" spans="1:32" hidden="1" x14ac:dyDescent="0.2">
      <c r="A2104" t="s">
        <v>1094</v>
      </c>
      <c r="B2104" t="s">
        <v>795</v>
      </c>
      <c r="C2104" t="s">
        <v>35</v>
      </c>
      <c r="D2104" t="s">
        <v>46</v>
      </c>
      <c r="E2104">
        <v>4</v>
      </c>
      <c r="F2104" t="s">
        <v>1095</v>
      </c>
      <c r="G2104" t="s">
        <v>151</v>
      </c>
      <c r="T2104">
        <v>1</v>
      </c>
      <c r="U2104">
        <v>1</v>
      </c>
      <c r="V2104">
        <v>4</v>
      </c>
      <c r="W2104">
        <v>0</v>
      </c>
      <c r="X2104">
        <v>0</v>
      </c>
      <c r="Y2104">
        <v>0</v>
      </c>
      <c r="AF2104">
        <v>1.4</v>
      </c>
    </row>
    <row r="2105" spans="1:32" hidden="1" x14ac:dyDescent="0.2">
      <c r="A2105" t="s">
        <v>687</v>
      </c>
      <c r="B2105" t="s">
        <v>531</v>
      </c>
      <c r="C2105" t="s">
        <v>61</v>
      </c>
      <c r="D2105" t="s">
        <v>57</v>
      </c>
      <c r="E2105">
        <v>4</v>
      </c>
      <c r="F2105" t="s">
        <v>688</v>
      </c>
      <c r="G2105" t="s">
        <v>153</v>
      </c>
      <c r="O2105">
        <v>1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1</v>
      </c>
      <c r="V2105">
        <v>3</v>
      </c>
      <c r="W2105">
        <v>0</v>
      </c>
      <c r="X2105">
        <v>0</v>
      </c>
      <c r="Y2105">
        <v>0</v>
      </c>
      <c r="AF2105">
        <v>1.3</v>
      </c>
    </row>
    <row r="2106" spans="1:32" x14ac:dyDescent="0.2">
      <c r="A2106" t="s">
        <v>811</v>
      </c>
      <c r="B2106" t="s">
        <v>721</v>
      </c>
      <c r="C2106" t="s">
        <v>44</v>
      </c>
      <c r="D2106" t="s">
        <v>36</v>
      </c>
      <c r="E2106">
        <v>4</v>
      </c>
      <c r="F2106" t="s">
        <v>812</v>
      </c>
      <c r="G2106" t="s">
        <v>140</v>
      </c>
      <c r="T2106">
        <v>3</v>
      </c>
      <c r="U2106">
        <v>1</v>
      </c>
      <c r="V2106">
        <v>3</v>
      </c>
      <c r="W2106">
        <v>0</v>
      </c>
      <c r="X2106">
        <v>0</v>
      </c>
      <c r="Y2106">
        <v>0</v>
      </c>
      <c r="AF2106">
        <v>1.3</v>
      </c>
    </row>
    <row r="2107" spans="1:32" hidden="1" x14ac:dyDescent="0.2">
      <c r="A2107" t="s">
        <v>1136</v>
      </c>
      <c r="B2107" t="s">
        <v>795</v>
      </c>
      <c r="C2107" t="s">
        <v>58</v>
      </c>
      <c r="D2107" t="s">
        <v>37</v>
      </c>
      <c r="E2107">
        <v>4</v>
      </c>
      <c r="F2107" t="s">
        <v>1137</v>
      </c>
      <c r="G2107" t="s">
        <v>145</v>
      </c>
      <c r="T2107">
        <v>1</v>
      </c>
      <c r="U2107">
        <v>1</v>
      </c>
      <c r="V2107">
        <v>2</v>
      </c>
      <c r="W2107">
        <v>0</v>
      </c>
      <c r="X2107">
        <v>0</v>
      </c>
      <c r="Y2107">
        <v>0</v>
      </c>
      <c r="AF2107">
        <v>1.2</v>
      </c>
    </row>
    <row r="2108" spans="1:32" hidden="1" x14ac:dyDescent="0.2">
      <c r="A2108" t="s">
        <v>524</v>
      </c>
      <c r="B2108" t="s">
        <v>476</v>
      </c>
      <c r="C2108" t="s">
        <v>53</v>
      </c>
      <c r="D2108" t="s">
        <v>38</v>
      </c>
      <c r="E2108">
        <v>4</v>
      </c>
      <c r="F2108" t="s">
        <v>525</v>
      </c>
      <c r="G2108" t="s">
        <v>148</v>
      </c>
      <c r="O2108">
        <v>7</v>
      </c>
      <c r="P2108">
        <v>11</v>
      </c>
      <c r="Q2108">
        <v>0</v>
      </c>
      <c r="R2108">
        <v>0</v>
      </c>
      <c r="S2108">
        <v>0</v>
      </c>
      <c r="AF2108">
        <v>1.1000000000000001</v>
      </c>
    </row>
    <row r="2109" spans="1:32" hidden="1" x14ac:dyDescent="0.2">
      <c r="A2109" t="s">
        <v>917</v>
      </c>
      <c r="B2109" t="s">
        <v>795</v>
      </c>
      <c r="C2109" t="s">
        <v>48</v>
      </c>
      <c r="D2109" t="s">
        <v>55</v>
      </c>
      <c r="E2109">
        <v>4</v>
      </c>
      <c r="F2109" t="s">
        <v>918</v>
      </c>
      <c r="G2109" t="s">
        <v>139</v>
      </c>
      <c r="T2109">
        <v>2</v>
      </c>
      <c r="U2109">
        <v>1</v>
      </c>
      <c r="V2109">
        <v>1</v>
      </c>
      <c r="W2109">
        <v>0</v>
      </c>
      <c r="X2109">
        <v>0</v>
      </c>
      <c r="Y2109">
        <v>0</v>
      </c>
      <c r="AF2109">
        <v>1.1000000000000001</v>
      </c>
    </row>
    <row r="2110" spans="1:32" hidden="1" x14ac:dyDescent="0.2">
      <c r="A2110" t="s">
        <v>720</v>
      </c>
      <c r="B2110" t="s">
        <v>721</v>
      </c>
      <c r="C2110" t="s">
        <v>40</v>
      </c>
      <c r="D2110" t="s">
        <v>59</v>
      </c>
      <c r="E2110">
        <v>4</v>
      </c>
      <c r="F2110" t="s">
        <v>722</v>
      </c>
      <c r="G2110" t="s">
        <v>143</v>
      </c>
      <c r="O2110">
        <v>1</v>
      </c>
      <c r="P2110">
        <v>8</v>
      </c>
      <c r="Q2110">
        <v>0</v>
      </c>
      <c r="R2110">
        <v>0</v>
      </c>
      <c r="S2110">
        <v>0</v>
      </c>
      <c r="AF2110">
        <v>0.8</v>
      </c>
    </row>
    <row r="2111" spans="1:32" hidden="1" x14ac:dyDescent="0.2">
      <c r="A2111" t="s">
        <v>541</v>
      </c>
      <c r="B2111" t="s">
        <v>531</v>
      </c>
      <c r="C2111" t="s">
        <v>44</v>
      </c>
      <c r="D2111" t="s">
        <v>36</v>
      </c>
      <c r="E2111">
        <v>4</v>
      </c>
      <c r="F2111" t="s">
        <v>542</v>
      </c>
      <c r="G2111" t="s">
        <v>140</v>
      </c>
      <c r="O2111">
        <v>3</v>
      </c>
      <c r="P2111">
        <v>7</v>
      </c>
      <c r="Q2111">
        <v>0</v>
      </c>
      <c r="R2111">
        <v>0</v>
      </c>
      <c r="S2111">
        <v>0</v>
      </c>
      <c r="AF2111">
        <v>0.7</v>
      </c>
    </row>
    <row r="2112" spans="1:32" hidden="1" x14ac:dyDescent="0.2">
      <c r="A2112" t="s">
        <v>539</v>
      </c>
      <c r="B2112" t="s">
        <v>476</v>
      </c>
      <c r="C2112" t="s">
        <v>39</v>
      </c>
      <c r="D2112" t="s">
        <v>31</v>
      </c>
      <c r="E2112">
        <v>4</v>
      </c>
      <c r="F2112" t="s">
        <v>540</v>
      </c>
      <c r="G2112" t="s">
        <v>150</v>
      </c>
      <c r="O2112">
        <v>1</v>
      </c>
      <c r="P2112">
        <v>6</v>
      </c>
      <c r="Q2112">
        <v>0</v>
      </c>
      <c r="R2112">
        <v>0</v>
      </c>
      <c r="S2112">
        <v>0</v>
      </c>
      <c r="AF2112">
        <v>0.6</v>
      </c>
    </row>
    <row r="2113" spans="1:32" hidden="1" x14ac:dyDescent="0.2">
      <c r="A2113" t="s">
        <v>553</v>
      </c>
      <c r="B2113" t="s">
        <v>476</v>
      </c>
      <c r="C2113" t="s">
        <v>48</v>
      </c>
      <c r="D2113" t="s">
        <v>55</v>
      </c>
      <c r="E2113">
        <v>4</v>
      </c>
      <c r="F2113" t="s">
        <v>554</v>
      </c>
      <c r="G2113" t="s">
        <v>139</v>
      </c>
      <c r="O2113">
        <v>2</v>
      </c>
      <c r="P2113">
        <v>5</v>
      </c>
      <c r="Q2113">
        <v>0</v>
      </c>
      <c r="R2113">
        <v>0</v>
      </c>
      <c r="S2113">
        <v>0</v>
      </c>
      <c r="AF2113">
        <v>0.5</v>
      </c>
    </row>
    <row r="2114" spans="1:32" hidden="1" x14ac:dyDescent="0.2">
      <c r="A2114" t="s">
        <v>689</v>
      </c>
      <c r="B2114" t="s">
        <v>476</v>
      </c>
      <c r="C2114" t="s">
        <v>52</v>
      </c>
      <c r="D2114" t="s">
        <v>56</v>
      </c>
      <c r="E2114">
        <v>4</v>
      </c>
      <c r="F2114" t="s">
        <v>690</v>
      </c>
      <c r="G2114" t="s">
        <v>147</v>
      </c>
      <c r="O2114">
        <v>1</v>
      </c>
      <c r="P2114">
        <v>4</v>
      </c>
      <c r="Q2114">
        <v>0</v>
      </c>
      <c r="R2114">
        <v>0</v>
      </c>
      <c r="S2114">
        <v>0</v>
      </c>
      <c r="AF2114">
        <v>0.4</v>
      </c>
    </row>
    <row r="2115" spans="1:32" hidden="1" x14ac:dyDescent="0.2">
      <c r="A2115" t="s">
        <v>925</v>
      </c>
      <c r="B2115" t="s">
        <v>476</v>
      </c>
      <c r="C2115" t="s">
        <v>58</v>
      </c>
      <c r="D2115" t="s">
        <v>37</v>
      </c>
      <c r="E2115">
        <v>4</v>
      </c>
      <c r="F2115" t="s">
        <v>926</v>
      </c>
      <c r="G2115" t="s">
        <v>145</v>
      </c>
      <c r="T2115">
        <v>1</v>
      </c>
      <c r="U2115">
        <v>1</v>
      </c>
      <c r="V2115">
        <v>-6</v>
      </c>
      <c r="W2115">
        <v>0</v>
      </c>
      <c r="X2115">
        <v>0</v>
      </c>
      <c r="Y2115">
        <v>0</v>
      </c>
      <c r="AF2115">
        <v>0.4</v>
      </c>
    </row>
    <row r="2116" spans="1:32" hidden="1" x14ac:dyDescent="0.2">
      <c r="A2116" t="s">
        <v>609</v>
      </c>
      <c r="B2116" t="s">
        <v>476</v>
      </c>
      <c r="C2116" t="s">
        <v>52</v>
      </c>
      <c r="D2116" t="s">
        <v>56</v>
      </c>
      <c r="E2116">
        <v>4</v>
      </c>
      <c r="F2116" t="s">
        <v>610</v>
      </c>
      <c r="G2116" t="s">
        <v>147</v>
      </c>
      <c r="O2116">
        <v>2</v>
      </c>
      <c r="P2116">
        <v>3</v>
      </c>
      <c r="Q2116">
        <v>0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0</v>
      </c>
      <c r="X2116">
        <v>0</v>
      </c>
      <c r="Y2116">
        <v>0</v>
      </c>
      <c r="AF2116">
        <v>0.3</v>
      </c>
    </row>
    <row r="2117" spans="1:32" hidden="1" x14ac:dyDescent="0.2">
      <c r="A2117" t="s">
        <v>593</v>
      </c>
      <c r="B2117" t="s">
        <v>476</v>
      </c>
      <c r="C2117" t="s">
        <v>39</v>
      </c>
      <c r="D2117" t="s">
        <v>31</v>
      </c>
      <c r="E2117">
        <v>4</v>
      </c>
      <c r="F2117" t="s">
        <v>594</v>
      </c>
      <c r="G2117" t="s">
        <v>150</v>
      </c>
      <c r="O2117">
        <v>1</v>
      </c>
      <c r="P2117">
        <v>3</v>
      </c>
      <c r="Q2117">
        <v>0</v>
      </c>
      <c r="R2117">
        <v>0</v>
      </c>
      <c r="S2117">
        <v>0</v>
      </c>
      <c r="AF2117">
        <v>0.3</v>
      </c>
    </row>
    <row r="2118" spans="1:32" hidden="1" x14ac:dyDescent="0.2">
      <c r="A2118" t="s">
        <v>605</v>
      </c>
      <c r="B2118" t="s">
        <v>476</v>
      </c>
      <c r="C2118" t="s">
        <v>59</v>
      </c>
      <c r="D2118" t="s">
        <v>40</v>
      </c>
      <c r="E2118">
        <v>4</v>
      </c>
      <c r="F2118" t="s">
        <v>606</v>
      </c>
      <c r="G2118" t="s">
        <v>143</v>
      </c>
      <c r="O2118">
        <v>3</v>
      </c>
      <c r="P2118">
        <v>2</v>
      </c>
      <c r="Q2118">
        <v>0</v>
      </c>
      <c r="R2118">
        <v>0</v>
      </c>
      <c r="S2118">
        <v>0</v>
      </c>
      <c r="Z2118">
        <v>1</v>
      </c>
      <c r="AA2118">
        <v>0</v>
      </c>
      <c r="AF2118">
        <v>0.2</v>
      </c>
    </row>
    <row r="2119" spans="1:32" hidden="1" x14ac:dyDescent="0.2">
      <c r="A2119" t="s">
        <v>718</v>
      </c>
      <c r="B2119" t="s">
        <v>531</v>
      </c>
      <c r="C2119" t="s">
        <v>53</v>
      </c>
      <c r="D2119" t="s">
        <v>38</v>
      </c>
      <c r="E2119">
        <v>4</v>
      </c>
      <c r="F2119" t="s">
        <v>719</v>
      </c>
      <c r="G2119" t="s">
        <v>148</v>
      </c>
      <c r="O2119">
        <v>1</v>
      </c>
      <c r="P2119">
        <v>0</v>
      </c>
      <c r="Q2119">
        <v>0</v>
      </c>
      <c r="R2119">
        <v>0</v>
      </c>
      <c r="S2119">
        <v>0</v>
      </c>
      <c r="AF2119">
        <v>0</v>
      </c>
    </row>
    <row r="2120" spans="1:32" hidden="1" x14ac:dyDescent="0.2">
      <c r="A2120" t="s">
        <v>651</v>
      </c>
      <c r="B2120" t="s">
        <v>476</v>
      </c>
      <c r="C2120" t="s">
        <v>42</v>
      </c>
      <c r="D2120" t="s">
        <v>32</v>
      </c>
      <c r="E2120">
        <v>4</v>
      </c>
      <c r="F2120" t="s">
        <v>652</v>
      </c>
      <c r="G2120" t="s">
        <v>146</v>
      </c>
      <c r="O2120">
        <v>1</v>
      </c>
      <c r="P2120">
        <v>0</v>
      </c>
      <c r="Q2120">
        <v>0</v>
      </c>
      <c r="R2120">
        <v>0</v>
      </c>
      <c r="S2120">
        <v>0</v>
      </c>
      <c r="AF2120">
        <v>0</v>
      </c>
    </row>
    <row r="2121" spans="1:32" hidden="1" x14ac:dyDescent="0.2">
      <c r="A2121" t="s">
        <v>951</v>
      </c>
      <c r="B2121" t="s">
        <v>721</v>
      </c>
      <c r="C2121" t="s">
        <v>52</v>
      </c>
      <c r="D2121" t="s">
        <v>56</v>
      </c>
      <c r="E2121">
        <v>4</v>
      </c>
      <c r="F2121" t="s">
        <v>952</v>
      </c>
      <c r="G2121" t="s">
        <v>147</v>
      </c>
      <c r="T2121">
        <v>2</v>
      </c>
      <c r="U2121">
        <v>0</v>
      </c>
      <c r="V2121">
        <v>0</v>
      </c>
      <c r="W2121">
        <v>0</v>
      </c>
      <c r="X2121">
        <v>0</v>
      </c>
      <c r="Y2121">
        <v>0</v>
      </c>
      <c r="AF2121">
        <v>0</v>
      </c>
    </row>
    <row r="2122" spans="1:32" hidden="1" x14ac:dyDescent="0.2">
      <c r="A2122" t="s">
        <v>1001</v>
      </c>
      <c r="B2122" t="s">
        <v>1002</v>
      </c>
      <c r="C2122" t="s">
        <v>46</v>
      </c>
      <c r="D2122" t="s">
        <v>35</v>
      </c>
      <c r="E2122">
        <v>4</v>
      </c>
      <c r="F2122" t="s">
        <v>1003</v>
      </c>
      <c r="G2122" t="s">
        <v>151</v>
      </c>
      <c r="T2122">
        <v>1</v>
      </c>
      <c r="U2122">
        <v>0</v>
      </c>
      <c r="V2122">
        <v>0</v>
      </c>
      <c r="W2122">
        <v>0</v>
      </c>
      <c r="X2122">
        <v>0</v>
      </c>
      <c r="Y2122">
        <v>0</v>
      </c>
      <c r="AF2122">
        <v>0</v>
      </c>
    </row>
    <row r="2123" spans="1:32" hidden="1" x14ac:dyDescent="0.2">
      <c r="A2123" t="s">
        <v>1032</v>
      </c>
      <c r="B2123" t="s">
        <v>721</v>
      </c>
      <c r="C2123" t="s">
        <v>59</v>
      </c>
      <c r="D2123" t="s">
        <v>40</v>
      </c>
      <c r="E2123">
        <v>4</v>
      </c>
      <c r="F2123" t="s">
        <v>1033</v>
      </c>
      <c r="G2123" t="s">
        <v>143</v>
      </c>
      <c r="T2123">
        <v>2</v>
      </c>
      <c r="U2123">
        <v>0</v>
      </c>
      <c r="V2123">
        <v>0</v>
      </c>
      <c r="W2123">
        <v>0</v>
      </c>
      <c r="X2123">
        <v>0</v>
      </c>
      <c r="Y2123">
        <v>0</v>
      </c>
      <c r="AF2123">
        <v>0</v>
      </c>
    </row>
    <row r="2124" spans="1:32" hidden="1" x14ac:dyDescent="0.2">
      <c r="A2124" t="s">
        <v>1034</v>
      </c>
      <c r="B2124" t="s">
        <v>795</v>
      </c>
      <c r="C2124" t="s">
        <v>39</v>
      </c>
      <c r="D2124" t="s">
        <v>31</v>
      </c>
      <c r="E2124">
        <v>4</v>
      </c>
      <c r="F2124" t="s">
        <v>1035</v>
      </c>
      <c r="G2124" t="s">
        <v>150</v>
      </c>
      <c r="T2124">
        <v>1</v>
      </c>
      <c r="U2124">
        <v>0</v>
      </c>
      <c r="V2124">
        <v>0</v>
      </c>
      <c r="W2124">
        <v>0</v>
      </c>
      <c r="X2124">
        <v>0</v>
      </c>
      <c r="Y2124">
        <v>0</v>
      </c>
      <c r="AF2124">
        <v>0</v>
      </c>
    </row>
    <row r="2125" spans="1:32" hidden="1" x14ac:dyDescent="0.2">
      <c r="A2125" t="s">
        <v>1036</v>
      </c>
      <c r="B2125" t="s">
        <v>721</v>
      </c>
      <c r="C2125" t="s">
        <v>52</v>
      </c>
      <c r="D2125" t="s">
        <v>56</v>
      </c>
      <c r="E2125">
        <v>4</v>
      </c>
      <c r="F2125" t="s">
        <v>1037</v>
      </c>
      <c r="G2125" t="s">
        <v>147</v>
      </c>
      <c r="T2125">
        <v>1</v>
      </c>
      <c r="U2125">
        <v>0</v>
      </c>
      <c r="V2125">
        <v>0</v>
      </c>
      <c r="W2125">
        <v>0</v>
      </c>
      <c r="X2125">
        <v>0</v>
      </c>
      <c r="Y2125">
        <v>0</v>
      </c>
      <c r="AF2125">
        <v>0</v>
      </c>
    </row>
    <row r="2126" spans="1:32" hidden="1" x14ac:dyDescent="0.2">
      <c r="A2126" t="s">
        <v>905</v>
      </c>
      <c r="B2126" t="s">
        <v>721</v>
      </c>
      <c r="C2126" t="s">
        <v>56</v>
      </c>
      <c r="D2126" t="s">
        <v>52</v>
      </c>
      <c r="E2126">
        <v>4</v>
      </c>
      <c r="F2126" t="s">
        <v>906</v>
      </c>
      <c r="G2126" t="s">
        <v>147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AF2126">
        <v>0</v>
      </c>
    </row>
    <row r="2127" spans="1:32" hidden="1" x14ac:dyDescent="0.2">
      <c r="A2127" t="s">
        <v>1072</v>
      </c>
      <c r="B2127" t="s">
        <v>721</v>
      </c>
      <c r="C2127" t="s">
        <v>31</v>
      </c>
      <c r="D2127" t="s">
        <v>39</v>
      </c>
      <c r="E2127">
        <v>4</v>
      </c>
      <c r="F2127" t="s">
        <v>1073</v>
      </c>
      <c r="G2127" t="s">
        <v>150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0</v>
      </c>
      <c r="AF2127">
        <v>0</v>
      </c>
    </row>
    <row r="2128" spans="1:32" hidden="1" x14ac:dyDescent="0.2">
      <c r="A2128" t="s">
        <v>1263</v>
      </c>
      <c r="B2128" t="s">
        <v>721</v>
      </c>
      <c r="C2128" t="s">
        <v>45</v>
      </c>
      <c r="D2128" t="s">
        <v>49</v>
      </c>
      <c r="E2128">
        <v>4</v>
      </c>
      <c r="F2128" t="s">
        <v>1264</v>
      </c>
      <c r="G2128" t="s">
        <v>141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AF2128">
        <v>0</v>
      </c>
    </row>
    <row r="2129" spans="1:32" x14ac:dyDescent="0.2">
      <c r="A2129" t="s">
        <v>965</v>
      </c>
      <c r="B2129" t="s">
        <v>721</v>
      </c>
      <c r="C2129" t="s">
        <v>44</v>
      </c>
      <c r="D2129" t="s">
        <v>36</v>
      </c>
      <c r="E2129">
        <v>4</v>
      </c>
      <c r="F2129" t="s">
        <v>966</v>
      </c>
      <c r="G2129" t="s">
        <v>140</v>
      </c>
      <c r="T2129">
        <v>2</v>
      </c>
      <c r="U2129">
        <v>0</v>
      </c>
      <c r="V2129">
        <v>0</v>
      </c>
      <c r="W2129">
        <v>0</v>
      </c>
      <c r="X2129">
        <v>0</v>
      </c>
      <c r="Y2129">
        <v>0</v>
      </c>
      <c r="AF2129">
        <v>0</v>
      </c>
    </row>
    <row r="2130" spans="1:32" hidden="1" x14ac:dyDescent="0.2">
      <c r="A2130" t="s">
        <v>1273</v>
      </c>
      <c r="B2130" t="s">
        <v>721</v>
      </c>
      <c r="C2130" t="s">
        <v>32</v>
      </c>
      <c r="D2130" t="s">
        <v>42</v>
      </c>
      <c r="E2130">
        <v>4</v>
      </c>
      <c r="F2130" t="s">
        <v>1274</v>
      </c>
      <c r="G2130" t="s">
        <v>146</v>
      </c>
      <c r="T2130">
        <v>1</v>
      </c>
      <c r="U2130">
        <v>0</v>
      </c>
      <c r="V2130">
        <v>0</v>
      </c>
      <c r="W2130">
        <v>0</v>
      </c>
      <c r="X2130">
        <v>0</v>
      </c>
      <c r="Y2130">
        <v>0</v>
      </c>
      <c r="AF2130">
        <v>0</v>
      </c>
    </row>
    <row r="2131" spans="1:32" hidden="1" x14ac:dyDescent="0.2">
      <c r="A2131" t="s">
        <v>1054</v>
      </c>
      <c r="B2131" t="s">
        <v>795</v>
      </c>
      <c r="C2131" t="s">
        <v>56</v>
      </c>
      <c r="D2131" t="s">
        <v>52</v>
      </c>
      <c r="E2131">
        <v>4</v>
      </c>
      <c r="F2131" t="s">
        <v>1055</v>
      </c>
      <c r="G2131" t="s">
        <v>147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0</v>
      </c>
      <c r="AF2131">
        <v>0</v>
      </c>
    </row>
    <row r="2132" spans="1:32" hidden="1" x14ac:dyDescent="0.2">
      <c r="A2132" t="s">
        <v>1239</v>
      </c>
      <c r="B2132" t="s">
        <v>721</v>
      </c>
      <c r="C2132" t="s">
        <v>58</v>
      </c>
      <c r="D2132" t="s">
        <v>37</v>
      </c>
      <c r="E2132">
        <v>4</v>
      </c>
      <c r="F2132" t="s">
        <v>1240</v>
      </c>
      <c r="G2132" t="s">
        <v>145</v>
      </c>
      <c r="T2132">
        <v>1</v>
      </c>
      <c r="U2132">
        <v>0</v>
      </c>
      <c r="V2132">
        <v>0</v>
      </c>
      <c r="W2132">
        <v>0</v>
      </c>
      <c r="X2132">
        <v>0</v>
      </c>
      <c r="Y2132">
        <v>0</v>
      </c>
      <c r="AF2132">
        <v>0</v>
      </c>
    </row>
    <row r="2133" spans="1:32" hidden="1" x14ac:dyDescent="0.2">
      <c r="A2133" t="s">
        <v>1305</v>
      </c>
      <c r="B2133" t="s">
        <v>1306</v>
      </c>
      <c r="C2133" t="s">
        <v>56</v>
      </c>
      <c r="D2133" t="s">
        <v>52</v>
      </c>
      <c r="E2133">
        <v>4</v>
      </c>
      <c r="F2133" t="s">
        <v>1307</v>
      </c>
      <c r="G2133" t="s">
        <v>147</v>
      </c>
      <c r="T2133">
        <v>1</v>
      </c>
      <c r="U2133">
        <v>0</v>
      </c>
      <c r="V2133">
        <v>0</v>
      </c>
      <c r="W2133">
        <v>0</v>
      </c>
      <c r="X2133">
        <v>0</v>
      </c>
      <c r="Y2133">
        <v>0</v>
      </c>
      <c r="AF2133">
        <v>0</v>
      </c>
    </row>
    <row r="2134" spans="1:32" hidden="1" x14ac:dyDescent="0.2">
      <c r="A2134" t="s">
        <v>837</v>
      </c>
      <c r="B2134" t="s">
        <v>795</v>
      </c>
      <c r="C2134" t="s">
        <v>34</v>
      </c>
      <c r="D2134" t="s">
        <v>41</v>
      </c>
      <c r="E2134">
        <v>4</v>
      </c>
      <c r="F2134" t="s">
        <v>838</v>
      </c>
      <c r="G2134" t="s">
        <v>152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0</v>
      </c>
      <c r="AF2134">
        <v>0</v>
      </c>
    </row>
    <row r="2135" spans="1:32" hidden="1" x14ac:dyDescent="0.2">
      <c r="A2135" t="s">
        <v>1076</v>
      </c>
      <c r="B2135" t="s">
        <v>721</v>
      </c>
      <c r="C2135" t="s">
        <v>56</v>
      </c>
      <c r="D2135" t="s">
        <v>52</v>
      </c>
      <c r="E2135">
        <v>4</v>
      </c>
      <c r="F2135" t="s">
        <v>1077</v>
      </c>
      <c r="G2135" t="s">
        <v>147</v>
      </c>
      <c r="T2135">
        <v>2</v>
      </c>
      <c r="U2135">
        <v>0</v>
      </c>
      <c r="V2135">
        <v>0</v>
      </c>
      <c r="W2135">
        <v>0</v>
      </c>
      <c r="X2135">
        <v>0</v>
      </c>
      <c r="Y2135">
        <v>0</v>
      </c>
      <c r="AF2135">
        <v>0</v>
      </c>
    </row>
    <row r="2136" spans="1:32" hidden="1" x14ac:dyDescent="0.2">
      <c r="A2136" t="s">
        <v>1214</v>
      </c>
      <c r="B2136" t="s">
        <v>795</v>
      </c>
      <c r="C2136" t="s">
        <v>37</v>
      </c>
      <c r="D2136" t="s">
        <v>58</v>
      </c>
      <c r="E2136">
        <v>4</v>
      </c>
      <c r="F2136" t="s">
        <v>1215</v>
      </c>
      <c r="G2136" t="s">
        <v>145</v>
      </c>
      <c r="T2136">
        <v>1</v>
      </c>
      <c r="U2136">
        <v>0</v>
      </c>
      <c r="V2136">
        <v>0</v>
      </c>
      <c r="W2136">
        <v>0</v>
      </c>
      <c r="X2136">
        <v>0</v>
      </c>
      <c r="Y2136">
        <v>0</v>
      </c>
      <c r="AF2136">
        <v>0</v>
      </c>
    </row>
    <row r="2137" spans="1:32" hidden="1" x14ac:dyDescent="0.2">
      <c r="A2137" t="s">
        <v>478</v>
      </c>
      <c r="B2137" t="s">
        <v>795</v>
      </c>
      <c r="C2137" t="s">
        <v>49</v>
      </c>
      <c r="D2137" t="s">
        <v>45</v>
      </c>
      <c r="E2137">
        <v>4</v>
      </c>
      <c r="F2137" t="s">
        <v>1326</v>
      </c>
      <c r="G2137" t="s">
        <v>141</v>
      </c>
      <c r="T2137">
        <v>1</v>
      </c>
      <c r="U2137">
        <v>0</v>
      </c>
      <c r="V2137">
        <v>0</v>
      </c>
      <c r="W2137">
        <v>0</v>
      </c>
      <c r="X2137">
        <v>0</v>
      </c>
      <c r="Y2137">
        <v>0</v>
      </c>
      <c r="AF2137">
        <v>0</v>
      </c>
    </row>
    <row r="2138" spans="1:32" hidden="1" x14ac:dyDescent="0.2">
      <c r="A2138" t="s">
        <v>1184</v>
      </c>
      <c r="B2138" t="s">
        <v>721</v>
      </c>
      <c r="C2138" t="s">
        <v>52</v>
      </c>
      <c r="D2138" t="s">
        <v>56</v>
      </c>
      <c r="E2138">
        <v>4</v>
      </c>
      <c r="F2138" t="s">
        <v>1185</v>
      </c>
      <c r="G2138" t="s">
        <v>147</v>
      </c>
      <c r="T2138">
        <v>3</v>
      </c>
      <c r="U2138">
        <v>0</v>
      </c>
      <c r="V2138">
        <v>0</v>
      </c>
      <c r="W2138">
        <v>0</v>
      </c>
      <c r="X2138">
        <v>0</v>
      </c>
      <c r="Y2138">
        <v>0</v>
      </c>
      <c r="AF2138">
        <v>0</v>
      </c>
    </row>
    <row r="2139" spans="1:32" hidden="1" x14ac:dyDescent="0.2">
      <c r="A2139" t="s">
        <v>1126</v>
      </c>
      <c r="B2139" t="s">
        <v>721</v>
      </c>
      <c r="C2139" t="s">
        <v>35</v>
      </c>
      <c r="D2139" t="s">
        <v>46</v>
      </c>
      <c r="E2139">
        <v>4</v>
      </c>
      <c r="F2139" t="s">
        <v>1127</v>
      </c>
      <c r="G2139" t="s">
        <v>151</v>
      </c>
      <c r="T2139">
        <v>1</v>
      </c>
      <c r="U2139">
        <v>0</v>
      </c>
      <c r="V2139">
        <v>0</v>
      </c>
      <c r="W2139">
        <v>0</v>
      </c>
      <c r="X2139">
        <v>0</v>
      </c>
      <c r="Y2139">
        <v>0</v>
      </c>
      <c r="AF2139">
        <v>0</v>
      </c>
    </row>
    <row r="2140" spans="1:32" hidden="1" x14ac:dyDescent="0.2">
      <c r="A2140" t="s">
        <v>1294</v>
      </c>
      <c r="B2140" t="s">
        <v>795</v>
      </c>
      <c r="C2140" t="s">
        <v>35</v>
      </c>
      <c r="D2140" t="s">
        <v>46</v>
      </c>
      <c r="E2140">
        <v>4</v>
      </c>
      <c r="F2140" t="s">
        <v>1295</v>
      </c>
      <c r="G2140" t="s">
        <v>151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AF2140">
        <v>0</v>
      </c>
    </row>
    <row r="2141" spans="1:32" hidden="1" x14ac:dyDescent="0.2">
      <c r="A2141" t="s">
        <v>1341</v>
      </c>
      <c r="B2141" t="s">
        <v>1306</v>
      </c>
      <c r="C2141" t="s">
        <v>52</v>
      </c>
      <c r="D2141" t="s">
        <v>56</v>
      </c>
      <c r="E2141">
        <v>4</v>
      </c>
      <c r="Z2141">
        <v>1</v>
      </c>
      <c r="AA2141">
        <v>0</v>
      </c>
      <c r="AF2141">
        <v>0</v>
      </c>
    </row>
    <row r="2142" spans="1:32" hidden="1" x14ac:dyDescent="0.2">
      <c r="A2142" t="s">
        <v>1343</v>
      </c>
      <c r="B2142" t="s">
        <v>1344</v>
      </c>
      <c r="C2142" t="s">
        <v>36</v>
      </c>
      <c r="D2142" t="s">
        <v>44</v>
      </c>
      <c r="E2142">
        <v>4</v>
      </c>
      <c r="Z2142">
        <v>1</v>
      </c>
      <c r="AA2142">
        <v>0</v>
      </c>
      <c r="AF2142">
        <v>0</v>
      </c>
    </row>
    <row r="2143" spans="1:32" hidden="1" x14ac:dyDescent="0.2">
      <c r="A2143" t="s">
        <v>699</v>
      </c>
      <c r="B2143" t="s">
        <v>476</v>
      </c>
      <c r="C2143" t="s">
        <v>56</v>
      </c>
      <c r="D2143" t="s">
        <v>52</v>
      </c>
      <c r="E2143">
        <v>4</v>
      </c>
      <c r="F2143" t="s">
        <v>700</v>
      </c>
      <c r="G2143" t="s">
        <v>147</v>
      </c>
      <c r="O2143">
        <v>1</v>
      </c>
      <c r="P2143">
        <v>-1</v>
      </c>
      <c r="Q2143">
        <v>0</v>
      </c>
      <c r="R2143">
        <v>0</v>
      </c>
      <c r="S2143">
        <v>0</v>
      </c>
      <c r="AF2143">
        <v>-0.1</v>
      </c>
    </row>
    <row r="2144" spans="1:32" hidden="1" x14ac:dyDescent="0.2">
      <c r="A2144" t="s">
        <v>615</v>
      </c>
      <c r="B2144" t="s">
        <v>476</v>
      </c>
      <c r="C2144" t="s">
        <v>35</v>
      </c>
      <c r="D2144" t="s">
        <v>46</v>
      </c>
      <c r="E2144">
        <v>4</v>
      </c>
      <c r="F2144" t="s">
        <v>616</v>
      </c>
      <c r="G2144" t="s">
        <v>151</v>
      </c>
      <c r="O2144">
        <v>2</v>
      </c>
      <c r="P2144">
        <v>-1</v>
      </c>
      <c r="Q2144">
        <v>0</v>
      </c>
      <c r="R2144">
        <v>0</v>
      </c>
      <c r="S2144">
        <v>0</v>
      </c>
      <c r="AF2144">
        <v>-0.1</v>
      </c>
    </row>
    <row r="2145" spans="1:32" hidden="1" x14ac:dyDescent="0.2">
      <c r="A2145" t="s">
        <v>685</v>
      </c>
      <c r="B2145" t="s">
        <v>476</v>
      </c>
      <c r="C2145" t="s">
        <v>34</v>
      </c>
      <c r="D2145" t="s">
        <v>41</v>
      </c>
      <c r="E2145">
        <v>4</v>
      </c>
      <c r="F2145" t="s">
        <v>686</v>
      </c>
      <c r="G2145" t="s">
        <v>152</v>
      </c>
      <c r="O2145">
        <v>1</v>
      </c>
      <c r="P2145">
        <v>-1</v>
      </c>
      <c r="Q2145">
        <v>0</v>
      </c>
      <c r="R2145">
        <v>0</v>
      </c>
      <c r="S2145">
        <v>0</v>
      </c>
      <c r="AF2145">
        <v>-0.1</v>
      </c>
    </row>
    <row r="2146" spans="1:32" hidden="1" x14ac:dyDescent="0.2">
      <c r="A2146" t="s">
        <v>473</v>
      </c>
      <c r="B2146" t="s">
        <v>463</v>
      </c>
      <c r="C2146" t="s">
        <v>55</v>
      </c>
      <c r="D2146" t="s">
        <v>48</v>
      </c>
      <c r="E2146">
        <v>4</v>
      </c>
      <c r="F2146" t="s">
        <v>474</v>
      </c>
      <c r="G2146" t="s">
        <v>139</v>
      </c>
      <c r="H2146">
        <v>1</v>
      </c>
      <c r="I2146">
        <v>1</v>
      </c>
      <c r="J2146">
        <v>-3</v>
      </c>
      <c r="K2146">
        <v>0</v>
      </c>
      <c r="L2146">
        <v>0</v>
      </c>
      <c r="M2146">
        <v>0</v>
      </c>
      <c r="N2146">
        <v>0</v>
      </c>
      <c r="AF2146">
        <v>-0.12</v>
      </c>
    </row>
    <row r="2147" spans="1:32" hidden="1" x14ac:dyDescent="0.2">
      <c r="A2147" t="s">
        <v>645</v>
      </c>
      <c r="B2147" t="s">
        <v>476</v>
      </c>
      <c r="C2147" t="s">
        <v>40</v>
      </c>
      <c r="D2147" t="s">
        <v>59</v>
      </c>
      <c r="E2147">
        <v>4</v>
      </c>
      <c r="F2147" t="s">
        <v>646</v>
      </c>
      <c r="G2147" t="s">
        <v>143</v>
      </c>
      <c r="O2147">
        <v>1</v>
      </c>
      <c r="P2147">
        <v>-2</v>
      </c>
      <c r="Q2147">
        <v>0</v>
      </c>
      <c r="R2147">
        <v>0</v>
      </c>
      <c r="S2147">
        <v>0</v>
      </c>
      <c r="AF2147">
        <v>-0.2</v>
      </c>
    </row>
    <row r="2148" spans="1:32" hidden="1" x14ac:dyDescent="0.2">
      <c r="A2148" t="s">
        <v>751</v>
      </c>
      <c r="B2148" t="s">
        <v>368</v>
      </c>
      <c r="C2148" t="s">
        <v>50</v>
      </c>
      <c r="D2148" t="s">
        <v>33</v>
      </c>
      <c r="E2148">
        <v>4</v>
      </c>
      <c r="F2148" t="s">
        <v>752</v>
      </c>
      <c r="G2148" t="s">
        <v>142</v>
      </c>
      <c r="O2148">
        <v>1</v>
      </c>
      <c r="P2148">
        <v>-4</v>
      </c>
      <c r="Q2148">
        <v>0</v>
      </c>
      <c r="R2148">
        <v>0</v>
      </c>
      <c r="S2148">
        <v>0</v>
      </c>
      <c r="AF2148">
        <v>-0.4</v>
      </c>
    </row>
    <row r="2149" spans="1:32" hidden="1" x14ac:dyDescent="0.2">
      <c r="A2149" t="s">
        <v>973</v>
      </c>
      <c r="B2149" t="s">
        <v>721</v>
      </c>
      <c r="C2149" t="s">
        <v>51</v>
      </c>
      <c r="D2149" t="s">
        <v>55</v>
      </c>
      <c r="E2149">
        <v>3</v>
      </c>
      <c r="F2149" t="s">
        <v>974</v>
      </c>
      <c r="G2149" t="s">
        <v>125</v>
      </c>
      <c r="T2149">
        <v>13</v>
      </c>
      <c r="U2149">
        <v>10</v>
      </c>
      <c r="V2149">
        <v>227</v>
      </c>
      <c r="W2149">
        <v>2</v>
      </c>
      <c r="X2149">
        <v>0</v>
      </c>
      <c r="Y2149">
        <v>1</v>
      </c>
      <c r="AF2149">
        <v>47.7</v>
      </c>
    </row>
    <row r="2150" spans="1:32" hidden="1" x14ac:dyDescent="0.2">
      <c r="A2150" t="s">
        <v>1156</v>
      </c>
      <c r="B2150" t="s">
        <v>721</v>
      </c>
      <c r="C2150" t="s">
        <v>55</v>
      </c>
      <c r="D2150" t="s">
        <v>51</v>
      </c>
      <c r="E2150">
        <v>3</v>
      </c>
      <c r="F2150" t="s">
        <v>1157</v>
      </c>
      <c r="G2150" t="s">
        <v>125</v>
      </c>
      <c r="T2150">
        <v>17</v>
      </c>
      <c r="U2150">
        <v>13</v>
      </c>
      <c r="V2150">
        <v>186</v>
      </c>
      <c r="W2150">
        <v>2</v>
      </c>
      <c r="X2150">
        <v>0</v>
      </c>
      <c r="Y2150">
        <v>1</v>
      </c>
      <c r="AF2150">
        <v>46.6</v>
      </c>
    </row>
    <row r="2151" spans="1:32" hidden="1" x14ac:dyDescent="0.2">
      <c r="A2151" t="s">
        <v>665</v>
      </c>
      <c r="B2151" t="s">
        <v>476</v>
      </c>
      <c r="C2151" t="s">
        <v>50</v>
      </c>
      <c r="D2151" t="s">
        <v>34</v>
      </c>
      <c r="E2151">
        <v>3</v>
      </c>
      <c r="F2151" t="s">
        <v>666</v>
      </c>
      <c r="G2151" t="s">
        <v>124</v>
      </c>
      <c r="O2151">
        <v>30</v>
      </c>
      <c r="P2151">
        <v>141</v>
      </c>
      <c r="Q2151">
        <v>3</v>
      </c>
      <c r="R2151">
        <v>0</v>
      </c>
      <c r="S2151">
        <v>1</v>
      </c>
      <c r="T2151">
        <v>5</v>
      </c>
      <c r="U2151">
        <v>5</v>
      </c>
      <c r="V2151">
        <v>52</v>
      </c>
      <c r="W2151">
        <v>0</v>
      </c>
      <c r="X2151">
        <v>0</v>
      </c>
      <c r="Y2151">
        <v>0</v>
      </c>
      <c r="AF2151">
        <v>45.3</v>
      </c>
    </row>
    <row r="2152" spans="1:32" hidden="1" x14ac:dyDescent="0.2">
      <c r="A2152" t="s">
        <v>897</v>
      </c>
      <c r="B2152" t="s">
        <v>721</v>
      </c>
      <c r="C2152" t="s">
        <v>50</v>
      </c>
      <c r="D2152" t="s">
        <v>34</v>
      </c>
      <c r="E2152">
        <v>3</v>
      </c>
      <c r="F2152" t="s">
        <v>898</v>
      </c>
      <c r="G2152" t="s">
        <v>124</v>
      </c>
      <c r="T2152">
        <v>20</v>
      </c>
      <c r="U2152">
        <v>12</v>
      </c>
      <c r="V2152">
        <v>164</v>
      </c>
      <c r="W2152">
        <v>2</v>
      </c>
      <c r="X2152">
        <v>0</v>
      </c>
      <c r="Y2152">
        <v>1</v>
      </c>
      <c r="AF2152">
        <v>43.4</v>
      </c>
    </row>
    <row r="2153" spans="1:32" hidden="1" x14ac:dyDescent="0.2">
      <c r="A2153" t="s">
        <v>889</v>
      </c>
      <c r="B2153" t="s">
        <v>721</v>
      </c>
      <c r="C2153" t="s">
        <v>49</v>
      </c>
      <c r="D2153" t="s">
        <v>39</v>
      </c>
      <c r="E2153">
        <v>3</v>
      </c>
      <c r="F2153" t="s">
        <v>890</v>
      </c>
      <c r="G2153" t="s">
        <v>132</v>
      </c>
      <c r="T2153">
        <v>18</v>
      </c>
      <c r="U2153">
        <v>12</v>
      </c>
      <c r="V2153">
        <v>133</v>
      </c>
      <c r="W2153">
        <v>2</v>
      </c>
      <c r="X2153">
        <v>0</v>
      </c>
      <c r="Y2153">
        <v>1</v>
      </c>
      <c r="AF2153">
        <v>40.299999999999997</v>
      </c>
    </row>
    <row r="2154" spans="1:32" hidden="1" x14ac:dyDescent="0.2">
      <c r="A2154" t="s">
        <v>416</v>
      </c>
      <c r="B2154" t="s">
        <v>368</v>
      </c>
      <c r="C2154" t="s">
        <v>47</v>
      </c>
      <c r="D2154" t="s">
        <v>62</v>
      </c>
      <c r="E2154">
        <v>3</v>
      </c>
      <c r="F2154" t="s">
        <v>417</v>
      </c>
      <c r="G2154" t="s">
        <v>138</v>
      </c>
      <c r="H2154">
        <v>35</v>
      </c>
      <c r="I2154">
        <v>24</v>
      </c>
      <c r="J2154">
        <v>333</v>
      </c>
      <c r="K2154">
        <v>5</v>
      </c>
      <c r="L2154">
        <v>0</v>
      </c>
      <c r="M2154">
        <v>0</v>
      </c>
      <c r="N2154">
        <v>1</v>
      </c>
      <c r="O2154">
        <v>2</v>
      </c>
      <c r="P2154">
        <v>16</v>
      </c>
      <c r="Q2154">
        <v>0</v>
      </c>
      <c r="R2154">
        <v>0</v>
      </c>
      <c r="S2154">
        <v>0</v>
      </c>
      <c r="AF2154">
        <v>37.92</v>
      </c>
    </row>
    <row r="2155" spans="1:32" hidden="1" x14ac:dyDescent="0.2">
      <c r="A2155" t="s">
        <v>927</v>
      </c>
      <c r="B2155" t="s">
        <v>721</v>
      </c>
      <c r="C2155" t="s">
        <v>46</v>
      </c>
      <c r="D2155" t="s">
        <v>60</v>
      </c>
      <c r="E2155">
        <v>3</v>
      </c>
      <c r="F2155" t="s">
        <v>928</v>
      </c>
      <c r="G2155" t="s">
        <v>134</v>
      </c>
      <c r="T2155">
        <v>11</v>
      </c>
      <c r="U2155">
        <v>9</v>
      </c>
      <c r="V2155">
        <v>134</v>
      </c>
      <c r="W2155">
        <v>2</v>
      </c>
      <c r="X2155">
        <v>0</v>
      </c>
      <c r="Y2155">
        <v>1</v>
      </c>
      <c r="AF2155">
        <v>37.4</v>
      </c>
    </row>
    <row r="2156" spans="1:32" hidden="1" x14ac:dyDescent="0.2">
      <c r="A2156" t="s">
        <v>1152</v>
      </c>
      <c r="B2156" t="s">
        <v>795</v>
      </c>
      <c r="C2156" t="s">
        <v>44</v>
      </c>
      <c r="D2156" t="s">
        <v>41</v>
      </c>
      <c r="E2156">
        <v>3</v>
      </c>
      <c r="F2156" t="s">
        <v>1153</v>
      </c>
      <c r="G2156" t="s">
        <v>128</v>
      </c>
      <c r="T2156">
        <v>11</v>
      </c>
      <c r="U2156">
        <v>8</v>
      </c>
      <c r="V2156">
        <v>134</v>
      </c>
      <c r="W2156">
        <v>2</v>
      </c>
      <c r="X2156">
        <v>0</v>
      </c>
      <c r="Y2156">
        <v>1</v>
      </c>
      <c r="AF2156">
        <v>36.4</v>
      </c>
    </row>
    <row r="2157" spans="1:32" hidden="1" x14ac:dyDescent="0.2">
      <c r="A2157" t="s">
        <v>384</v>
      </c>
      <c r="B2157" t="s">
        <v>368</v>
      </c>
      <c r="C2157" t="s">
        <v>51</v>
      </c>
      <c r="D2157" t="s">
        <v>55</v>
      </c>
      <c r="E2157">
        <v>3</v>
      </c>
      <c r="F2157" t="s">
        <v>385</v>
      </c>
      <c r="G2157" t="s">
        <v>125</v>
      </c>
      <c r="H2157">
        <v>32</v>
      </c>
      <c r="I2157">
        <v>20</v>
      </c>
      <c r="J2157">
        <v>383</v>
      </c>
      <c r="K2157">
        <v>3</v>
      </c>
      <c r="L2157">
        <v>0</v>
      </c>
      <c r="M2157">
        <v>1</v>
      </c>
      <c r="N2157">
        <v>1</v>
      </c>
      <c r="O2157">
        <v>5</v>
      </c>
      <c r="P2157">
        <v>10</v>
      </c>
      <c r="Q2157">
        <v>1</v>
      </c>
      <c r="R2157">
        <v>0</v>
      </c>
      <c r="S2157">
        <v>0</v>
      </c>
      <c r="Z2157">
        <v>1</v>
      </c>
      <c r="AA2157">
        <v>0</v>
      </c>
      <c r="AF2157">
        <v>36.32</v>
      </c>
    </row>
    <row r="2158" spans="1:32" hidden="1" x14ac:dyDescent="0.2">
      <c r="A2158" t="s">
        <v>813</v>
      </c>
      <c r="B2158" t="s">
        <v>721</v>
      </c>
      <c r="C2158" t="s">
        <v>47</v>
      </c>
      <c r="D2158" t="s">
        <v>62</v>
      </c>
      <c r="E2158">
        <v>3</v>
      </c>
      <c r="F2158" t="s">
        <v>814</v>
      </c>
      <c r="G2158" t="s">
        <v>138</v>
      </c>
      <c r="O2158">
        <v>1</v>
      </c>
      <c r="P2158">
        <v>12</v>
      </c>
      <c r="Q2158">
        <v>0</v>
      </c>
      <c r="R2158">
        <v>0</v>
      </c>
      <c r="S2158">
        <v>0</v>
      </c>
      <c r="T2158">
        <v>12</v>
      </c>
      <c r="U2158">
        <v>7</v>
      </c>
      <c r="V2158">
        <v>91</v>
      </c>
      <c r="W2158">
        <v>3</v>
      </c>
      <c r="X2158">
        <v>0</v>
      </c>
      <c r="Y2158">
        <v>0</v>
      </c>
      <c r="AF2158">
        <v>35.299999999999997</v>
      </c>
    </row>
    <row r="2159" spans="1:32" hidden="1" x14ac:dyDescent="0.2">
      <c r="A2159" t="s">
        <v>378</v>
      </c>
      <c r="B2159" t="s">
        <v>368</v>
      </c>
      <c r="C2159" t="s">
        <v>44</v>
      </c>
      <c r="D2159" t="s">
        <v>41</v>
      </c>
      <c r="E2159">
        <v>3</v>
      </c>
      <c r="F2159" t="s">
        <v>379</v>
      </c>
      <c r="G2159" t="s">
        <v>128</v>
      </c>
      <c r="H2159">
        <v>31</v>
      </c>
      <c r="I2159">
        <v>20</v>
      </c>
      <c r="J2159">
        <v>315</v>
      </c>
      <c r="K2159">
        <v>2</v>
      </c>
      <c r="L2159">
        <v>0</v>
      </c>
      <c r="M2159">
        <v>0</v>
      </c>
      <c r="N2159">
        <v>1</v>
      </c>
      <c r="O2159">
        <v>7</v>
      </c>
      <c r="P2159">
        <v>33</v>
      </c>
      <c r="Q2159">
        <v>1</v>
      </c>
      <c r="R2159">
        <v>0</v>
      </c>
      <c r="S2159">
        <v>0</v>
      </c>
      <c r="AF2159">
        <v>32.9</v>
      </c>
    </row>
    <row r="2160" spans="1:32" hidden="1" x14ac:dyDescent="0.2">
      <c r="A2160" t="s">
        <v>1102</v>
      </c>
      <c r="B2160" t="s">
        <v>721</v>
      </c>
      <c r="C2160" t="s">
        <v>42</v>
      </c>
      <c r="D2160" t="s">
        <v>58</v>
      </c>
      <c r="E2160">
        <v>3</v>
      </c>
      <c r="F2160" t="s">
        <v>1103</v>
      </c>
      <c r="G2160" t="s">
        <v>135</v>
      </c>
      <c r="T2160">
        <v>10</v>
      </c>
      <c r="U2160">
        <v>6</v>
      </c>
      <c r="V2160">
        <v>113</v>
      </c>
      <c r="W2160">
        <v>2</v>
      </c>
      <c r="X2160">
        <v>0</v>
      </c>
      <c r="Y2160">
        <v>1</v>
      </c>
      <c r="AF2160">
        <v>32.299999999999997</v>
      </c>
    </row>
    <row r="2161" spans="1:32" hidden="1" x14ac:dyDescent="0.2">
      <c r="A2161" t="s">
        <v>498</v>
      </c>
      <c r="B2161" t="s">
        <v>476</v>
      </c>
      <c r="C2161" t="s">
        <v>62</v>
      </c>
      <c r="D2161" t="s">
        <v>47</v>
      </c>
      <c r="E2161">
        <v>3</v>
      </c>
      <c r="F2161" t="s">
        <v>499</v>
      </c>
      <c r="G2161" t="s">
        <v>138</v>
      </c>
      <c r="O2161">
        <v>11</v>
      </c>
      <c r="P2161">
        <v>49</v>
      </c>
      <c r="Q2161">
        <v>3</v>
      </c>
      <c r="R2161">
        <v>0</v>
      </c>
      <c r="S2161">
        <v>0</v>
      </c>
      <c r="T2161">
        <v>7</v>
      </c>
      <c r="U2161">
        <v>5</v>
      </c>
      <c r="V2161">
        <v>33</v>
      </c>
      <c r="W2161">
        <v>0</v>
      </c>
      <c r="X2161">
        <v>0</v>
      </c>
      <c r="Y2161">
        <v>0</v>
      </c>
      <c r="AF2161">
        <v>31.2</v>
      </c>
    </row>
    <row r="2162" spans="1:32" hidden="1" x14ac:dyDescent="0.2">
      <c r="A2162" t="s">
        <v>829</v>
      </c>
      <c r="B2162" t="s">
        <v>721</v>
      </c>
      <c r="C2162" t="s">
        <v>62</v>
      </c>
      <c r="D2162" t="s">
        <v>47</v>
      </c>
      <c r="E2162">
        <v>3</v>
      </c>
      <c r="F2162" t="s">
        <v>830</v>
      </c>
      <c r="G2162" t="s">
        <v>138</v>
      </c>
      <c r="T2162">
        <v>11</v>
      </c>
      <c r="U2162">
        <v>8</v>
      </c>
      <c r="V2162">
        <v>141</v>
      </c>
      <c r="W2162">
        <v>1</v>
      </c>
      <c r="X2162">
        <v>0</v>
      </c>
      <c r="Y2162">
        <v>1</v>
      </c>
      <c r="AF2162">
        <v>31.1</v>
      </c>
    </row>
    <row r="2163" spans="1:32" hidden="1" x14ac:dyDescent="0.2">
      <c r="A2163" t="s">
        <v>649</v>
      </c>
      <c r="B2163" t="s">
        <v>476</v>
      </c>
      <c r="C2163" t="s">
        <v>46</v>
      </c>
      <c r="D2163" t="s">
        <v>60</v>
      </c>
      <c r="E2163">
        <v>3</v>
      </c>
      <c r="F2163" t="s">
        <v>650</v>
      </c>
      <c r="G2163" t="s">
        <v>134</v>
      </c>
      <c r="O2163">
        <v>22</v>
      </c>
      <c r="P2163">
        <v>110</v>
      </c>
      <c r="Q2163">
        <v>2</v>
      </c>
      <c r="R2163">
        <v>0</v>
      </c>
      <c r="S2163">
        <v>1</v>
      </c>
      <c r="T2163">
        <v>2</v>
      </c>
      <c r="U2163">
        <v>1</v>
      </c>
      <c r="V2163">
        <v>40</v>
      </c>
      <c r="W2163">
        <v>0</v>
      </c>
      <c r="X2163">
        <v>0</v>
      </c>
      <c r="Y2163">
        <v>0</v>
      </c>
      <c r="AF2163">
        <v>31</v>
      </c>
    </row>
    <row r="2164" spans="1:32" hidden="1" x14ac:dyDescent="0.2">
      <c r="A2164" t="s">
        <v>653</v>
      </c>
      <c r="B2164" t="s">
        <v>476</v>
      </c>
      <c r="C2164" t="s">
        <v>34</v>
      </c>
      <c r="D2164" t="s">
        <v>50</v>
      </c>
      <c r="E2164">
        <v>3</v>
      </c>
      <c r="F2164" t="s">
        <v>654</v>
      </c>
      <c r="G2164" t="s">
        <v>124</v>
      </c>
      <c r="O2164">
        <v>14</v>
      </c>
      <c r="P2164">
        <v>87</v>
      </c>
      <c r="Q2164">
        <v>3</v>
      </c>
      <c r="R2164">
        <v>0</v>
      </c>
      <c r="S2164">
        <v>0</v>
      </c>
      <c r="T2164">
        <v>2</v>
      </c>
      <c r="U2164">
        <v>2</v>
      </c>
      <c r="V2164">
        <v>18</v>
      </c>
      <c r="W2164">
        <v>0</v>
      </c>
      <c r="X2164">
        <v>0</v>
      </c>
      <c r="Y2164">
        <v>0</v>
      </c>
      <c r="AF2164">
        <v>30.5</v>
      </c>
    </row>
    <row r="2165" spans="1:32" hidden="1" x14ac:dyDescent="0.2">
      <c r="A2165" t="s">
        <v>847</v>
      </c>
      <c r="B2165" t="s">
        <v>721</v>
      </c>
      <c r="C2165" t="s">
        <v>32</v>
      </c>
      <c r="D2165" t="s">
        <v>38</v>
      </c>
      <c r="E2165">
        <v>3</v>
      </c>
      <c r="F2165" t="s">
        <v>848</v>
      </c>
      <c r="G2165" t="s">
        <v>130</v>
      </c>
      <c r="T2165">
        <v>14</v>
      </c>
      <c r="U2165">
        <v>10</v>
      </c>
      <c r="V2165">
        <v>109</v>
      </c>
      <c r="W2165">
        <v>1</v>
      </c>
      <c r="X2165">
        <v>0</v>
      </c>
      <c r="Y2165">
        <v>1</v>
      </c>
      <c r="Z2165">
        <v>1</v>
      </c>
      <c r="AA2165">
        <v>0</v>
      </c>
      <c r="AF2165">
        <v>29.9</v>
      </c>
    </row>
    <row r="2166" spans="1:32" hidden="1" x14ac:dyDescent="0.2">
      <c r="A2166" t="s">
        <v>1247</v>
      </c>
      <c r="B2166" t="s">
        <v>721</v>
      </c>
      <c r="C2166" t="s">
        <v>47</v>
      </c>
      <c r="D2166" t="s">
        <v>62</v>
      </c>
      <c r="E2166">
        <v>3</v>
      </c>
      <c r="F2166" t="s">
        <v>1248</v>
      </c>
      <c r="G2166" t="s">
        <v>138</v>
      </c>
      <c r="T2166">
        <v>8</v>
      </c>
      <c r="U2166">
        <v>7</v>
      </c>
      <c r="V2166">
        <v>139</v>
      </c>
      <c r="W2166">
        <v>1</v>
      </c>
      <c r="X2166">
        <v>0</v>
      </c>
      <c r="Y2166">
        <v>1</v>
      </c>
      <c r="AF2166">
        <v>29.9</v>
      </c>
    </row>
    <row r="2167" spans="1:32" hidden="1" x14ac:dyDescent="0.2">
      <c r="A2167" t="s">
        <v>635</v>
      </c>
      <c r="B2167" t="s">
        <v>476</v>
      </c>
      <c r="C2167" t="s">
        <v>43</v>
      </c>
      <c r="D2167" t="s">
        <v>40</v>
      </c>
      <c r="E2167">
        <v>3</v>
      </c>
      <c r="F2167" t="s">
        <v>636</v>
      </c>
      <c r="G2167" t="s">
        <v>127</v>
      </c>
      <c r="O2167">
        <v>18</v>
      </c>
      <c r="P2167">
        <v>78</v>
      </c>
      <c r="Q2167">
        <v>3</v>
      </c>
      <c r="R2167">
        <v>0</v>
      </c>
      <c r="S2167">
        <v>0</v>
      </c>
      <c r="T2167">
        <v>1</v>
      </c>
      <c r="U2167">
        <v>1</v>
      </c>
      <c r="V2167">
        <v>14</v>
      </c>
      <c r="W2167">
        <v>0</v>
      </c>
      <c r="X2167">
        <v>0</v>
      </c>
      <c r="Y2167">
        <v>0</v>
      </c>
      <c r="AF2167">
        <v>28.2</v>
      </c>
    </row>
    <row r="2168" spans="1:32" hidden="1" x14ac:dyDescent="0.2">
      <c r="A2168" t="s">
        <v>502</v>
      </c>
      <c r="B2168" t="s">
        <v>476</v>
      </c>
      <c r="C2168" t="s">
        <v>39</v>
      </c>
      <c r="D2168" t="s">
        <v>49</v>
      </c>
      <c r="E2168">
        <v>3</v>
      </c>
      <c r="F2168" t="s">
        <v>503</v>
      </c>
      <c r="G2168" t="s">
        <v>132</v>
      </c>
      <c r="O2168">
        <v>20</v>
      </c>
      <c r="P2168">
        <v>126</v>
      </c>
      <c r="Q2168">
        <v>2</v>
      </c>
      <c r="R2168">
        <v>0</v>
      </c>
      <c r="S2168">
        <v>1</v>
      </c>
      <c r="AF2168">
        <v>27.6</v>
      </c>
    </row>
    <row r="2169" spans="1:32" hidden="1" x14ac:dyDescent="0.2">
      <c r="A2169" t="s">
        <v>1118</v>
      </c>
      <c r="B2169" t="s">
        <v>721</v>
      </c>
      <c r="C2169" t="s">
        <v>37</v>
      </c>
      <c r="D2169" t="s">
        <v>53</v>
      </c>
      <c r="E2169">
        <v>3</v>
      </c>
      <c r="F2169" t="s">
        <v>1119</v>
      </c>
      <c r="G2169" t="s">
        <v>123</v>
      </c>
      <c r="T2169">
        <v>7</v>
      </c>
      <c r="U2169">
        <v>7</v>
      </c>
      <c r="V2169">
        <v>116</v>
      </c>
      <c r="W2169">
        <v>1</v>
      </c>
      <c r="X2169">
        <v>0</v>
      </c>
      <c r="Y2169">
        <v>1</v>
      </c>
      <c r="AF2169">
        <v>27.6</v>
      </c>
    </row>
    <row r="2170" spans="1:32" hidden="1" x14ac:dyDescent="0.2">
      <c r="A2170" t="s">
        <v>1004</v>
      </c>
      <c r="B2170" t="s">
        <v>721</v>
      </c>
      <c r="C2170" t="s">
        <v>33</v>
      </c>
      <c r="D2170" t="s">
        <v>36</v>
      </c>
      <c r="E2170">
        <v>3</v>
      </c>
      <c r="F2170" t="s">
        <v>1005</v>
      </c>
      <c r="G2170" t="s">
        <v>133</v>
      </c>
      <c r="T2170">
        <v>14</v>
      </c>
      <c r="U2170">
        <v>8</v>
      </c>
      <c r="V2170">
        <v>101</v>
      </c>
      <c r="W2170">
        <v>1</v>
      </c>
      <c r="X2170">
        <v>0</v>
      </c>
      <c r="Y2170">
        <v>1</v>
      </c>
      <c r="AF2170">
        <v>27.1</v>
      </c>
    </row>
    <row r="2171" spans="1:32" hidden="1" x14ac:dyDescent="0.2">
      <c r="A2171" t="s">
        <v>583</v>
      </c>
      <c r="B2171" t="s">
        <v>476</v>
      </c>
      <c r="C2171" t="s">
        <v>48</v>
      </c>
      <c r="D2171" t="s">
        <v>35</v>
      </c>
      <c r="E2171">
        <v>3</v>
      </c>
      <c r="F2171" t="s">
        <v>584</v>
      </c>
      <c r="G2171" t="s">
        <v>131</v>
      </c>
      <c r="O2171">
        <v>19</v>
      </c>
      <c r="P2171">
        <v>62</v>
      </c>
      <c r="Q2171">
        <v>1</v>
      </c>
      <c r="R2171">
        <v>0</v>
      </c>
      <c r="S2171">
        <v>0</v>
      </c>
      <c r="T2171">
        <v>8</v>
      </c>
      <c r="U2171">
        <v>7</v>
      </c>
      <c r="V2171">
        <v>70</v>
      </c>
      <c r="W2171">
        <v>0</v>
      </c>
      <c r="X2171">
        <v>0</v>
      </c>
      <c r="Y2171">
        <v>0</v>
      </c>
      <c r="AF2171">
        <v>26.2</v>
      </c>
    </row>
    <row r="2172" spans="1:32" hidden="1" x14ac:dyDescent="0.2">
      <c r="A2172" t="s">
        <v>422</v>
      </c>
      <c r="B2172" t="s">
        <v>368</v>
      </c>
      <c r="C2172" t="s">
        <v>43</v>
      </c>
      <c r="D2172" t="s">
        <v>40</v>
      </c>
      <c r="E2172">
        <v>3</v>
      </c>
      <c r="F2172" t="s">
        <v>423</v>
      </c>
      <c r="G2172" t="s">
        <v>127</v>
      </c>
      <c r="H2172">
        <v>42</v>
      </c>
      <c r="I2172">
        <v>33</v>
      </c>
      <c r="J2172">
        <v>358</v>
      </c>
      <c r="K2172">
        <v>2</v>
      </c>
      <c r="L2172">
        <v>0</v>
      </c>
      <c r="M2172">
        <v>0</v>
      </c>
      <c r="N2172">
        <v>1</v>
      </c>
      <c r="O2172">
        <v>2</v>
      </c>
      <c r="P2172">
        <v>4</v>
      </c>
      <c r="Q2172">
        <v>0</v>
      </c>
      <c r="R2172">
        <v>0</v>
      </c>
      <c r="S2172">
        <v>0</v>
      </c>
      <c r="AF2172">
        <v>25.72</v>
      </c>
    </row>
    <row r="2173" spans="1:32" hidden="1" x14ac:dyDescent="0.2">
      <c r="A2173" t="s">
        <v>1138</v>
      </c>
      <c r="B2173" t="s">
        <v>795</v>
      </c>
      <c r="C2173" t="s">
        <v>45</v>
      </c>
      <c r="D2173" t="s">
        <v>56</v>
      </c>
      <c r="E2173">
        <v>3</v>
      </c>
      <c r="F2173" t="s">
        <v>1139</v>
      </c>
      <c r="G2173" t="s">
        <v>129</v>
      </c>
      <c r="T2173">
        <v>10</v>
      </c>
      <c r="U2173">
        <v>6</v>
      </c>
      <c r="V2173">
        <v>105</v>
      </c>
      <c r="W2173">
        <v>1</v>
      </c>
      <c r="X2173">
        <v>0</v>
      </c>
      <c r="Y2173">
        <v>1</v>
      </c>
      <c r="AF2173">
        <v>25.5</v>
      </c>
    </row>
    <row r="2174" spans="1:32" hidden="1" x14ac:dyDescent="0.2">
      <c r="A2174" t="s">
        <v>522</v>
      </c>
      <c r="B2174" t="s">
        <v>476</v>
      </c>
      <c r="C2174" t="s">
        <v>56</v>
      </c>
      <c r="D2174" t="s">
        <v>45</v>
      </c>
      <c r="E2174">
        <v>3</v>
      </c>
      <c r="F2174" t="s">
        <v>523</v>
      </c>
      <c r="G2174" t="s">
        <v>129</v>
      </c>
      <c r="O2174">
        <v>26</v>
      </c>
      <c r="P2174">
        <v>139</v>
      </c>
      <c r="Q2174">
        <v>1</v>
      </c>
      <c r="R2174">
        <v>0</v>
      </c>
      <c r="S2174">
        <v>1</v>
      </c>
      <c r="T2174">
        <v>1</v>
      </c>
      <c r="U2174">
        <v>1</v>
      </c>
      <c r="V2174">
        <v>10</v>
      </c>
      <c r="W2174">
        <v>0</v>
      </c>
      <c r="X2174">
        <v>0</v>
      </c>
      <c r="Y2174">
        <v>0</v>
      </c>
      <c r="AF2174">
        <v>24.9</v>
      </c>
    </row>
    <row r="2175" spans="1:32" hidden="1" x14ac:dyDescent="0.2">
      <c r="A2175" t="s">
        <v>801</v>
      </c>
      <c r="B2175" t="s">
        <v>721</v>
      </c>
      <c r="C2175" t="s">
        <v>48</v>
      </c>
      <c r="D2175" t="s">
        <v>35</v>
      </c>
      <c r="E2175">
        <v>3</v>
      </c>
      <c r="F2175" t="s">
        <v>802</v>
      </c>
      <c r="G2175" t="s">
        <v>131</v>
      </c>
      <c r="T2175">
        <v>13</v>
      </c>
      <c r="U2175">
        <v>11</v>
      </c>
      <c r="V2175">
        <v>108</v>
      </c>
      <c r="W2175">
        <v>0</v>
      </c>
      <c r="X2175">
        <v>0</v>
      </c>
      <c r="Y2175">
        <v>1</v>
      </c>
      <c r="AF2175">
        <v>24.8</v>
      </c>
    </row>
    <row r="2176" spans="1:32" hidden="1" x14ac:dyDescent="0.2">
      <c r="A2176" t="s">
        <v>400</v>
      </c>
      <c r="B2176" t="s">
        <v>368</v>
      </c>
      <c r="C2176" t="s">
        <v>55</v>
      </c>
      <c r="D2176" t="s">
        <v>51</v>
      </c>
      <c r="E2176">
        <v>3</v>
      </c>
      <c r="F2176" t="s">
        <v>401</v>
      </c>
      <c r="G2176" t="s">
        <v>125</v>
      </c>
      <c r="H2176">
        <v>49</v>
      </c>
      <c r="I2176">
        <v>32</v>
      </c>
      <c r="J2176">
        <v>362</v>
      </c>
      <c r="K2176">
        <v>2</v>
      </c>
      <c r="L2176">
        <v>0</v>
      </c>
      <c r="M2176">
        <v>1</v>
      </c>
      <c r="N2176">
        <v>1</v>
      </c>
      <c r="AF2176">
        <v>24.48</v>
      </c>
    </row>
    <row r="2177" spans="1:32" hidden="1" x14ac:dyDescent="0.2">
      <c r="A2177" t="s">
        <v>873</v>
      </c>
      <c r="B2177" t="s">
        <v>721</v>
      </c>
      <c r="C2177" t="s">
        <v>56</v>
      </c>
      <c r="D2177" t="s">
        <v>45</v>
      </c>
      <c r="E2177">
        <v>3</v>
      </c>
      <c r="F2177" t="s">
        <v>874</v>
      </c>
      <c r="G2177" t="s">
        <v>129</v>
      </c>
      <c r="T2177">
        <v>11</v>
      </c>
      <c r="U2177">
        <v>8</v>
      </c>
      <c r="V2177">
        <v>134</v>
      </c>
      <c r="W2177">
        <v>0</v>
      </c>
      <c r="X2177">
        <v>0</v>
      </c>
      <c r="Y2177">
        <v>1</v>
      </c>
      <c r="Z2177">
        <v>1</v>
      </c>
      <c r="AA2177">
        <v>0</v>
      </c>
      <c r="AF2177">
        <v>24.4</v>
      </c>
    </row>
    <row r="2178" spans="1:32" hidden="1" x14ac:dyDescent="0.2">
      <c r="A2178" t="s">
        <v>370</v>
      </c>
      <c r="B2178" t="s">
        <v>368</v>
      </c>
      <c r="C2178" t="s">
        <v>58</v>
      </c>
      <c r="D2178" t="s">
        <v>42</v>
      </c>
      <c r="E2178">
        <v>3</v>
      </c>
      <c r="F2178" t="s">
        <v>371</v>
      </c>
      <c r="G2178" t="s">
        <v>135</v>
      </c>
      <c r="H2178">
        <v>29</v>
      </c>
      <c r="I2178">
        <v>21</v>
      </c>
      <c r="J2178">
        <v>277</v>
      </c>
      <c r="K2178">
        <v>3</v>
      </c>
      <c r="L2178">
        <v>0</v>
      </c>
      <c r="M2178">
        <v>0</v>
      </c>
      <c r="N2178">
        <v>0</v>
      </c>
      <c r="O2178">
        <v>3</v>
      </c>
      <c r="P2178">
        <v>12</v>
      </c>
      <c r="Q2178">
        <v>0</v>
      </c>
      <c r="R2178">
        <v>0</v>
      </c>
      <c r="S2178">
        <v>0</v>
      </c>
      <c r="AF2178">
        <v>24.28</v>
      </c>
    </row>
    <row r="2179" spans="1:32" hidden="1" x14ac:dyDescent="0.2">
      <c r="A2179" t="s">
        <v>863</v>
      </c>
      <c r="B2179" t="s">
        <v>721</v>
      </c>
      <c r="C2179" t="s">
        <v>31</v>
      </c>
      <c r="D2179" t="s">
        <v>61</v>
      </c>
      <c r="E2179">
        <v>3</v>
      </c>
      <c r="F2179" t="s">
        <v>864</v>
      </c>
      <c r="G2179" t="s">
        <v>137</v>
      </c>
      <c r="T2179">
        <v>13</v>
      </c>
      <c r="U2179">
        <v>9</v>
      </c>
      <c r="V2179">
        <v>92</v>
      </c>
      <c r="W2179">
        <v>1</v>
      </c>
      <c r="X2179">
        <v>0</v>
      </c>
      <c r="Y2179">
        <v>0</v>
      </c>
      <c r="Z2179">
        <v>1</v>
      </c>
      <c r="AA2179">
        <v>0</v>
      </c>
      <c r="AF2179">
        <v>24.2</v>
      </c>
    </row>
    <row r="2180" spans="1:32" hidden="1" x14ac:dyDescent="0.2">
      <c r="A2180" t="s">
        <v>516</v>
      </c>
      <c r="B2180" t="s">
        <v>476</v>
      </c>
      <c r="C2180" t="s">
        <v>38</v>
      </c>
      <c r="D2180" t="s">
        <v>32</v>
      </c>
      <c r="E2180">
        <v>3</v>
      </c>
      <c r="F2180" t="s">
        <v>517</v>
      </c>
      <c r="G2180" t="s">
        <v>130</v>
      </c>
      <c r="O2180">
        <v>25</v>
      </c>
      <c r="P2180">
        <v>108</v>
      </c>
      <c r="Q2180">
        <v>0</v>
      </c>
      <c r="R2180">
        <v>0</v>
      </c>
      <c r="S2180">
        <v>1</v>
      </c>
      <c r="T2180">
        <v>4</v>
      </c>
      <c r="U2180">
        <v>2</v>
      </c>
      <c r="V2180">
        <v>20</v>
      </c>
      <c r="W2180">
        <v>1</v>
      </c>
      <c r="X2180">
        <v>0</v>
      </c>
      <c r="Y2180">
        <v>0</v>
      </c>
      <c r="Z2180">
        <v>1</v>
      </c>
      <c r="AA2180">
        <v>0</v>
      </c>
      <c r="AF2180">
        <v>23.8</v>
      </c>
    </row>
    <row r="2181" spans="1:32" hidden="1" x14ac:dyDescent="0.2">
      <c r="A2181" t="s">
        <v>805</v>
      </c>
      <c r="B2181" t="s">
        <v>721</v>
      </c>
      <c r="C2181" t="s">
        <v>54</v>
      </c>
      <c r="D2181" t="s">
        <v>59</v>
      </c>
      <c r="E2181">
        <v>3</v>
      </c>
      <c r="F2181" t="s">
        <v>806</v>
      </c>
      <c r="G2181" t="s">
        <v>126</v>
      </c>
      <c r="O2181">
        <v>1</v>
      </c>
      <c r="P2181">
        <v>13</v>
      </c>
      <c r="Q2181">
        <v>0</v>
      </c>
      <c r="R2181">
        <v>0</v>
      </c>
      <c r="S2181">
        <v>0</v>
      </c>
      <c r="T2181">
        <v>12</v>
      </c>
      <c r="U2181">
        <v>7</v>
      </c>
      <c r="V2181">
        <v>95</v>
      </c>
      <c r="W2181">
        <v>1</v>
      </c>
      <c r="X2181">
        <v>0</v>
      </c>
      <c r="Y2181">
        <v>0</v>
      </c>
      <c r="AF2181">
        <v>23.8</v>
      </c>
    </row>
    <row r="2182" spans="1:32" hidden="1" x14ac:dyDescent="0.2">
      <c r="A2182" t="s">
        <v>392</v>
      </c>
      <c r="B2182" t="s">
        <v>368</v>
      </c>
      <c r="C2182" t="s">
        <v>54</v>
      </c>
      <c r="D2182" t="s">
        <v>59</v>
      </c>
      <c r="E2182">
        <v>3</v>
      </c>
      <c r="F2182" t="s">
        <v>393</v>
      </c>
      <c r="G2182" t="s">
        <v>126</v>
      </c>
      <c r="H2182">
        <v>44</v>
      </c>
      <c r="I2182">
        <v>27</v>
      </c>
      <c r="J2182">
        <v>367</v>
      </c>
      <c r="K2182">
        <v>2</v>
      </c>
      <c r="L2182">
        <v>0</v>
      </c>
      <c r="M2182">
        <v>2</v>
      </c>
      <c r="N2182">
        <v>1</v>
      </c>
      <c r="AF2182">
        <v>23.68</v>
      </c>
    </row>
    <row r="2183" spans="1:32" hidden="1" x14ac:dyDescent="0.2">
      <c r="A2183" t="s">
        <v>398</v>
      </c>
      <c r="B2183" t="s">
        <v>368</v>
      </c>
      <c r="C2183" t="s">
        <v>45</v>
      </c>
      <c r="D2183" t="s">
        <v>56</v>
      </c>
      <c r="E2183">
        <v>3</v>
      </c>
      <c r="F2183" t="s">
        <v>399</v>
      </c>
      <c r="G2183" t="s">
        <v>129</v>
      </c>
      <c r="H2183">
        <v>49</v>
      </c>
      <c r="I2183">
        <v>28</v>
      </c>
      <c r="J2183">
        <v>341</v>
      </c>
      <c r="K2183">
        <v>2</v>
      </c>
      <c r="L2183">
        <v>0</v>
      </c>
      <c r="M2183">
        <v>1</v>
      </c>
      <c r="N2183">
        <v>1</v>
      </c>
      <c r="AF2183">
        <v>23.64</v>
      </c>
    </row>
    <row r="2184" spans="1:32" hidden="1" x14ac:dyDescent="0.2">
      <c r="A2184" t="s">
        <v>669</v>
      </c>
      <c r="B2184" t="s">
        <v>476</v>
      </c>
      <c r="C2184" t="s">
        <v>34</v>
      </c>
      <c r="D2184" t="s">
        <v>50</v>
      </c>
      <c r="E2184">
        <v>3</v>
      </c>
      <c r="F2184" t="s">
        <v>670</v>
      </c>
      <c r="G2184" t="s">
        <v>124</v>
      </c>
      <c r="O2184">
        <v>1</v>
      </c>
      <c r="P2184">
        <v>5</v>
      </c>
      <c r="Q2184">
        <v>0</v>
      </c>
      <c r="R2184">
        <v>0</v>
      </c>
      <c r="S2184">
        <v>0</v>
      </c>
      <c r="T2184">
        <v>10</v>
      </c>
      <c r="U2184">
        <v>10</v>
      </c>
      <c r="V2184">
        <v>100</v>
      </c>
      <c r="W2184">
        <v>0</v>
      </c>
      <c r="X2184">
        <v>0</v>
      </c>
      <c r="Y2184">
        <v>1</v>
      </c>
      <c r="AF2184">
        <v>23.5</v>
      </c>
    </row>
    <row r="2185" spans="1:32" hidden="1" x14ac:dyDescent="0.2">
      <c r="A2185" t="s">
        <v>376</v>
      </c>
      <c r="B2185" t="s">
        <v>368</v>
      </c>
      <c r="C2185" t="s">
        <v>56</v>
      </c>
      <c r="D2185" t="s">
        <v>45</v>
      </c>
      <c r="E2185">
        <v>3</v>
      </c>
      <c r="F2185" t="s">
        <v>377</v>
      </c>
      <c r="G2185" t="s">
        <v>129</v>
      </c>
      <c r="H2185">
        <v>32</v>
      </c>
      <c r="I2185">
        <v>20</v>
      </c>
      <c r="J2185">
        <v>314</v>
      </c>
      <c r="K2185">
        <v>2</v>
      </c>
      <c r="L2185">
        <v>0</v>
      </c>
      <c r="M2185">
        <v>0</v>
      </c>
      <c r="N2185">
        <v>1</v>
      </c>
      <c r="O2185">
        <v>1</v>
      </c>
      <c r="P2185">
        <v>-1</v>
      </c>
      <c r="Q2185">
        <v>0</v>
      </c>
      <c r="R2185">
        <v>0</v>
      </c>
      <c r="S2185">
        <v>0</v>
      </c>
      <c r="AF2185">
        <v>23.46</v>
      </c>
    </row>
    <row r="2186" spans="1:32" hidden="1" x14ac:dyDescent="0.2">
      <c r="A2186" t="s">
        <v>386</v>
      </c>
      <c r="B2186" t="s">
        <v>368</v>
      </c>
      <c r="C2186" t="s">
        <v>50</v>
      </c>
      <c r="D2186" t="s">
        <v>34</v>
      </c>
      <c r="E2186">
        <v>3</v>
      </c>
      <c r="F2186" t="s">
        <v>387</v>
      </c>
      <c r="G2186" t="s">
        <v>124</v>
      </c>
      <c r="H2186">
        <v>36</v>
      </c>
      <c r="I2186">
        <v>24</v>
      </c>
      <c r="J2186">
        <v>285</v>
      </c>
      <c r="K2186">
        <v>2</v>
      </c>
      <c r="L2186">
        <v>1</v>
      </c>
      <c r="M2186">
        <v>0</v>
      </c>
      <c r="N2186">
        <v>0</v>
      </c>
      <c r="O2186">
        <v>2</v>
      </c>
      <c r="P2186">
        <v>17</v>
      </c>
      <c r="Q2186">
        <v>0</v>
      </c>
      <c r="R2186">
        <v>0</v>
      </c>
      <c r="S2186">
        <v>0</v>
      </c>
      <c r="AF2186">
        <v>23.1</v>
      </c>
    </row>
    <row r="2187" spans="1:32" hidden="1" x14ac:dyDescent="0.2">
      <c r="A2187" t="s">
        <v>625</v>
      </c>
      <c r="B2187" t="s">
        <v>476</v>
      </c>
      <c r="C2187" t="s">
        <v>33</v>
      </c>
      <c r="D2187" t="s">
        <v>36</v>
      </c>
      <c r="E2187">
        <v>3</v>
      </c>
      <c r="F2187" t="s">
        <v>626</v>
      </c>
      <c r="G2187" t="s">
        <v>133</v>
      </c>
      <c r="O2187">
        <v>31</v>
      </c>
      <c r="P2187">
        <v>139</v>
      </c>
      <c r="Q2187">
        <v>1</v>
      </c>
      <c r="R2187">
        <v>0</v>
      </c>
      <c r="S2187">
        <v>1</v>
      </c>
      <c r="AF2187">
        <v>22.9</v>
      </c>
    </row>
    <row r="2188" spans="1:32" hidden="1" x14ac:dyDescent="0.2">
      <c r="A2188" t="s">
        <v>440</v>
      </c>
      <c r="B2188" t="s">
        <v>368</v>
      </c>
      <c r="C2188" t="s">
        <v>31</v>
      </c>
      <c r="D2188" t="s">
        <v>61</v>
      </c>
      <c r="E2188">
        <v>3</v>
      </c>
      <c r="F2188" t="s">
        <v>441</v>
      </c>
      <c r="G2188" t="s">
        <v>137</v>
      </c>
      <c r="H2188">
        <v>42</v>
      </c>
      <c r="I2188">
        <v>31</v>
      </c>
      <c r="J2188">
        <v>324</v>
      </c>
      <c r="K2188">
        <v>2</v>
      </c>
      <c r="L2188">
        <v>0</v>
      </c>
      <c r="M2188">
        <v>1</v>
      </c>
      <c r="N2188">
        <v>1</v>
      </c>
      <c r="O2188">
        <v>1</v>
      </c>
      <c r="P2188">
        <v>-1</v>
      </c>
      <c r="Q2188">
        <v>0</v>
      </c>
      <c r="R2188">
        <v>0</v>
      </c>
      <c r="S2188">
        <v>0</v>
      </c>
      <c r="AF2188">
        <v>22.86</v>
      </c>
    </row>
    <row r="2189" spans="1:32" hidden="1" x14ac:dyDescent="0.2">
      <c r="A2189" t="s">
        <v>643</v>
      </c>
      <c r="B2189" t="s">
        <v>476</v>
      </c>
      <c r="C2189" t="s">
        <v>53</v>
      </c>
      <c r="D2189" t="s">
        <v>37</v>
      </c>
      <c r="E2189">
        <v>3</v>
      </c>
      <c r="F2189" t="s">
        <v>644</v>
      </c>
      <c r="G2189" t="s">
        <v>123</v>
      </c>
      <c r="O2189">
        <v>2</v>
      </c>
      <c r="P2189">
        <v>29</v>
      </c>
      <c r="Q2189">
        <v>0</v>
      </c>
      <c r="R2189">
        <v>0</v>
      </c>
      <c r="S2189">
        <v>0</v>
      </c>
      <c r="T2189">
        <v>11</v>
      </c>
      <c r="U2189">
        <v>8</v>
      </c>
      <c r="V2189">
        <v>57</v>
      </c>
      <c r="W2189">
        <v>1</v>
      </c>
      <c r="X2189">
        <v>0</v>
      </c>
      <c r="Y2189">
        <v>0</v>
      </c>
      <c r="AF2189">
        <v>22.6</v>
      </c>
    </row>
    <row r="2190" spans="1:32" hidden="1" x14ac:dyDescent="0.2">
      <c r="A2190" t="s">
        <v>426</v>
      </c>
      <c r="B2190" t="s">
        <v>368</v>
      </c>
      <c r="C2190" t="s">
        <v>46</v>
      </c>
      <c r="D2190" t="s">
        <v>60</v>
      </c>
      <c r="E2190">
        <v>3</v>
      </c>
      <c r="F2190" t="s">
        <v>427</v>
      </c>
      <c r="G2190" t="s">
        <v>134</v>
      </c>
      <c r="H2190">
        <v>32</v>
      </c>
      <c r="I2190">
        <v>20</v>
      </c>
      <c r="J2190">
        <v>311</v>
      </c>
      <c r="K2190">
        <v>2</v>
      </c>
      <c r="L2190">
        <v>0</v>
      </c>
      <c r="M2190">
        <v>1</v>
      </c>
      <c r="N2190">
        <v>1</v>
      </c>
      <c r="O2190">
        <v>1</v>
      </c>
      <c r="P2190">
        <v>1</v>
      </c>
      <c r="Q2190">
        <v>0</v>
      </c>
      <c r="R2190">
        <v>0</v>
      </c>
      <c r="S2190">
        <v>0</v>
      </c>
      <c r="AF2190">
        <v>22.54</v>
      </c>
    </row>
    <row r="2191" spans="1:32" hidden="1" x14ac:dyDescent="0.2">
      <c r="A2191" t="s">
        <v>494</v>
      </c>
      <c r="B2191" t="s">
        <v>476</v>
      </c>
      <c r="C2191" t="s">
        <v>59</v>
      </c>
      <c r="D2191" t="s">
        <v>54</v>
      </c>
      <c r="E2191">
        <v>3</v>
      </c>
      <c r="F2191" t="s">
        <v>495</v>
      </c>
      <c r="G2191" t="s">
        <v>126</v>
      </c>
      <c r="O2191">
        <v>14</v>
      </c>
      <c r="P2191">
        <v>86</v>
      </c>
      <c r="Q2191">
        <v>2</v>
      </c>
      <c r="R2191">
        <v>0</v>
      </c>
      <c r="S2191">
        <v>0</v>
      </c>
      <c r="T2191">
        <v>2</v>
      </c>
      <c r="U2191">
        <v>1</v>
      </c>
      <c r="V2191">
        <v>8</v>
      </c>
      <c r="W2191">
        <v>0</v>
      </c>
      <c r="X2191">
        <v>0</v>
      </c>
      <c r="Y2191">
        <v>0</v>
      </c>
      <c r="AF2191">
        <v>22.4</v>
      </c>
    </row>
    <row r="2192" spans="1:32" hidden="1" x14ac:dyDescent="0.2">
      <c r="A2192" t="s">
        <v>1112</v>
      </c>
      <c r="B2192" t="s">
        <v>795</v>
      </c>
      <c r="C2192" t="s">
        <v>57</v>
      </c>
      <c r="D2192" t="s">
        <v>52</v>
      </c>
      <c r="E2192">
        <v>3</v>
      </c>
      <c r="F2192" t="s">
        <v>1113</v>
      </c>
      <c r="G2192" t="s">
        <v>136</v>
      </c>
      <c r="T2192">
        <v>8</v>
      </c>
      <c r="U2192">
        <v>7</v>
      </c>
      <c r="V2192">
        <v>83</v>
      </c>
      <c r="W2192">
        <v>1</v>
      </c>
      <c r="X2192">
        <v>0</v>
      </c>
      <c r="Y2192">
        <v>0</v>
      </c>
      <c r="AF2192">
        <v>21.3</v>
      </c>
    </row>
    <row r="2193" spans="1:32" hidden="1" x14ac:dyDescent="0.2">
      <c r="A2193" t="s">
        <v>490</v>
      </c>
      <c r="B2193" t="s">
        <v>476</v>
      </c>
      <c r="C2193" t="s">
        <v>41</v>
      </c>
      <c r="D2193" t="s">
        <v>44</v>
      </c>
      <c r="E2193">
        <v>3</v>
      </c>
      <c r="F2193" t="s">
        <v>491</v>
      </c>
      <c r="G2193" t="s">
        <v>128</v>
      </c>
      <c r="O2193">
        <v>14</v>
      </c>
      <c r="P2193">
        <v>50</v>
      </c>
      <c r="Q2193">
        <v>1</v>
      </c>
      <c r="R2193">
        <v>0</v>
      </c>
      <c r="S2193">
        <v>0</v>
      </c>
      <c r="T2193">
        <v>5</v>
      </c>
      <c r="U2193">
        <v>5</v>
      </c>
      <c r="V2193">
        <v>49</v>
      </c>
      <c r="W2193">
        <v>0</v>
      </c>
      <c r="X2193">
        <v>0</v>
      </c>
      <c r="Y2193">
        <v>0</v>
      </c>
      <c r="AF2193">
        <v>20.9</v>
      </c>
    </row>
    <row r="2194" spans="1:32" hidden="1" x14ac:dyDescent="0.2">
      <c r="A2194" t="s">
        <v>786</v>
      </c>
      <c r="B2194" t="s">
        <v>721</v>
      </c>
      <c r="C2194" t="s">
        <v>37</v>
      </c>
      <c r="D2194" t="s">
        <v>53</v>
      </c>
      <c r="E2194">
        <v>3</v>
      </c>
      <c r="F2194" t="s">
        <v>787</v>
      </c>
      <c r="G2194" t="s">
        <v>123</v>
      </c>
      <c r="T2194">
        <v>9</v>
      </c>
      <c r="U2194">
        <v>7</v>
      </c>
      <c r="V2194">
        <v>79</v>
      </c>
      <c r="W2194">
        <v>1</v>
      </c>
      <c r="X2194">
        <v>0</v>
      </c>
      <c r="Y2194">
        <v>0</v>
      </c>
      <c r="AF2194">
        <v>20.9</v>
      </c>
    </row>
    <row r="2195" spans="1:32" hidden="1" x14ac:dyDescent="0.2">
      <c r="A2195" t="s">
        <v>788</v>
      </c>
      <c r="B2195" t="s">
        <v>721</v>
      </c>
      <c r="C2195" t="s">
        <v>51</v>
      </c>
      <c r="D2195" t="s">
        <v>55</v>
      </c>
      <c r="E2195">
        <v>3</v>
      </c>
      <c r="F2195" t="s">
        <v>789</v>
      </c>
      <c r="G2195" t="s">
        <v>125</v>
      </c>
      <c r="T2195">
        <v>8</v>
      </c>
      <c r="U2195">
        <v>5</v>
      </c>
      <c r="V2195">
        <v>94</v>
      </c>
      <c r="W2195">
        <v>1</v>
      </c>
      <c r="X2195">
        <v>0</v>
      </c>
      <c r="Y2195">
        <v>0</v>
      </c>
      <c r="AF2195">
        <v>20.399999999999999</v>
      </c>
    </row>
    <row r="2196" spans="1:32" hidden="1" x14ac:dyDescent="0.2">
      <c r="A2196" t="s">
        <v>1126</v>
      </c>
      <c r="B2196" t="s">
        <v>721</v>
      </c>
      <c r="C2196" t="s">
        <v>35</v>
      </c>
      <c r="D2196" t="s">
        <v>48</v>
      </c>
      <c r="E2196">
        <v>3</v>
      </c>
      <c r="F2196" t="s">
        <v>1127</v>
      </c>
      <c r="G2196" t="s">
        <v>131</v>
      </c>
      <c r="T2196">
        <v>10</v>
      </c>
      <c r="U2196">
        <v>7</v>
      </c>
      <c r="V2196">
        <v>102</v>
      </c>
      <c r="W2196">
        <v>0</v>
      </c>
      <c r="X2196">
        <v>0</v>
      </c>
      <c r="Y2196">
        <v>1</v>
      </c>
      <c r="AF2196">
        <v>20.2</v>
      </c>
    </row>
    <row r="2197" spans="1:32" hidden="1" x14ac:dyDescent="0.2">
      <c r="A2197" t="s">
        <v>1134</v>
      </c>
      <c r="B2197" t="s">
        <v>721</v>
      </c>
      <c r="C2197" t="s">
        <v>36</v>
      </c>
      <c r="D2197" t="s">
        <v>33</v>
      </c>
      <c r="E2197">
        <v>3</v>
      </c>
      <c r="F2197" t="s">
        <v>1135</v>
      </c>
      <c r="G2197" t="s">
        <v>133</v>
      </c>
      <c r="T2197">
        <v>17</v>
      </c>
      <c r="U2197">
        <v>7</v>
      </c>
      <c r="V2197">
        <v>101</v>
      </c>
      <c r="W2197">
        <v>0</v>
      </c>
      <c r="X2197">
        <v>0</v>
      </c>
      <c r="Y2197">
        <v>1</v>
      </c>
      <c r="AF2197">
        <v>20.100000000000001</v>
      </c>
    </row>
    <row r="2198" spans="1:32" hidden="1" x14ac:dyDescent="0.2">
      <c r="A2198" t="s">
        <v>663</v>
      </c>
      <c r="B2198" t="s">
        <v>476</v>
      </c>
      <c r="C2198" t="s">
        <v>58</v>
      </c>
      <c r="D2198" t="s">
        <v>42</v>
      </c>
      <c r="E2198">
        <v>3</v>
      </c>
      <c r="F2198" t="s">
        <v>664</v>
      </c>
      <c r="G2198" t="s">
        <v>135</v>
      </c>
      <c r="O2198">
        <v>12</v>
      </c>
      <c r="P2198">
        <v>110</v>
      </c>
      <c r="Q2198">
        <v>1</v>
      </c>
      <c r="R2198">
        <v>0</v>
      </c>
      <c r="S2198">
        <v>1</v>
      </c>
      <c r="AF2198">
        <v>20</v>
      </c>
    </row>
    <row r="2199" spans="1:32" hidden="1" x14ac:dyDescent="0.2">
      <c r="A2199" t="s">
        <v>442</v>
      </c>
      <c r="B2199" t="s">
        <v>368</v>
      </c>
      <c r="C2199" t="s">
        <v>62</v>
      </c>
      <c r="D2199" t="s">
        <v>47</v>
      </c>
      <c r="E2199">
        <v>3</v>
      </c>
      <c r="F2199" t="s">
        <v>443</v>
      </c>
      <c r="G2199" t="s">
        <v>138</v>
      </c>
      <c r="H2199">
        <v>40</v>
      </c>
      <c r="I2199">
        <v>24</v>
      </c>
      <c r="J2199">
        <v>290</v>
      </c>
      <c r="K2199">
        <v>1</v>
      </c>
      <c r="L2199">
        <v>1</v>
      </c>
      <c r="M2199">
        <v>1</v>
      </c>
      <c r="N2199">
        <v>0</v>
      </c>
      <c r="O2199">
        <v>6</v>
      </c>
      <c r="P2199">
        <v>33</v>
      </c>
      <c r="Q2199">
        <v>0</v>
      </c>
      <c r="R2199">
        <v>0</v>
      </c>
      <c r="S2199">
        <v>0</v>
      </c>
      <c r="AF2199">
        <v>19.899999999999999</v>
      </c>
    </row>
    <row r="2200" spans="1:32" hidden="1" x14ac:dyDescent="0.2">
      <c r="A2200" t="s">
        <v>420</v>
      </c>
      <c r="B2200" t="s">
        <v>368</v>
      </c>
      <c r="C2200" t="s">
        <v>53</v>
      </c>
      <c r="D2200" t="s">
        <v>37</v>
      </c>
      <c r="E2200">
        <v>3</v>
      </c>
      <c r="F2200" t="s">
        <v>421</v>
      </c>
      <c r="G2200" t="s">
        <v>123</v>
      </c>
      <c r="H2200">
        <v>49</v>
      </c>
      <c r="I2200">
        <v>30</v>
      </c>
      <c r="J2200">
        <v>316</v>
      </c>
      <c r="K2200">
        <v>1</v>
      </c>
      <c r="L2200">
        <v>1</v>
      </c>
      <c r="M2200">
        <v>2</v>
      </c>
      <c r="N2200">
        <v>1</v>
      </c>
      <c r="AF2200">
        <v>19.64</v>
      </c>
    </row>
    <row r="2201" spans="1:32" hidden="1" x14ac:dyDescent="0.2">
      <c r="A2201" t="s">
        <v>909</v>
      </c>
      <c r="B2201" t="s">
        <v>795</v>
      </c>
      <c r="C2201" t="s">
        <v>58</v>
      </c>
      <c r="D2201" t="s">
        <v>42</v>
      </c>
      <c r="E2201">
        <v>3</v>
      </c>
      <c r="F2201" t="s">
        <v>910</v>
      </c>
      <c r="G2201" t="s">
        <v>135</v>
      </c>
      <c r="T2201">
        <v>7</v>
      </c>
      <c r="U2201">
        <v>5</v>
      </c>
      <c r="V2201">
        <v>82</v>
      </c>
      <c r="W2201">
        <v>1</v>
      </c>
      <c r="X2201">
        <v>0</v>
      </c>
      <c r="Y2201">
        <v>0</v>
      </c>
      <c r="AF2201">
        <v>19.2</v>
      </c>
    </row>
    <row r="2202" spans="1:32" hidden="1" x14ac:dyDescent="0.2">
      <c r="A2202" t="s">
        <v>412</v>
      </c>
      <c r="B2202" t="s">
        <v>368</v>
      </c>
      <c r="C2202" t="s">
        <v>37</v>
      </c>
      <c r="D2202" t="s">
        <v>53</v>
      </c>
      <c r="E2202">
        <v>3</v>
      </c>
      <c r="F2202" t="s">
        <v>413</v>
      </c>
      <c r="G2202" t="s">
        <v>123</v>
      </c>
      <c r="H2202">
        <v>32</v>
      </c>
      <c r="I2202">
        <v>23</v>
      </c>
      <c r="J2202">
        <v>279</v>
      </c>
      <c r="K2202">
        <v>2</v>
      </c>
      <c r="L2202">
        <v>0</v>
      </c>
      <c r="M2202">
        <v>0</v>
      </c>
      <c r="N2202">
        <v>0</v>
      </c>
      <c r="AF2202">
        <v>19.16</v>
      </c>
    </row>
    <row r="2203" spans="1:32" hidden="1" x14ac:dyDescent="0.2">
      <c r="A2203" t="s">
        <v>388</v>
      </c>
      <c r="B2203" t="s">
        <v>368</v>
      </c>
      <c r="C2203" t="s">
        <v>42</v>
      </c>
      <c r="D2203" t="s">
        <v>58</v>
      </c>
      <c r="E2203">
        <v>3</v>
      </c>
      <c r="F2203" t="s">
        <v>389</v>
      </c>
      <c r="G2203" t="s">
        <v>135</v>
      </c>
      <c r="H2203">
        <v>49</v>
      </c>
      <c r="I2203">
        <v>26</v>
      </c>
      <c r="J2203">
        <v>297</v>
      </c>
      <c r="K2203">
        <v>2</v>
      </c>
      <c r="L2203">
        <v>1</v>
      </c>
      <c r="M2203">
        <v>3</v>
      </c>
      <c r="N2203">
        <v>0</v>
      </c>
      <c r="O2203">
        <v>1</v>
      </c>
      <c r="P2203">
        <v>-1</v>
      </c>
      <c r="Q2203">
        <v>0</v>
      </c>
      <c r="R2203">
        <v>0</v>
      </c>
      <c r="S2203">
        <v>0</v>
      </c>
      <c r="AF2203">
        <v>18.78</v>
      </c>
    </row>
    <row r="2204" spans="1:32" hidden="1" x14ac:dyDescent="0.2">
      <c r="A2204" t="s">
        <v>414</v>
      </c>
      <c r="B2204" t="s">
        <v>368</v>
      </c>
      <c r="C2204" t="s">
        <v>59</v>
      </c>
      <c r="D2204" t="s">
        <v>54</v>
      </c>
      <c r="E2204">
        <v>3</v>
      </c>
      <c r="F2204" t="s">
        <v>415</v>
      </c>
      <c r="G2204" t="s">
        <v>126</v>
      </c>
      <c r="H2204">
        <v>30</v>
      </c>
      <c r="I2204">
        <v>18</v>
      </c>
      <c r="J2204">
        <v>260</v>
      </c>
      <c r="K2204">
        <v>2</v>
      </c>
      <c r="L2204">
        <v>0</v>
      </c>
      <c r="M2204">
        <v>2</v>
      </c>
      <c r="N2204">
        <v>0</v>
      </c>
      <c r="O2204">
        <v>6</v>
      </c>
      <c r="P2204">
        <v>21</v>
      </c>
      <c r="Q2204">
        <v>0</v>
      </c>
      <c r="R2204">
        <v>0</v>
      </c>
      <c r="S2204">
        <v>0</v>
      </c>
      <c r="AF2204">
        <v>18.5</v>
      </c>
    </row>
    <row r="2205" spans="1:32" hidden="1" x14ac:dyDescent="0.2">
      <c r="A2205" t="s">
        <v>488</v>
      </c>
      <c r="B2205" t="s">
        <v>476</v>
      </c>
      <c r="C2205" t="s">
        <v>43</v>
      </c>
      <c r="D2205" t="s">
        <v>40</v>
      </c>
      <c r="E2205">
        <v>3</v>
      </c>
      <c r="F2205" t="s">
        <v>489</v>
      </c>
      <c r="G2205" t="s">
        <v>127</v>
      </c>
      <c r="O2205">
        <v>8</v>
      </c>
      <c r="P2205">
        <v>37</v>
      </c>
      <c r="Q2205">
        <v>1</v>
      </c>
      <c r="R2205">
        <v>0</v>
      </c>
      <c r="S2205">
        <v>0</v>
      </c>
      <c r="T2205">
        <v>5</v>
      </c>
      <c r="U2205">
        <v>5</v>
      </c>
      <c r="V2205">
        <v>30</v>
      </c>
      <c r="W2205">
        <v>0</v>
      </c>
      <c r="X2205">
        <v>0</v>
      </c>
      <c r="Y2205">
        <v>0</v>
      </c>
      <c r="AF2205">
        <v>17.7</v>
      </c>
    </row>
    <row r="2206" spans="1:32" hidden="1" x14ac:dyDescent="0.2">
      <c r="A2206" t="s">
        <v>372</v>
      </c>
      <c r="B2206" t="s">
        <v>368</v>
      </c>
      <c r="C2206" t="s">
        <v>32</v>
      </c>
      <c r="D2206" t="s">
        <v>38</v>
      </c>
      <c r="E2206">
        <v>3</v>
      </c>
      <c r="F2206" t="s">
        <v>373</v>
      </c>
      <c r="G2206" t="s">
        <v>130</v>
      </c>
      <c r="H2206">
        <v>58</v>
      </c>
      <c r="I2206">
        <v>35</v>
      </c>
      <c r="J2206">
        <v>283</v>
      </c>
      <c r="K2206">
        <v>2</v>
      </c>
      <c r="L2206">
        <v>0</v>
      </c>
      <c r="M2206">
        <v>3</v>
      </c>
      <c r="N2206">
        <v>0</v>
      </c>
      <c r="O2206">
        <v>4</v>
      </c>
      <c r="P2206">
        <v>13</v>
      </c>
      <c r="Q2206">
        <v>0</v>
      </c>
      <c r="R2206">
        <v>0</v>
      </c>
      <c r="S2206">
        <v>0</v>
      </c>
      <c r="AF2206">
        <v>17.62</v>
      </c>
    </row>
    <row r="2207" spans="1:32" hidden="1" x14ac:dyDescent="0.2">
      <c r="A2207" t="s">
        <v>444</v>
      </c>
      <c r="B2207" t="s">
        <v>368</v>
      </c>
      <c r="C2207" t="s">
        <v>40</v>
      </c>
      <c r="D2207" t="s">
        <v>43</v>
      </c>
      <c r="E2207">
        <v>3</v>
      </c>
      <c r="F2207" t="s">
        <v>445</v>
      </c>
      <c r="G2207" t="s">
        <v>127</v>
      </c>
      <c r="H2207">
        <v>33</v>
      </c>
      <c r="I2207">
        <v>17</v>
      </c>
      <c r="J2207">
        <v>242</v>
      </c>
      <c r="K2207">
        <v>2</v>
      </c>
      <c r="L2207">
        <v>0</v>
      </c>
      <c r="M2207">
        <v>1</v>
      </c>
      <c r="N2207">
        <v>0</v>
      </c>
      <c r="O2207">
        <v>3</v>
      </c>
      <c r="P2207">
        <v>7</v>
      </c>
      <c r="Q2207">
        <v>0</v>
      </c>
      <c r="R2207">
        <v>0</v>
      </c>
      <c r="S2207">
        <v>0</v>
      </c>
      <c r="AF2207">
        <v>17.38</v>
      </c>
    </row>
    <row r="2208" spans="1:32" hidden="1" x14ac:dyDescent="0.2">
      <c r="A2208" t="s">
        <v>937</v>
      </c>
      <c r="B2208" t="s">
        <v>795</v>
      </c>
      <c r="C2208" t="s">
        <v>43</v>
      </c>
      <c r="D2208" t="s">
        <v>40</v>
      </c>
      <c r="E2208">
        <v>3</v>
      </c>
      <c r="F2208" t="s">
        <v>938</v>
      </c>
      <c r="G2208" t="s">
        <v>127</v>
      </c>
      <c r="T2208">
        <v>7</v>
      </c>
      <c r="U2208">
        <v>4</v>
      </c>
      <c r="V2208">
        <v>101</v>
      </c>
      <c r="W2208">
        <v>0</v>
      </c>
      <c r="X2208">
        <v>0</v>
      </c>
      <c r="Y2208">
        <v>1</v>
      </c>
      <c r="AF2208">
        <v>17.100000000000001</v>
      </c>
    </row>
    <row r="2209" spans="1:32" hidden="1" x14ac:dyDescent="0.2">
      <c r="A2209" t="s">
        <v>772</v>
      </c>
      <c r="B2209" t="s">
        <v>721</v>
      </c>
      <c r="C2209" t="s">
        <v>42</v>
      </c>
      <c r="D2209" t="s">
        <v>58</v>
      </c>
      <c r="E2209">
        <v>3</v>
      </c>
      <c r="F2209" t="s">
        <v>773</v>
      </c>
      <c r="G2209" t="s">
        <v>135</v>
      </c>
      <c r="O2209">
        <v>1</v>
      </c>
      <c r="P2209">
        <v>-1</v>
      </c>
      <c r="Q2209">
        <v>0</v>
      </c>
      <c r="R2209">
        <v>0</v>
      </c>
      <c r="S2209">
        <v>0</v>
      </c>
      <c r="T2209">
        <v>13</v>
      </c>
      <c r="U2209">
        <v>8</v>
      </c>
      <c r="V2209">
        <v>67</v>
      </c>
      <c r="W2209">
        <v>0</v>
      </c>
      <c r="X2209">
        <v>1</v>
      </c>
      <c r="Y2209">
        <v>0</v>
      </c>
      <c r="AF2209">
        <v>16.600000000000001</v>
      </c>
    </row>
    <row r="2210" spans="1:32" hidden="1" x14ac:dyDescent="0.2">
      <c r="A2210" t="s">
        <v>807</v>
      </c>
      <c r="B2210" t="s">
        <v>721</v>
      </c>
      <c r="C2210" t="s">
        <v>43</v>
      </c>
      <c r="D2210" t="s">
        <v>40</v>
      </c>
      <c r="E2210">
        <v>3</v>
      </c>
      <c r="F2210" t="s">
        <v>808</v>
      </c>
      <c r="G2210" t="s">
        <v>127</v>
      </c>
      <c r="T2210">
        <v>11</v>
      </c>
      <c r="U2210">
        <v>8</v>
      </c>
      <c r="V2210">
        <v>85</v>
      </c>
      <c r="W2210">
        <v>0</v>
      </c>
      <c r="X2210">
        <v>0</v>
      </c>
      <c r="Y2210">
        <v>0</v>
      </c>
      <c r="AF2210">
        <v>16.5</v>
      </c>
    </row>
    <row r="2211" spans="1:32" hidden="1" x14ac:dyDescent="0.2">
      <c r="A2211" t="s">
        <v>408</v>
      </c>
      <c r="B2211" t="s">
        <v>368</v>
      </c>
      <c r="C2211" t="s">
        <v>57</v>
      </c>
      <c r="D2211" t="s">
        <v>52</v>
      </c>
      <c r="E2211">
        <v>3</v>
      </c>
      <c r="F2211" t="s">
        <v>409</v>
      </c>
      <c r="G2211" t="s">
        <v>136</v>
      </c>
      <c r="H2211">
        <v>30</v>
      </c>
      <c r="I2211">
        <v>20</v>
      </c>
      <c r="J2211">
        <v>235</v>
      </c>
      <c r="K2211">
        <v>1</v>
      </c>
      <c r="L2211">
        <v>0</v>
      </c>
      <c r="M2211">
        <v>0</v>
      </c>
      <c r="N2211">
        <v>0</v>
      </c>
      <c r="O2211">
        <v>6</v>
      </c>
      <c r="P2211">
        <v>28</v>
      </c>
      <c r="Q2211">
        <v>0</v>
      </c>
      <c r="R2211">
        <v>0</v>
      </c>
      <c r="S2211">
        <v>0</v>
      </c>
      <c r="AF2211">
        <v>16.2</v>
      </c>
    </row>
    <row r="2212" spans="1:32" hidden="1" x14ac:dyDescent="0.2">
      <c r="A2212" t="s">
        <v>869</v>
      </c>
      <c r="B2212" t="s">
        <v>795</v>
      </c>
      <c r="C2212" t="s">
        <v>62</v>
      </c>
      <c r="D2212" t="s">
        <v>47</v>
      </c>
      <c r="E2212">
        <v>3</v>
      </c>
      <c r="F2212" t="s">
        <v>870</v>
      </c>
      <c r="G2212" t="s">
        <v>138</v>
      </c>
      <c r="T2212">
        <v>10</v>
      </c>
      <c r="U2212">
        <v>6</v>
      </c>
      <c r="V2212">
        <v>80</v>
      </c>
      <c r="W2212">
        <v>0</v>
      </c>
      <c r="X2212">
        <v>1</v>
      </c>
      <c r="Y2212">
        <v>0</v>
      </c>
      <c r="AF2212">
        <v>16</v>
      </c>
    </row>
    <row r="2213" spans="1:32" hidden="1" x14ac:dyDescent="0.2">
      <c r="A2213" t="s">
        <v>865</v>
      </c>
      <c r="B2213" t="s">
        <v>721</v>
      </c>
      <c r="C2213" t="s">
        <v>61</v>
      </c>
      <c r="D2213" t="s">
        <v>31</v>
      </c>
      <c r="E2213">
        <v>3</v>
      </c>
      <c r="F2213" t="s">
        <v>866</v>
      </c>
      <c r="G2213" t="s">
        <v>137</v>
      </c>
      <c r="T2213">
        <v>13</v>
      </c>
      <c r="U2213">
        <v>8</v>
      </c>
      <c r="V2213">
        <v>77</v>
      </c>
      <c r="W2213">
        <v>0</v>
      </c>
      <c r="X2213">
        <v>0</v>
      </c>
      <c r="Y2213">
        <v>0</v>
      </c>
      <c r="AF2213">
        <v>15.7</v>
      </c>
    </row>
    <row r="2214" spans="1:32" hidden="1" x14ac:dyDescent="0.2">
      <c r="A2214" t="s">
        <v>853</v>
      </c>
      <c r="B2214" t="s">
        <v>795</v>
      </c>
      <c r="C2214" t="s">
        <v>53</v>
      </c>
      <c r="D2214" t="s">
        <v>37</v>
      </c>
      <c r="E2214">
        <v>3</v>
      </c>
      <c r="F2214" t="s">
        <v>854</v>
      </c>
      <c r="G2214" t="s">
        <v>123</v>
      </c>
      <c r="T2214">
        <v>9</v>
      </c>
      <c r="U2214">
        <v>6</v>
      </c>
      <c r="V2214">
        <v>96</v>
      </c>
      <c r="W2214">
        <v>0</v>
      </c>
      <c r="X2214">
        <v>0</v>
      </c>
      <c r="Y2214">
        <v>0</v>
      </c>
      <c r="AF2214">
        <v>15.6</v>
      </c>
    </row>
    <row r="2215" spans="1:32" hidden="1" x14ac:dyDescent="0.2">
      <c r="A2215" t="s">
        <v>1255</v>
      </c>
      <c r="B2215" t="s">
        <v>721</v>
      </c>
      <c r="C2215" t="s">
        <v>32</v>
      </c>
      <c r="D2215" t="s">
        <v>38</v>
      </c>
      <c r="E2215">
        <v>3</v>
      </c>
      <c r="F2215" t="s">
        <v>1256</v>
      </c>
      <c r="G2215" t="s">
        <v>130</v>
      </c>
      <c r="T2215">
        <v>11</v>
      </c>
      <c r="U2215">
        <v>6</v>
      </c>
      <c r="V2215">
        <v>33</v>
      </c>
      <c r="W2215">
        <v>1</v>
      </c>
      <c r="X2215">
        <v>0</v>
      </c>
      <c r="Y2215">
        <v>0</v>
      </c>
      <c r="AF2215">
        <v>15.3</v>
      </c>
    </row>
    <row r="2216" spans="1:32" hidden="1" x14ac:dyDescent="0.2">
      <c r="A2216" t="s">
        <v>792</v>
      </c>
      <c r="B2216" t="s">
        <v>721</v>
      </c>
      <c r="C2216" t="s">
        <v>58</v>
      </c>
      <c r="D2216" t="s">
        <v>42</v>
      </c>
      <c r="E2216">
        <v>3</v>
      </c>
      <c r="F2216" t="s">
        <v>793</v>
      </c>
      <c r="G2216" t="s">
        <v>135</v>
      </c>
      <c r="O2216">
        <v>2</v>
      </c>
      <c r="P2216">
        <v>16</v>
      </c>
      <c r="Q2216">
        <v>0</v>
      </c>
      <c r="R2216">
        <v>0</v>
      </c>
      <c r="S2216">
        <v>0</v>
      </c>
      <c r="T2216">
        <v>8</v>
      </c>
      <c r="U2216">
        <v>7</v>
      </c>
      <c r="V2216">
        <v>66</v>
      </c>
      <c r="W2216">
        <v>0</v>
      </c>
      <c r="X2216">
        <v>0</v>
      </c>
      <c r="Y2216">
        <v>0</v>
      </c>
      <c r="AF2216">
        <v>15.2</v>
      </c>
    </row>
    <row r="2217" spans="1:32" hidden="1" x14ac:dyDescent="0.2">
      <c r="A2217" t="s">
        <v>851</v>
      </c>
      <c r="B2217" t="s">
        <v>721</v>
      </c>
      <c r="C2217" t="s">
        <v>40</v>
      </c>
      <c r="D2217" t="s">
        <v>43</v>
      </c>
      <c r="E2217">
        <v>3</v>
      </c>
      <c r="F2217" t="s">
        <v>852</v>
      </c>
      <c r="G2217" t="s">
        <v>127</v>
      </c>
      <c r="T2217">
        <v>4</v>
      </c>
      <c r="U2217">
        <v>2</v>
      </c>
      <c r="V2217">
        <v>70</v>
      </c>
      <c r="W2217">
        <v>1</v>
      </c>
      <c r="X2217">
        <v>0</v>
      </c>
      <c r="Y2217">
        <v>0</v>
      </c>
      <c r="AF2217">
        <v>15</v>
      </c>
    </row>
    <row r="2218" spans="1:32" hidden="1" x14ac:dyDescent="0.2">
      <c r="A2218" t="s">
        <v>827</v>
      </c>
      <c r="B2218" t="s">
        <v>721</v>
      </c>
      <c r="C2218" t="s">
        <v>43</v>
      </c>
      <c r="D2218" t="s">
        <v>40</v>
      </c>
      <c r="E2218">
        <v>3</v>
      </c>
      <c r="F2218" t="s">
        <v>828</v>
      </c>
      <c r="G2218" t="s">
        <v>127</v>
      </c>
      <c r="T2218">
        <v>5</v>
      </c>
      <c r="U2218">
        <v>5</v>
      </c>
      <c r="V2218">
        <v>39</v>
      </c>
      <c r="W2218">
        <v>1</v>
      </c>
      <c r="X2218">
        <v>0</v>
      </c>
      <c r="Y2218">
        <v>0</v>
      </c>
      <c r="AF2218">
        <v>14.9</v>
      </c>
    </row>
    <row r="2219" spans="1:32" hidden="1" x14ac:dyDescent="0.2">
      <c r="A2219" t="s">
        <v>817</v>
      </c>
      <c r="B2219" t="s">
        <v>721</v>
      </c>
      <c r="C2219" t="s">
        <v>41</v>
      </c>
      <c r="D2219" t="s">
        <v>44</v>
      </c>
      <c r="E2219">
        <v>3</v>
      </c>
      <c r="F2219" t="s">
        <v>818</v>
      </c>
      <c r="G2219" t="s">
        <v>128</v>
      </c>
      <c r="T2219">
        <v>8</v>
      </c>
      <c r="U2219">
        <v>7</v>
      </c>
      <c r="V2219">
        <v>79</v>
      </c>
      <c r="W2219">
        <v>0</v>
      </c>
      <c r="X2219">
        <v>0</v>
      </c>
      <c r="Y2219">
        <v>0</v>
      </c>
      <c r="AF2219">
        <v>14.9</v>
      </c>
    </row>
    <row r="2220" spans="1:32" hidden="1" x14ac:dyDescent="0.2">
      <c r="A2220" t="s">
        <v>821</v>
      </c>
      <c r="B2220" t="s">
        <v>721</v>
      </c>
      <c r="C2220" t="s">
        <v>31</v>
      </c>
      <c r="D2220" t="s">
        <v>61</v>
      </c>
      <c r="E2220">
        <v>3</v>
      </c>
      <c r="F2220" t="s">
        <v>822</v>
      </c>
      <c r="G2220" t="s">
        <v>137</v>
      </c>
      <c r="T2220">
        <v>9</v>
      </c>
      <c r="U2220">
        <v>6</v>
      </c>
      <c r="V2220">
        <v>87</v>
      </c>
      <c r="W2220">
        <v>0</v>
      </c>
      <c r="X2220">
        <v>0</v>
      </c>
      <c r="Y2220">
        <v>0</v>
      </c>
      <c r="AF2220">
        <v>14.7</v>
      </c>
    </row>
    <row r="2221" spans="1:32" hidden="1" x14ac:dyDescent="0.2">
      <c r="A2221" t="s">
        <v>1076</v>
      </c>
      <c r="B2221" t="s">
        <v>721</v>
      </c>
      <c r="C2221" t="s">
        <v>56</v>
      </c>
      <c r="D2221" t="s">
        <v>45</v>
      </c>
      <c r="E2221">
        <v>3</v>
      </c>
      <c r="F2221" t="s">
        <v>1077</v>
      </c>
      <c r="G2221" t="s">
        <v>129</v>
      </c>
      <c r="T2221">
        <v>5</v>
      </c>
      <c r="U2221">
        <v>3</v>
      </c>
      <c r="V2221">
        <v>56</v>
      </c>
      <c r="W2221">
        <v>1</v>
      </c>
      <c r="X2221">
        <v>0</v>
      </c>
      <c r="Y2221">
        <v>0</v>
      </c>
      <c r="AF2221">
        <v>14.6</v>
      </c>
    </row>
    <row r="2222" spans="1:32" hidden="1" x14ac:dyDescent="0.2">
      <c r="A2222" t="s">
        <v>891</v>
      </c>
      <c r="B2222" t="s">
        <v>721</v>
      </c>
      <c r="C2222" t="s">
        <v>45</v>
      </c>
      <c r="D2222" t="s">
        <v>56</v>
      </c>
      <c r="E2222">
        <v>3</v>
      </c>
      <c r="F2222" t="s">
        <v>892</v>
      </c>
      <c r="G2222" t="s">
        <v>129</v>
      </c>
      <c r="T2222">
        <v>7</v>
      </c>
      <c r="U2222">
        <v>5</v>
      </c>
      <c r="V2222">
        <v>96</v>
      </c>
      <c r="W2222">
        <v>0</v>
      </c>
      <c r="X2222">
        <v>0</v>
      </c>
      <c r="Y2222">
        <v>0</v>
      </c>
      <c r="AF2222">
        <v>14.6</v>
      </c>
    </row>
    <row r="2223" spans="1:32" hidden="1" x14ac:dyDescent="0.2">
      <c r="A2223" t="s">
        <v>639</v>
      </c>
      <c r="B2223" t="s">
        <v>476</v>
      </c>
      <c r="C2223" t="s">
        <v>32</v>
      </c>
      <c r="D2223" t="s">
        <v>38</v>
      </c>
      <c r="E2223">
        <v>3</v>
      </c>
      <c r="F2223" t="s">
        <v>640</v>
      </c>
      <c r="G2223" t="s">
        <v>130</v>
      </c>
      <c r="O2223">
        <v>10</v>
      </c>
      <c r="P2223">
        <v>31</v>
      </c>
      <c r="Q2223">
        <v>0</v>
      </c>
      <c r="R2223">
        <v>0</v>
      </c>
      <c r="S2223">
        <v>0</v>
      </c>
      <c r="T2223">
        <v>8</v>
      </c>
      <c r="U2223">
        <v>7</v>
      </c>
      <c r="V2223">
        <v>44</v>
      </c>
      <c r="W2223">
        <v>0</v>
      </c>
      <c r="X2223">
        <v>0</v>
      </c>
      <c r="Y2223">
        <v>0</v>
      </c>
      <c r="AF2223">
        <v>14.5</v>
      </c>
    </row>
    <row r="2224" spans="1:32" hidden="1" x14ac:dyDescent="0.2">
      <c r="A2224" t="s">
        <v>855</v>
      </c>
      <c r="B2224" t="s">
        <v>721</v>
      </c>
      <c r="C2224" t="s">
        <v>45</v>
      </c>
      <c r="D2224" t="s">
        <v>56</v>
      </c>
      <c r="E2224">
        <v>3</v>
      </c>
      <c r="F2224" t="s">
        <v>856</v>
      </c>
      <c r="G2224" t="s">
        <v>129</v>
      </c>
      <c r="T2224">
        <v>10</v>
      </c>
      <c r="U2224">
        <v>4</v>
      </c>
      <c r="V2224">
        <v>45</v>
      </c>
      <c r="W2224">
        <v>1</v>
      </c>
      <c r="X2224">
        <v>0</v>
      </c>
      <c r="Y2224">
        <v>0</v>
      </c>
      <c r="Z2224">
        <v>1</v>
      </c>
      <c r="AA2224">
        <v>0</v>
      </c>
      <c r="AF2224">
        <v>14.5</v>
      </c>
    </row>
    <row r="2225" spans="1:32" hidden="1" x14ac:dyDescent="0.2">
      <c r="A2225" t="s">
        <v>467</v>
      </c>
      <c r="B2225" t="s">
        <v>368</v>
      </c>
      <c r="C2225" t="s">
        <v>41</v>
      </c>
      <c r="D2225" t="s">
        <v>44</v>
      </c>
      <c r="E2225">
        <v>3</v>
      </c>
      <c r="F2225" t="s">
        <v>468</v>
      </c>
      <c r="G2225" t="s">
        <v>128</v>
      </c>
      <c r="H2225">
        <v>38</v>
      </c>
      <c r="I2225">
        <v>31</v>
      </c>
      <c r="J2225">
        <v>310</v>
      </c>
      <c r="K2225">
        <v>0</v>
      </c>
      <c r="L2225">
        <v>0</v>
      </c>
      <c r="M2225">
        <v>1</v>
      </c>
      <c r="N2225">
        <v>1</v>
      </c>
      <c r="AF2225">
        <v>14.4</v>
      </c>
    </row>
    <row r="2226" spans="1:32" hidden="1" x14ac:dyDescent="0.2">
      <c r="A2226" t="s">
        <v>1200</v>
      </c>
      <c r="B2226" t="s">
        <v>795</v>
      </c>
      <c r="C2226" t="s">
        <v>54</v>
      </c>
      <c r="D2226" t="s">
        <v>59</v>
      </c>
      <c r="E2226">
        <v>3</v>
      </c>
      <c r="F2226" t="s">
        <v>1201</v>
      </c>
      <c r="G2226" t="s">
        <v>126</v>
      </c>
      <c r="T2226">
        <v>10</v>
      </c>
      <c r="U2226">
        <v>7</v>
      </c>
      <c r="V2226">
        <v>68</v>
      </c>
      <c r="W2226">
        <v>0</v>
      </c>
      <c r="X2226">
        <v>0</v>
      </c>
      <c r="Y2226">
        <v>0</v>
      </c>
      <c r="AF2226">
        <v>13.8</v>
      </c>
    </row>
    <row r="2227" spans="1:32" hidden="1" x14ac:dyDescent="0.2">
      <c r="A2227" t="s">
        <v>1216</v>
      </c>
      <c r="B2227" t="s">
        <v>795</v>
      </c>
      <c r="C2227" t="s">
        <v>31</v>
      </c>
      <c r="D2227" t="s">
        <v>61</v>
      </c>
      <c r="E2227">
        <v>3</v>
      </c>
      <c r="F2227" t="s">
        <v>1217</v>
      </c>
      <c r="G2227" t="s">
        <v>137</v>
      </c>
      <c r="T2227">
        <v>9</v>
      </c>
      <c r="U2227">
        <v>5</v>
      </c>
      <c r="V2227">
        <v>28</v>
      </c>
      <c r="W2227">
        <v>1</v>
      </c>
      <c r="X2227">
        <v>0</v>
      </c>
      <c r="Y2227">
        <v>0</v>
      </c>
      <c r="AF2227">
        <v>13.8</v>
      </c>
    </row>
    <row r="2228" spans="1:32" hidden="1" x14ac:dyDescent="0.2">
      <c r="A2228" t="s">
        <v>496</v>
      </c>
      <c r="B2228" t="s">
        <v>476</v>
      </c>
      <c r="C2228" t="s">
        <v>38</v>
      </c>
      <c r="D2228" t="s">
        <v>32</v>
      </c>
      <c r="E2228">
        <v>3</v>
      </c>
      <c r="F2228" t="s">
        <v>497</v>
      </c>
      <c r="G2228" t="s">
        <v>130</v>
      </c>
      <c r="O2228">
        <v>11</v>
      </c>
      <c r="P2228">
        <v>17</v>
      </c>
      <c r="Q2228">
        <v>1</v>
      </c>
      <c r="R2228">
        <v>0</v>
      </c>
      <c r="S2228">
        <v>0</v>
      </c>
      <c r="T2228">
        <v>6</v>
      </c>
      <c r="U2228">
        <v>4</v>
      </c>
      <c r="V2228">
        <v>19</v>
      </c>
      <c r="W2228">
        <v>0</v>
      </c>
      <c r="X2228">
        <v>0</v>
      </c>
      <c r="Y2228">
        <v>0</v>
      </c>
      <c r="Z2228">
        <v>0</v>
      </c>
      <c r="AA2228">
        <v>1</v>
      </c>
      <c r="AF2228">
        <v>13.6</v>
      </c>
    </row>
    <row r="2229" spans="1:32" hidden="1" x14ac:dyDescent="0.2">
      <c r="A2229" t="s">
        <v>1146</v>
      </c>
      <c r="B2229" t="s">
        <v>721</v>
      </c>
      <c r="C2229" t="s">
        <v>57</v>
      </c>
      <c r="D2229" t="s">
        <v>52</v>
      </c>
      <c r="E2229">
        <v>3</v>
      </c>
      <c r="F2229" t="s">
        <v>1147</v>
      </c>
      <c r="G2229" t="s">
        <v>136</v>
      </c>
      <c r="T2229">
        <v>6</v>
      </c>
      <c r="U2229">
        <v>6</v>
      </c>
      <c r="V2229">
        <v>76</v>
      </c>
      <c r="W2229">
        <v>0</v>
      </c>
      <c r="X2229">
        <v>0</v>
      </c>
      <c r="Y2229">
        <v>0</v>
      </c>
      <c r="AF2229">
        <v>13.6</v>
      </c>
    </row>
    <row r="2230" spans="1:32" hidden="1" x14ac:dyDescent="0.2">
      <c r="A2230" t="s">
        <v>367</v>
      </c>
      <c r="B2230" t="s">
        <v>368</v>
      </c>
      <c r="C2230" t="s">
        <v>61</v>
      </c>
      <c r="D2230" t="s">
        <v>31</v>
      </c>
      <c r="E2230">
        <v>3</v>
      </c>
      <c r="F2230" t="s">
        <v>369</v>
      </c>
      <c r="G2230" t="s">
        <v>137</v>
      </c>
      <c r="H2230">
        <v>45</v>
      </c>
      <c r="I2230">
        <v>31</v>
      </c>
      <c r="J2230">
        <v>282</v>
      </c>
      <c r="K2230">
        <v>1</v>
      </c>
      <c r="L2230">
        <v>0</v>
      </c>
      <c r="M2230">
        <v>2</v>
      </c>
      <c r="N2230">
        <v>0</v>
      </c>
      <c r="O2230">
        <v>1</v>
      </c>
      <c r="P2230">
        <v>-1</v>
      </c>
      <c r="Q2230">
        <v>0</v>
      </c>
      <c r="R2230">
        <v>0</v>
      </c>
      <c r="S2230">
        <v>0</v>
      </c>
      <c r="T2230">
        <v>1</v>
      </c>
      <c r="U2230">
        <v>1</v>
      </c>
      <c r="V2230">
        <v>-6</v>
      </c>
      <c r="W2230">
        <v>0</v>
      </c>
      <c r="X2230">
        <v>0</v>
      </c>
      <c r="Y2230">
        <v>0</v>
      </c>
      <c r="Z2230">
        <v>1</v>
      </c>
      <c r="AA2230">
        <v>0</v>
      </c>
      <c r="AF2230">
        <v>13.58</v>
      </c>
    </row>
    <row r="2231" spans="1:32" hidden="1" x14ac:dyDescent="0.2">
      <c r="A2231" t="s">
        <v>390</v>
      </c>
      <c r="B2231" t="s">
        <v>368</v>
      </c>
      <c r="C2231" t="s">
        <v>36</v>
      </c>
      <c r="D2231" t="s">
        <v>33</v>
      </c>
      <c r="E2231">
        <v>3</v>
      </c>
      <c r="F2231" t="s">
        <v>391</v>
      </c>
      <c r="G2231" t="s">
        <v>133</v>
      </c>
      <c r="H2231">
        <v>36</v>
      </c>
      <c r="I2231">
        <v>17</v>
      </c>
      <c r="J2231">
        <v>261</v>
      </c>
      <c r="K2231">
        <v>1</v>
      </c>
      <c r="L2231">
        <v>0</v>
      </c>
      <c r="M2231">
        <v>1</v>
      </c>
      <c r="N2231">
        <v>0</v>
      </c>
      <c r="AF2231">
        <v>13.44</v>
      </c>
    </row>
    <row r="2232" spans="1:32" hidden="1" x14ac:dyDescent="0.2">
      <c r="A2232" t="s">
        <v>571</v>
      </c>
      <c r="B2232" t="s">
        <v>476</v>
      </c>
      <c r="C2232" t="s">
        <v>57</v>
      </c>
      <c r="D2232" t="s">
        <v>52</v>
      </c>
      <c r="E2232">
        <v>3</v>
      </c>
      <c r="F2232" t="s">
        <v>572</v>
      </c>
      <c r="G2232" t="s">
        <v>136</v>
      </c>
      <c r="O2232">
        <v>16</v>
      </c>
      <c r="P2232">
        <v>104</v>
      </c>
      <c r="Q2232">
        <v>0</v>
      </c>
      <c r="R2232">
        <v>0</v>
      </c>
      <c r="S2232">
        <v>1</v>
      </c>
      <c r="T2232">
        <v>1</v>
      </c>
      <c r="U2232">
        <v>0</v>
      </c>
      <c r="V2232">
        <v>0</v>
      </c>
      <c r="W2232">
        <v>0</v>
      </c>
      <c r="X2232">
        <v>0</v>
      </c>
      <c r="Y2232">
        <v>0</v>
      </c>
      <c r="AF2232">
        <v>13.4</v>
      </c>
    </row>
    <row r="2233" spans="1:32" hidden="1" x14ac:dyDescent="0.2">
      <c r="A2233" t="s">
        <v>913</v>
      </c>
      <c r="B2233" t="s">
        <v>721</v>
      </c>
      <c r="C2233" t="s">
        <v>59</v>
      </c>
      <c r="D2233" t="s">
        <v>54</v>
      </c>
      <c r="E2233">
        <v>3</v>
      </c>
      <c r="F2233" t="s">
        <v>914</v>
      </c>
      <c r="G2233" t="s">
        <v>126</v>
      </c>
      <c r="T2233">
        <v>7</v>
      </c>
      <c r="U2233">
        <v>4</v>
      </c>
      <c r="V2233">
        <v>94</v>
      </c>
      <c r="W2233">
        <v>0</v>
      </c>
      <c r="X2233">
        <v>0</v>
      </c>
      <c r="Y2233">
        <v>0</v>
      </c>
      <c r="AF2233">
        <v>13.4</v>
      </c>
    </row>
    <row r="2234" spans="1:32" x14ac:dyDescent="0.2">
      <c r="A2234" t="s">
        <v>780</v>
      </c>
      <c r="B2234" t="s">
        <v>721</v>
      </c>
      <c r="C2234" t="s">
        <v>44</v>
      </c>
      <c r="D2234" t="s">
        <v>41</v>
      </c>
      <c r="E2234">
        <v>3</v>
      </c>
      <c r="F2234" t="s">
        <v>781</v>
      </c>
      <c r="G2234" t="s">
        <v>128</v>
      </c>
      <c r="T2234">
        <v>6</v>
      </c>
      <c r="U2234">
        <v>4</v>
      </c>
      <c r="V2234">
        <v>93</v>
      </c>
      <c r="W2234">
        <v>0</v>
      </c>
      <c r="X2234">
        <v>0</v>
      </c>
      <c r="Y2234">
        <v>0</v>
      </c>
      <c r="AF2234">
        <v>13.3</v>
      </c>
    </row>
    <row r="2235" spans="1:32" hidden="1" x14ac:dyDescent="0.2">
      <c r="A2235" t="s">
        <v>1048</v>
      </c>
      <c r="B2235" t="s">
        <v>795</v>
      </c>
      <c r="C2235" t="s">
        <v>40</v>
      </c>
      <c r="D2235" t="s">
        <v>43</v>
      </c>
      <c r="E2235">
        <v>3</v>
      </c>
      <c r="F2235" t="s">
        <v>1049</v>
      </c>
      <c r="G2235" t="s">
        <v>127</v>
      </c>
      <c r="T2235">
        <v>5</v>
      </c>
      <c r="U2235">
        <v>3</v>
      </c>
      <c r="V2235">
        <v>43</v>
      </c>
      <c r="W2235">
        <v>1</v>
      </c>
      <c r="X2235">
        <v>0</v>
      </c>
      <c r="Y2235">
        <v>0</v>
      </c>
      <c r="AF2235">
        <v>13.3</v>
      </c>
    </row>
    <row r="2236" spans="1:32" hidden="1" x14ac:dyDescent="0.2">
      <c r="A2236" t="s">
        <v>506</v>
      </c>
      <c r="B2236" t="s">
        <v>476</v>
      </c>
      <c r="C2236" t="s">
        <v>36</v>
      </c>
      <c r="D2236" t="s">
        <v>33</v>
      </c>
      <c r="E2236">
        <v>3</v>
      </c>
      <c r="F2236" t="s">
        <v>507</v>
      </c>
      <c r="G2236" t="s">
        <v>133</v>
      </c>
      <c r="O2236">
        <v>6</v>
      </c>
      <c r="P2236">
        <v>11</v>
      </c>
      <c r="Q2236">
        <v>0</v>
      </c>
      <c r="R2236">
        <v>0</v>
      </c>
      <c r="S2236">
        <v>0</v>
      </c>
      <c r="T2236">
        <v>2</v>
      </c>
      <c r="U2236">
        <v>2</v>
      </c>
      <c r="V2236">
        <v>41</v>
      </c>
      <c r="W2236">
        <v>1</v>
      </c>
      <c r="X2236">
        <v>0</v>
      </c>
      <c r="Y2236">
        <v>0</v>
      </c>
      <c r="AF2236">
        <v>13.2</v>
      </c>
    </row>
    <row r="2237" spans="1:32" hidden="1" x14ac:dyDescent="0.2">
      <c r="A2237" t="s">
        <v>989</v>
      </c>
      <c r="B2237" t="s">
        <v>721</v>
      </c>
      <c r="C2237" t="s">
        <v>59</v>
      </c>
      <c r="D2237" t="s">
        <v>54</v>
      </c>
      <c r="E2237">
        <v>3</v>
      </c>
      <c r="F2237" t="s">
        <v>990</v>
      </c>
      <c r="G2237" t="s">
        <v>126</v>
      </c>
      <c r="T2237">
        <v>7</v>
      </c>
      <c r="U2237">
        <v>4</v>
      </c>
      <c r="V2237">
        <v>32</v>
      </c>
      <c r="W2237">
        <v>1</v>
      </c>
      <c r="X2237">
        <v>0</v>
      </c>
      <c r="Y2237">
        <v>0</v>
      </c>
      <c r="AF2237">
        <v>13.2</v>
      </c>
    </row>
    <row r="2238" spans="1:32" hidden="1" x14ac:dyDescent="0.2">
      <c r="A2238" t="s">
        <v>762</v>
      </c>
      <c r="B2238" t="s">
        <v>721</v>
      </c>
      <c r="C2238" t="s">
        <v>58</v>
      </c>
      <c r="D2238" t="s">
        <v>42</v>
      </c>
      <c r="E2238">
        <v>3</v>
      </c>
      <c r="F2238" t="s">
        <v>763</v>
      </c>
      <c r="G2238" t="s">
        <v>135</v>
      </c>
      <c r="T2238">
        <v>4</v>
      </c>
      <c r="U2238">
        <v>3</v>
      </c>
      <c r="V2238">
        <v>42</v>
      </c>
      <c r="W2238">
        <v>1</v>
      </c>
      <c r="X2238">
        <v>0</v>
      </c>
      <c r="Y2238">
        <v>0</v>
      </c>
      <c r="AF2238">
        <v>13.2</v>
      </c>
    </row>
    <row r="2239" spans="1:32" hidden="1" x14ac:dyDescent="0.2">
      <c r="A2239" t="s">
        <v>535</v>
      </c>
      <c r="B2239" t="s">
        <v>476</v>
      </c>
      <c r="C2239" t="s">
        <v>54</v>
      </c>
      <c r="D2239" t="s">
        <v>59</v>
      </c>
      <c r="E2239">
        <v>3</v>
      </c>
      <c r="F2239" t="s">
        <v>536</v>
      </c>
      <c r="G2239" t="s">
        <v>126</v>
      </c>
      <c r="O2239">
        <v>12</v>
      </c>
      <c r="P2239">
        <v>49</v>
      </c>
      <c r="Q2239">
        <v>1</v>
      </c>
      <c r="R2239">
        <v>0</v>
      </c>
      <c r="S2239">
        <v>0</v>
      </c>
      <c r="T2239">
        <v>2</v>
      </c>
      <c r="U2239">
        <v>1</v>
      </c>
      <c r="V2239">
        <v>12</v>
      </c>
      <c r="W2239">
        <v>0</v>
      </c>
      <c r="X2239">
        <v>0</v>
      </c>
      <c r="Y2239">
        <v>0</v>
      </c>
      <c r="AF2239">
        <v>13.1</v>
      </c>
    </row>
    <row r="2240" spans="1:32" hidden="1" x14ac:dyDescent="0.2">
      <c r="A2240" t="s">
        <v>424</v>
      </c>
      <c r="B2240" t="s">
        <v>368</v>
      </c>
      <c r="C2240" t="s">
        <v>49</v>
      </c>
      <c r="D2240" t="s">
        <v>39</v>
      </c>
      <c r="E2240">
        <v>3</v>
      </c>
      <c r="F2240" t="s">
        <v>425</v>
      </c>
      <c r="G2240" t="s">
        <v>132</v>
      </c>
      <c r="H2240">
        <v>34</v>
      </c>
      <c r="I2240">
        <v>21</v>
      </c>
      <c r="J2240">
        <v>246</v>
      </c>
      <c r="K2240">
        <v>1</v>
      </c>
      <c r="L2240">
        <v>0</v>
      </c>
      <c r="M2240">
        <v>1</v>
      </c>
      <c r="N2240">
        <v>0</v>
      </c>
      <c r="Z2240">
        <v>1</v>
      </c>
      <c r="AA2240">
        <v>0</v>
      </c>
      <c r="AF2240">
        <v>12.84</v>
      </c>
    </row>
    <row r="2241" spans="1:32" hidden="1" x14ac:dyDescent="0.2">
      <c r="A2241" t="s">
        <v>875</v>
      </c>
      <c r="B2241" t="s">
        <v>795</v>
      </c>
      <c r="C2241" t="s">
        <v>34</v>
      </c>
      <c r="D2241" t="s">
        <v>50</v>
      </c>
      <c r="E2241">
        <v>3</v>
      </c>
      <c r="F2241" t="s">
        <v>876</v>
      </c>
      <c r="G2241" t="s">
        <v>124</v>
      </c>
      <c r="T2241">
        <v>8</v>
      </c>
      <c r="U2241">
        <v>6</v>
      </c>
      <c r="V2241">
        <v>65</v>
      </c>
      <c r="W2241">
        <v>0</v>
      </c>
      <c r="X2241">
        <v>0</v>
      </c>
      <c r="Y2241">
        <v>0</v>
      </c>
      <c r="AF2241">
        <v>12.5</v>
      </c>
    </row>
    <row r="2242" spans="1:32" hidden="1" x14ac:dyDescent="0.2">
      <c r="A2242" t="s">
        <v>764</v>
      </c>
      <c r="B2242" t="s">
        <v>721</v>
      </c>
      <c r="C2242" t="s">
        <v>53</v>
      </c>
      <c r="D2242" t="s">
        <v>37</v>
      </c>
      <c r="E2242">
        <v>3</v>
      </c>
      <c r="F2242" t="s">
        <v>765</v>
      </c>
      <c r="G2242" t="s">
        <v>123</v>
      </c>
      <c r="T2242">
        <v>6</v>
      </c>
      <c r="U2242">
        <v>6</v>
      </c>
      <c r="V2242">
        <v>45</v>
      </c>
      <c r="W2242">
        <v>0</v>
      </c>
      <c r="X2242">
        <v>1</v>
      </c>
      <c r="Y2242">
        <v>0</v>
      </c>
      <c r="AF2242">
        <v>12.5</v>
      </c>
    </row>
    <row r="2243" spans="1:32" hidden="1" x14ac:dyDescent="0.2">
      <c r="A2243" t="s">
        <v>1245</v>
      </c>
      <c r="B2243" t="s">
        <v>721</v>
      </c>
      <c r="C2243" t="s">
        <v>43</v>
      </c>
      <c r="D2243" t="s">
        <v>40</v>
      </c>
      <c r="E2243">
        <v>3</v>
      </c>
      <c r="F2243" t="s">
        <v>1246</v>
      </c>
      <c r="G2243" t="s">
        <v>127</v>
      </c>
      <c r="T2243">
        <v>3</v>
      </c>
      <c r="U2243">
        <v>3</v>
      </c>
      <c r="V2243">
        <v>33</v>
      </c>
      <c r="W2243">
        <v>1</v>
      </c>
      <c r="X2243">
        <v>0</v>
      </c>
      <c r="Y2243">
        <v>0</v>
      </c>
      <c r="AF2243">
        <v>12.3</v>
      </c>
    </row>
    <row r="2244" spans="1:32" hidden="1" x14ac:dyDescent="0.2">
      <c r="A2244" t="s">
        <v>825</v>
      </c>
      <c r="B2244" t="s">
        <v>721</v>
      </c>
      <c r="C2244" t="s">
        <v>59</v>
      </c>
      <c r="D2244" t="s">
        <v>54</v>
      </c>
      <c r="E2244">
        <v>3</v>
      </c>
      <c r="F2244" t="s">
        <v>826</v>
      </c>
      <c r="G2244" t="s">
        <v>126</v>
      </c>
      <c r="T2244">
        <v>3</v>
      </c>
      <c r="U2244">
        <v>2</v>
      </c>
      <c r="V2244">
        <v>43</v>
      </c>
      <c r="W2244">
        <v>1</v>
      </c>
      <c r="X2244">
        <v>0</v>
      </c>
      <c r="Y2244">
        <v>0</v>
      </c>
      <c r="AF2244">
        <v>12.3</v>
      </c>
    </row>
    <row r="2245" spans="1:32" hidden="1" x14ac:dyDescent="0.2">
      <c r="A2245" t="s">
        <v>526</v>
      </c>
      <c r="B2245" t="s">
        <v>476</v>
      </c>
      <c r="C2245" t="s">
        <v>61</v>
      </c>
      <c r="D2245" t="s">
        <v>31</v>
      </c>
      <c r="E2245">
        <v>3</v>
      </c>
      <c r="F2245" t="s">
        <v>527</v>
      </c>
      <c r="G2245" t="s">
        <v>137</v>
      </c>
      <c r="O2245">
        <v>8</v>
      </c>
      <c r="P2245">
        <v>23</v>
      </c>
      <c r="Q2245">
        <v>0</v>
      </c>
      <c r="R2245">
        <v>0</v>
      </c>
      <c r="S2245">
        <v>0</v>
      </c>
      <c r="T2245">
        <v>5</v>
      </c>
      <c r="U2245">
        <v>2</v>
      </c>
      <c r="V2245">
        <v>19</v>
      </c>
      <c r="W2245">
        <v>1</v>
      </c>
      <c r="X2245">
        <v>0</v>
      </c>
      <c r="Y2245">
        <v>0</v>
      </c>
      <c r="AF2245">
        <v>12.2</v>
      </c>
    </row>
    <row r="2246" spans="1:32" hidden="1" x14ac:dyDescent="0.2">
      <c r="A2246" t="s">
        <v>438</v>
      </c>
      <c r="B2246" t="s">
        <v>368</v>
      </c>
      <c r="C2246" t="s">
        <v>33</v>
      </c>
      <c r="D2246" t="s">
        <v>36</v>
      </c>
      <c r="E2246">
        <v>3</v>
      </c>
      <c r="F2246" t="s">
        <v>439</v>
      </c>
      <c r="G2246" t="s">
        <v>133</v>
      </c>
      <c r="H2246">
        <v>39</v>
      </c>
      <c r="I2246">
        <v>24</v>
      </c>
      <c r="J2246">
        <v>228</v>
      </c>
      <c r="K2246">
        <v>1</v>
      </c>
      <c r="L2246">
        <v>0</v>
      </c>
      <c r="M2246">
        <v>1</v>
      </c>
      <c r="N2246">
        <v>0</v>
      </c>
      <c r="O2246">
        <v>1</v>
      </c>
      <c r="P2246">
        <v>-1</v>
      </c>
      <c r="Q2246">
        <v>0</v>
      </c>
      <c r="R2246">
        <v>0</v>
      </c>
      <c r="S2246">
        <v>0</v>
      </c>
      <c r="AF2246">
        <v>12.02</v>
      </c>
    </row>
    <row r="2247" spans="1:32" hidden="1" x14ac:dyDescent="0.2">
      <c r="A2247" t="s">
        <v>1088</v>
      </c>
      <c r="B2247" t="s">
        <v>721</v>
      </c>
      <c r="C2247" t="s">
        <v>33</v>
      </c>
      <c r="D2247" t="s">
        <v>36</v>
      </c>
      <c r="E2247">
        <v>3</v>
      </c>
      <c r="F2247" t="s">
        <v>1089</v>
      </c>
      <c r="G2247" t="s">
        <v>133</v>
      </c>
      <c r="T2247">
        <v>9</v>
      </c>
      <c r="U2247">
        <v>6</v>
      </c>
      <c r="V2247">
        <v>58</v>
      </c>
      <c r="W2247">
        <v>0</v>
      </c>
      <c r="X2247">
        <v>0</v>
      </c>
      <c r="Y2247">
        <v>0</v>
      </c>
      <c r="AF2247">
        <v>11.8</v>
      </c>
    </row>
    <row r="2248" spans="1:32" hidden="1" x14ac:dyDescent="0.2">
      <c r="A2248" t="s">
        <v>627</v>
      </c>
      <c r="B2248" t="s">
        <v>476</v>
      </c>
      <c r="C2248" t="s">
        <v>47</v>
      </c>
      <c r="D2248" t="s">
        <v>62</v>
      </c>
      <c r="E2248">
        <v>3</v>
      </c>
      <c r="F2248" t="s">
        <v>628</v>
      </c>
      <c r="G2248" t="s">
        <v>138</v>
      </c>
      <c r="O2248">
        <v>10</v>
      </c>
      <c r="P2248">
        <v>46</v>
      </c>
      <c r="Q2248">
        <v>0</v>
      </c>
      <c r="R2248">
        <v>0</v>
      </c>
      <c r="S2248">
        <v>0</v>
      </c>
      <c r="T2248">
        <v>3</v>
      </c>
      <c r="U2248">
        <v>3</v>
      </c>
      <c r="V2248">
        <v>41</v>
      </c>
      <c r="W2248">
        <v>0</v>
      </c>
      <c r="X2248">
        <v>0</v>
      </c>
      <c r="Y2248">
        <v>0</v>
      </c>
      <c r="AF2248">
        <v>11.7</v>
      </c>
    </row>
    <row r="2249" spans="1:32" hidden="1" x14ac:dyDescent="0.2">
      <c r="A2249" t="s">
        <v>957</v>
      </c>
      <c r="B2249" t="s">
        <v>721</v>
      </c>
      <c r="C2249" t="s">
        <v>53</v>
      </c>
      <c r="D2249" t="s">
        <v>37</v>
      </c>
      <c r="E2249">
        <v>3</v>
      </c>
      <c r="F2249" t="s">
        <v>958</v>
      </c>
      <c r="G2249" t="s">
        <v>123</v>
      </c>
      <c r="T2249">
        <v>12</v>
      </c>
      <c r="U2249">
        <v>5</v>
      </c>
      <c r="V2249">
        <v>64</v>
      </c>
      <c r="W2249">
        <v>0</v>
      </c>
      <c r="X2249">
        <v>0</v>
      </c>
      <c r="Y2249">
        <v>0</v>
      </c>
      <c r="AF2249">
        <v>11.4</v>
      </c>
    </row>
    <row r="2250" spans="1:32" hidden="1" x14ac:dyDescent="0.2">
      <c r="A2250" t="s">
        <v>619</v>
      </c>
      <c r="B2250" t="s">
        <v>476</v>
      </c>
      <c r="C2250" t="s">
        <v>51</v>
      </c>
      <c r="D2250" t="s">
        <v>55</v>
      </c>
      <c r="E2250">
        <v>3</v>
      </c>
      <c r="F2250" t="s">
        <v>620</v>
      </c>
      <c r="G2250" t="s">
        <v>125</v>
      </c>
      <c r="O2250">
        <v>13</v>
      </c>
      <c r="P2250">
        <v>49</v>
      </c>
      <c r="Q2250">
        <v>0</v>
      </c>
      <c r="R2250">
        <v>0</v>
      </c>
      <c r="S2250">
        <v>0</v>
      </c>
      <c r="T2250">
        <v>4</v>
      </c>
      <c r="U2250">
        <v>3</v>
      </c>
      <c r="V2250">
        <v>34</v>
      </c>
      <c r="W2250">
        <v>0</v>
      </c>
      <c r="X2250">
        <v>0</v>
      </c>
      <c r="Y2250">
        <v>0</v>
      </c>
      <c r="AF2250">
        <v>11.3</v>
      </c>
    </row>
    <row r="2251" spans="1:32" hidden="1" x14ac:dyDescent="0.2">
      <c r="A2251" t="s">
        <v>883</v>
      </c>
      <c r="B2251" t="s">
        <v>721</v>
      </c>
      <c r="C2251" t="s">
        <v>38</v>
      </c>
      <c r="D2251" t="s">
        <v>32</v>
      </c>
      <c r="E2251">
        <v>3</v>
      </c>
      <c r="F2251" t="s">
        <v>884</v>
      </c>
      <c r="G2251" t="s">
        <v>130</v>
      </c>
      <c r="T2251">
        <v>8</v>
      </c>
      <c r="U2251">
        <v>6</v>
      </c>
      <c r="V2251">
        <v>49</v>
      </c>
      <c r="W2251">
        <v>0</v>
      </c>
      <c r="X2251">
        <v>0</v>
      </c>
      <c r="Y2251">
        <v>0</v>
      </c>
      <c r="AF2251">
        <v>10.9</v>
      </c>
    </row>
    <row r="2252" spans="1:32" hidden="1" x14ac:dyDescent="0.2">
      <c r="A2252" t="s">
        <v>1253</v>
      </c>
      <c r="B2252" t="s">
        <v>721</v>
      </c>
      <c r="C2252" t="s">
        <v>40</v>
      </c>
      <c r="D2252" t="s">
        <v>43</v>
      </c>
      <c r="E2252">
        <v>3</v>
      </c>
      <c r="F2252" t="s">
        <v>1254</v>
      </c>
      <c r="G2252" t="s">
        <v>127</v>
      </c>
      <c r="T2252">
        <v>9</v>
      </c>
      <c r="U2252">
        <v>4</v>
      </c>
      <c r="V2252">
        <v>68</v>
      </c>
      <c r="W2252">
        <v>0</v>
      </c>
      <c r="X2252">
        <v>0</v>
      </c>
      <c r="Y2252">
        <v>0</v>
      </c>
      <c r="AF2252">
        <v>10.8</v>
      </c>
    </row>
    <row r="2253" spans="1:32" hidden="1" x14ac:dyDescent="0.2">
      <c r="A2253" t="s">
        <v>770</v>
      </c>
      <c r="B2253" t="s">
        <v>721</v>
      </c>
      <c r="C2253" t="s">
        <v>61</v>
      </c>
      <c r="D2253" t="s">
        <v>31</v>
      </c>
      <c r="E2253">
        <v>3</v>
      </c>
      <c r="F2253" t="s">
        <v>771</v>
      </c>
      <c r="G2253" t="s">
        <v>137</v>
      </c>
      <c r="T2253">
        <v>7</v>
      </c>
      <c r="U2253">
        <v>5</v>
      </c>
      <c r="V2253">
        <v>57</v>
      </c>
      <c r="W2253">
        <v>0</v>
      </c>
      <c r="X2253">
        <v>0</v>
      </c>
      <c r="Y2253">
        <v>0</v>
      </c>
      <c r="AF2253">
        <v>10.7</v>
      </c>
    </row>
    <row r="2254" spans="1:32" hidden="1" x14ac:dyDescent="0.2">
      <c r="A2254" t="s">
        <v>1174</v>
      </c>
      <c r="B2254" t="s">
        <v>721</v>
      </c>
      <c r="C2254" t="s">
        <v>49</v>
      </c>
      <c r="D2254" t="s">
        <v>39</v>
      </c>
      <c r="E2254">
        <v>3</v>
      </c>
      <c r="F2254" t="s">
        <v>1175</v>
      </c>
      <c r="G2254" t="s">
        <v>132</v>
      </c>
      <c r="T2254">
        <v>7</v>
      </c>
      <c r="U2254">
        <v>4</v>
      </c>
      <c r="V2254">
        <v>63</v>
      </c>
      <c r="W2254">
        <v>0</v>
      </c>
      <c r="X2254">
        <v>0</v>
      </c>
      <c r="Y2254">
        <v>0</v>
      </c>
      <c r="AF2254">
        <v>10.3</v>
      </c>
    </row>
    <row r="2255" spans="1:32" hidden="1" x14ac:dyDescent="0.2">
      <c r="A2255" t="s">
        <v>1130</v>
      </c>
      <c r="B2255" t="s">
        <v>721</v>
      </c>
      <c r="C2255" t="s">
        <v>54</v>
      </c>
      <c r="D2255" t="s">
        <v>59</v>
      </c>
      <c r="E2255">
        <v>3</v>
      </c>
      <c r="F2255" t="s">
        <v>1131</v>
      </c>
      <c r="G2255" t="s">
        <v>126</v>
      </c>
      <c r="T2255">
        <v>3</v>
      </c>
      <c r="U2255">
        <v>2</v>
      </c>
      <c r="V2255">
        <v>22</v>
      </c>
      <c r="W2255">
        <v>1</v>
      </c>
      <c r="X2255">
        <v>0</v>
      </c>
      <c r="Y2255">
        <v>0</v>
      </c>
      <c r="AF2255">
        <v>10.199999999999999</v>
      </c>
    </row>
    <row r="2256" spans="1:32" hidden="1" x14ac:dyDescent="0.2">
      <c r="A2256" t="s">
        <v>1210</v>
      </c>
      <c r="B2256" t="s">
        <v>795</v>
      </c>
      <c r="C2256" t="s">
        <v>61</v>
      </c>
      <c r="D2256" t="s">
        <v>31</v>
      </c>
      <c r="E2256">
        <v>3</v>
      </c>
      <c r="F2256" t="s">
        <v>1211</v>
      </c>
      <c r="G2256" t="s">
        <v>137</v>
      </c>
      <c r="T2256">
        <v>5</v>
      </c>
      <c r="U2256">
        <v>4</v>
      </c>
      <c r="V2256">
        <v>61</v>
      </c>
      <c r="W2256">
        <v>0</v>
      </c>
      <c r="X2256">
        <v>0</v>
      </c>
      <c r="Y2256">
        <v>0</v>
      </c>
      <c r="AF2256">
        <v>10.1</v>
      </c>
    </row>
    <row r="2257" spans="1:32" hidden="1" x14ac:dyDescent="0.2">
      <c r="A2257" t="s">
        <v>547</v>
      </c>
      <c r="B2257" t="s">
        <v>476</v>
      </c>
      <c r="C2257" t="s">
        <v>41</v>
      </c>
      <c r="D2257" t="s">
        <v>44</v>
      </c>
      <c r="E2257">
        <v>3</v>
      </c>
      <c r="F2257" t="s">
        <v>548</v>
      </c>
      <c r="G2257" t="s">
        <v>128</v>
      </c>
      <c r="O2257">
        <v>7</v>
      </c>
      <c r="P2257">
        <v>12</v>
      </c>
      <c r="Q2257">
        <v>1</v>
      </c>
      <c r="R2257">
        <v>0</v>
      </c>
      <c r="S2257">
        <v>0</v>
      </c>
      <c r="T2257">
        <v>2</v>
      </c>
      <c r="U2257">
        <v>2</v>
      </c>
      <c r="V2257">
        <v>8</v>
      </c>
      <c r="W2257">
        <v>0</v>
      </c>
      <c r="X2257">
        <v>0</v>
      </c>
      <c r="Y2257">
        <v>0</v>
      </c>
      <c r="AF2257">
        <v>10</v>
      </c>
    </row>
    <row r="2258" spans="1:32" hidden="1" x14ac:dyDescent="0.2">
      <c r="A2258" t="s">
        <v>1273</v>
      </c>
      <c r="B2258" t="s">
        <v>721</v>
      </c>
      <c r="C2258" t="s">
        <v>32</v>
      </c>
      <c r="D2258" t="s">
        <v>38</v>
      </c>
      <c r="E2258">
        <v>3</v>
      </c>
      <c r="F2258" t="s">
        <v>1274</v>
      </c>
      <c r="G2258" t="s">
        <v>130</v>
      </c>
      <c r="T2258">
        <v>10</v>
      </c>
      <c r="U2258">
        <v>5</v>
      </c>
      <c r="V2258">
        <v>50</v>
      </c>
      <c r="W2258">
        <v>0</v>
      </c>
      <c r="X2258">
        <v>0</v>
      </c>
      <c r="Y2258">
        <v>0</v>
      </c>
      <c r="AF2258">
        <v>10</v>
      </c>
    </row>
    <row r="2259" spans="1:32" hidden="1" x14ac:dyDescent="0.2">
      <c r="A2259" t="s">
        <v>480</v>
      </c>
      <c r="B2259" t="s">
        <v>476</v>
      </c>
      <c r="C2259" t="s">
        <v>58</v>
      </c>
      <c r="D2259" t="s">
        <v>42</v>
      </c>
      <c r="E2259">
        <v>3</v>
      </c>
      <c r="F2259" t="s">
        <v>481</v>
      </c>
      <c r="G2259" t="s">
        <v>135</v>
      </c>
      <c r="O2259">
        <v>11</v>
      </c>
      <c r="P2259">
        <v>16</v>
      </c>
      <c r="Q2259">
        <v>0</v>
      </c>
      <c r="R2259">
        <v>0</v>
      </c>
      <c r="S2259">
        <v>0</v>
      </c>
      <c r="T2259">
        <v>3</v>
      </c>
      <c r="U2259">
        <v>1</v>
      </c>
      <c r="V2259">
        <v>10</v>
      </c>
      <c r="W2259">
        <v>1</v>
      </c>
      <c r="X2259">
        <v>0</v>
      </c>
      <c r="Y2259">
        <v>0</v>
      </c>
      <c r="AF2259">
        <v>9.6</v>
      </c>
    </row>
    <row r="2260" spans="1:32" hidden="1" x14ac:dyDescent="0.2">
      <c r="A2260" t="s">
        <v>567</v>
      </c>
      <c r="B2260" t="s">
        <v>476</v>
      </c>
      <c r="C2260" t="s">
        <v>42</v>
      </c>
      <c r="D2260" t="s">
        <v>58</v>
      </c>
      <c r="E2260">
        <v>3</v>
      </c>
      <c r="F2260" t="s">
        <v>568</v>
      </c>
      <c r="G2260" t="s">
        <v>135</v>
      </c>
      <c r="O2260">
        <v>7</v>
      </c>
      <c r="P2260">
        <v>38</v>
      </c>
      <c r="Q2260">
        <v>0</v>
      </c>
      <c r="R2260">
        <v>0</v>
      </c>
      <c r="S2260">
        <v>0</v>
      </c>
      <c r="T2260">
        <v>3</v>
      </c>
      <c r="U2260">
        <v>3</v>
      </c>
      <c r="V2260">
        <v>27</v>
      </c>
      <c r="W2260">
        <v>0</v>
      </c>
      <c r="X2260">
        <v>0</v>
      </c>
      <c r="Y2260">
        <v>0</v>
      </c>
      <c r="AF2260">
        <v>9.5</v>
      </c>
    </row>
    <row r="2261" spans="1:32" hidden="1" x14ac:dyDescent="0.2">
      <c r="A2261" t="s">
        <v>565</v>
      </c>
      <c r="B2261" t="s">
        <v>476</v>
      </c>
      <c r="C2261" t="s">
        <v>45</v>
      </c>
      <c r="D2261" t="s">
        <v>56</v>
      </c>
      <c r="E2261">
        <v>3</v>
      </c>
      <c r="F2261" t="s">
        <v>566</v>
      </c>
      <c r="G2261" t="s">
        <v>129</v>
      </c>
      <c r="O2261">
        <v>4</v>
      </c>
      <c r="P2261">
        <v>3</v>
      </c>
      <c r="Q2261">
        <v>0</v>
      </c>
      <c r="R2261">
        <v>0</v>
      </c>
      <c r="S2261">
        <v>0</v>
      </c>
      <c r="T2261">
        <v>7</v>
      </c>
      <c r="U2261">
        <v>6</v>
      </c>
      <c r="V2261">
        <v>32</v>
      </c>
      <c r="W2261">
        <v>0</v>
      </c>
      <c r="X2261">
        <v>0</v>
      </c>
      <c r="Y2261">
        <v>0</v>
      </c>
      <c r="AF2261">
        <v>9.5</v>
      </c>
    </row>
    <row r="2262" spans="1:32" hidden="1" x14ac:dyDescent="0.2">
      <c r="A2262" t="s">
        <v>629</v>
      </c>
      <c r="B2262" t="s">
        <v>476</v>
      </c>
      <c r="C2262" t="s">
        <v>34</v>
      </c>
      <c r="D2262" t="s">
        <v>50</v>
      </c>
      <c r="E2262">
        <v>3</v>
      </c>
      <c r="F2262" t="s">
        <v>630</v>
      </c>
      <c r="G2262" t="s">
        <v>124</v>
      </c>
      <c r="O2262">
        <v>6</v>
      </c>
      <c r="P2262">
        <v>35</v>
      </c>
      <c r="Q2262">
        <v>1</v>
      </c>
      <c r="R2262">
        <v>0</v>
      </c>
      <c r="S2262">
        <v>0</v>
      </c>
      <c r="AF2262">
        <v>9.5</v>
      </c>
    </row>
    <row r="2263" spans="1:32" hidden="1" x14ac:dyDescent="0.2">
      <c r="A2263" t="s">
        <v>790</v>
      </c>
      <c r="B2263" t="s">
        <v>721</v>
      </c>
      <c r="C2263" t="s">
        <v>47</v>
      </c>
      <c r="D2263" t="s">
        <v>62</v>
      </c>
      <c r="E2263">
        <v>3</v>
      </c>
      <c r="F2263" t="s">
        <v>791</v>
      </c>
      <c r="G2263" t="s">
        <v>138</v>
      </c>
      <c r="T2263">
        <v>2</v>
      </c>
      <c r="U2263">
        <v>2</v>
      </c>
      <c r="V2263">
        <v>14</v>
      </c>
      <c r="W2263">
        <v>1</v>
      </c>
      <c r="X2263">
        <v>0</v>
      </c>
      <c r="Y2263">
        <v>0</v>
      </c>
      <c r="AF2263">
        <v>9.4</v>
      </c>
    </row>
    <row r="2264" spans="1:32" hidden="1" x14ac:dyDescent="0.2">
      <c r="A2264" t="s">
        <v>867</v>
      </c>
      <c r="B2264" t="s">
        <v>721</v>
      </c>
      <c r="C2264" t="s">
        <v>41</v>
      </c>
      <c r="D2264" t="s">
        <v>44</v>
      </c>
      <c r="E2264">
        <v>3</v>
      </c>
      <c r="F2264" t="s">
        <v>868</v>
      </c>
      <c r="G2264" t="s">
        <v>128</v>
      </c>
      <c r="T2264">
        <v>7</v>
      </c>
      <c r="U2264">
        <v>5</v>
      </c>
      <c r="V2264">
        <v>44</v>
      </c>
      <c r="W2264">
        <v>0</v>
      </c>
      <c r="X2264">
        <v>0</v>
      </c>
      <c r="Y2264">
        <v>0</v>
      </c>
      <c r="AF2264">
        <v>9.4</v>
      </c>
    </row>
    <row r="2265" spans="1:32" hidden="1" x14ac:dyDescent="0.2">
      <c r="A2265" t="s">
        <v>380</v>
      </c>
      <c r="B2265" t="s">
        <v>368</v>
      </c>
      <c r="C2265" t="s">
        <v>60</v>
      </c>
      <c r="D2265" t="s">
        <v>46</v>
      </c>
      <c r="E2265">
        <v>3</v>
      </c>
      <c r="F2265" t="s">
        <v>381</v>
      </c>
      <c r="G2265" t="s">
        <v>134</v>
      </c>
      <c r="H2265">
        <v>19</v>
      </c>
      <c r="I2265">
        <v>9</v>
      </c>
      <c r="J2265">
        <v>67</v>
      </c>
      <c r="K2265">
        <v>0</v>
      </c>
      <c r="L2265">
        <v>0</v>
      </c>
      <c r="M2265">
        <v>4</v>
      </c>
      <c r="N2265">
        <v>0</v>
      </c>
      <c r="O2265">
        <v>7</v>
      </c>
      <c r="P2265">
        <v>46</v>
      </c>
      <c r="Q2265">
        <v>1</v>
      </c>
      <c r="R2265">
        <v>0</v>
      </c>
      <c r="S2265">
        <v>0</v>
      </c>
      <c r="AF2265">
        <v>9.2799999999999994</v>
      </c>
    </row>
    <row r="2266" spans="1:32" hidden="1" x14ac:dyDescent="0.2">
      <c r="A2266" t="s">
        <v>823</v>
      </c>
      <c r="B2266" t="s">
        <v>721</v>
      </c>
      <c r="C2266" t="s">
        <v>46</v>
      </c>
      <c r="D2266" t="s">
        <v>60</v>
      </c>
      <c r="E2266">
        <v>3</v>
      </c>
      <c r="F2266" t="s">
        <v>824</v>
      </c>
      <c r="G2266" t="s">
        <v>134</v>
      </c>
      <c r="T2266">
        <v>5</v>
      </c>
      <c r="U2266">
        <v>3</v>
      </c>
      <c r="V2266">
        <v>62</v>
      </c>
      <c r="W2266">
        <v>0</v>
      </c>
      <c r="X2266">
        <v>0</v>
      </c>
      <c r="Y2266">
        <v>0</v>
      </c>
      <c r="AF2266">
        <v>9.1999999999999993</v>
      </c>
    </row>
    <row r="2267" spans="1:32" hidden="1" x14ac:dyDescent="0.2">
      <c r="A2267" t="s">
        <v>903</v>
      </c>
      <c r="B2267" t="s">
        <v>721</v>
      </c>
      <c r="C2267" t="s">
        <v>36</v>
      </c>
      <c r="D2267" t="s">
        <v>33</v>
      </c>
      <c r="E2267">
        <v>3</v>
      </c>
      <c r="F2267" t="s">
        <v>904</v>
      </c>
      <c r="G2267" t="s">
        <v>133</v>
      </c>
      <c r="T2267">
        <v>6</v>
      </c>
      <c r="U2267">
        <v>3</v>
      </c>
      <c r="V2267">
        <v>61</v>
      </c>
      <c r="W2267">
        <v>0</v>
      </c>
      <c r="X2267">
        <v>0</v>
      </c>
      <c r="Y2267">
        <v>0</v>
      </c>
      <c r="AF2267">
        <v>9.1</v>
      </c>
    </row>
    <row r="2268" spans="1:32" hidden="1" x14ac:dyDescent="0.2">
      <c r="A2268" t="s">
        <v>1148</v>
      </c>
      <c r="B2268" t="s">
        <v>795</v>
      </c>
      <c r="C2268" t="s">
        <v>59</v>
      </c>
      <c r="D2268" t="s">
        <v>54</v>
      </c>
      <c r="E2268">
        <v>3</v>
      </c>
      <c r="F2268" t="s">
        <v>1149</v>
      </c>
      <c r="G2268" t="s">
        <v>126</v>
      </c>
      <c r="T2268">
        <v>6</v>
      </c>
      <c r="U2268">
        <v>4</v>
      </c>
      <c r="V2268">
        <v>51</v>
      </c>
      <c r="W2268">
        <v>0</v>
      </c>
      <c r="X2268">
        <v>0</v>
      </c>
      <c r="Y2268">
        <v>0</v>
      </c>
      <c r="AF2268">
        <v>9.1</v>
      </c>
    </row>
    <row r="2269" spans="1:32" hidden="1" x14ac:dyDescent="0.2">
      <c r="A2269" t="s">
        <v>1166</v>
      </c>
      <c r="B2269" t="s">
        <v>721</v>
      </c>
      <c r="C2269" t="s">
        <v>31</v>
      </c>
      <c r="D2269" t="s">
        <v>61</v>
      </c>
      <c r="E2269">
        <v>3</v>
      </c>
      <c r="F2269" t="s">
        <v>1167</v>
      </c>
      <c r="G2269" t="s">
        <v>137</v>
      </c>
      <c r="T2269">
        <v>4</v>
      </c>
      <c r="U2269">
        <v>4</v>
      </c>
      <c r="V2269">
        <v>50</v>
      </c>
      <c r="W2269">
        <v>0</v>
      </c>
      <c r="X2269">
        <v>0</v>
      </c>
      <c r="Y2269">
        <v>0</v>
      </c>
      <c r="AF2269">
        <v>9</v>
      </c>
    </row>
    <row r="2270" spans="1:32" hidden="1" x14ac:dyDescent="0.2">
      <c r="A2270" t="s">
        <v>679</v>
      </c>
      <c r="B2270" t="s">
        <v>476</v>
      </c>
      <c r="C2270" t="s">
        <v>37</v>
      </c>
      <c r="D2270" t="s">
        <v>53</v>
      </c>
      <c r="E2270">
        <v>3</v>
      </c>
      <c r="F2270" t="s">
        <v>680</v>
      </c>
      <c r="G2270" t="s">
        <v>123</v>
      </c>
      <c r="O2270">
        <v>14</v>
      </c>
      <c r="P2270">
        <v>29</v>
      </c>
      <c r="Q2270">
        <v>1</v>
      </c>
      <c r="R2270">
        <v>0</v>
      </c>
      <c r="S2270">
        <v>0</v>
      </c>
      <c r="AF2270">
        <v>8.9</v>
      </c>
    </row>
    <row r="2271" spans="1:32" hidden="1" x14ac:dyDescent="0.2">
      <c r="A2271" t="s">
        <v>849</v>
      </c>
      <c r="B2271" t="s">
        <v>721</v>
      </c>
      <c r="C2271" t="s">
        <v>34</v>
      </c>
      <c r="D2271" t="s">
        <v>50</v>
      </c>
      <c r="E2271">
        <v>3</v>
      </c>
      <c r="F2271" t="s">
        <v>850</v>
      </c>
      <c r="G2271" t="s">
        <v>124</v>
      </c>
      <c r="T2271">
        <v>4</v>
      </c>
      <c r="U2271">
        <v>4</v>
      </c>
      <c r="V2271">
        <v>49</v>
      </c>
      <c r="W2271">
        <v>0</v>
      </c>
      <c r="X2271">
        <v>0</v>
      </c>
      <c r="Y2271">
        <v>0</v>
      </c>
      <c r="AF2271">
        <v>8.9</v>
      </c>
    </row>
    <row r="2272" spans="1:32" hidden="1" x14ac:dyDescent="0.2">
      <c r="A2272" t="s">
        <v>768</v>
      </c>
      <c r="B2272" t="s">
        <v>721</v>
      </c>
      <c r="C2272" t="s">
        <v>35</v>
      </c>
      <c r="D2272" t="s">
        <v>48</v>
      </c>
      <c r="E2272">
        <v>3</v>
      </c>
      <c r="F2272" t="s">
        <v>769</v>
      </c>
      <c r="G2272" t="s">
        <v>131</v>
      </c>
      <c r="T2272">
        <v>5</v>
      </c>
      <c r="U2272">
        <v>5</v>
      </c>
      <c r="V2272">
        <v>38</v>
      </c>
      <c r="W2272">
        <v>0</v>
      </c>
      <c r="X2272">
        <v>0</v>
      </c>
      <c r="Y2272">
        <v>0</v>
      </c>
      <c r="AF2272">
        <v>8.8000000000000007</v>
      </c>
    </row>
    <row r="2273" spans="1:32" hidden="1" x14ac:dyDescent="0.2">
      <c r="A2273" t="s">
        <v>508</v>
      </c>
      <c r="B2273" t="s">
        <v>476</v>
      </c>
      <c r="C2273" t="s">
        <v>37</v>
      </c>
      <c r="D2273" t="s">
        <v>53</v>
      </c>
      <c r="E2273">
        <v>3</v>
      </c>
      <c r="F2273" t="s">
        <v>509</v>
      </c>
      <c r="G2273" t="s">
        <v>123</v>
      </c>
      <c r="O2273">
        <v>11</v>
      </c>
      <c r="P2273">
        <v>32</v>
      </c>
      <c r="Q2273">
        <v>0</v>
      </c>
      <c r="R2273">
        <v>0</v>
      </c>
      <c r="S2273">
        <v>0</v>
      </c>
      <c r="T2273">
        <v>3</v>
      </c>
      <c r="U2273">
        <v>3</v>
      </c>
      <c r="V2273">
        <v>25</v>
      </c>
      <c r="W2273">
        <v>0</v>
      </c>
      <c r="X2273">
        <v>0</v>
      </c>
      <c r="Y2273">
        <v>0</v>
      </c>
      <c r="AF2273">
        <v>8.6999999999999993</v>
      </c>
    </row>
    <row r="2274" spans="1:32" hidden="1" x14ac:dyDescent="0.2">
      <c r="A2274" t="s">
        <v>1078</v>
      </c>
      <c r="B2274" t="s">
        <v>721</v>
      </c>
      <c r="C2274" t="s">
        <v>41</v>
      </c>
      <c r="D2274" t="s">
        <v>44</v>
      </c>
      <c r="E2274">
        <v>3</v>
      </c>
      <c r="F2274" t="s">
        <v>1079</v>
      </c>
      <c r="G2274" t="s">
        <v>128</v>
      </c>
      <c r="T2274">
        <v>6</v>
      </c>
      <c r="U2274">
        <v>4</v>
      </c>
      <c r="V2274">
        <v>47</v>
      </c>
      <c r="W2274">
        <v>0</v>
      </c>
      <c r="X2274">
        <v>0</v>
      </c>
      <c r="Y2274">
        <v>0</v>
      </c>
      <c r="AF2274">
        <v>8.6999999999999993</v>
      </c>
    </row>
    <row r="2275" spans="1:32" hidden="1" x14ac:dyDescent="0.2">
      <c r="A2275" t="s">
        <v>579</v>
      </c>
      <c r="B2275" t="s">
        <v>476</v>
      </c>
      <c r="C2275" t="s">
        <v>31</v>
      </c>
      <c r="D2275" t="s">
        <v>61</v>
      </c>
      <c r="E2275">
        <v>3</v>
      </c>
      <c r="F2275" t="s">
        <v>580</v>
      </c>
      <c r="G2275" t="s">
        <v>137</v>
      </c>
      <c r="O2275">
        <v>7</v>
      </c>
      <c r="P2275">
        <v>13</v>
      </c>
      <c r="Q2275">
        <v>1</v>
      </c>
      <c r="R2275">
        <v>0</v>
      </c>
      <c r="S2275">
        <v>0</v>
      </c>
      <c r="T2275">
        <v>1</v>
      </c>
      <c r="U2275">
        <v>1</v>
      </c>
      <c r="V2275">
        <v>3</v>
      </c>
      <c r="W2275">
        <v>0</v>
      </c>
      <c r="X2275">
        <v>0</v>
      </c>
      <c r="Y2275">
        <v>0</v>
      </c>
      <c r="AF2275">
        <v>8.6</v>
      </c>
    </row>
    <row r="2276" spans="1:32" hidden="1" x14ac:dyDescent="0.2">
      <c r="A2276" t="s">
        <v>402</v>
      </c>
      <c r="B2276" t="s">
        <v>368</v>
      </c>
      <c r="C2276" t="s">
        <v>38</v>
      </c>
      <c r="D2276" t="s">
        <v>32</v>
      </c>
      <c r="E2276">
        <v>3</v>
      </c>
      <c r="F2276" t="s">
        <v>403</v>
      </c>
      <c r="G2276" t="s">
        <v>130</v>
      </c>
      <c r="H2276">
        <v>28</v>
      </c>
      <c r="I2276">
        <v>14</v>
      </c>
      <c r="J2276">
        <v>118</v>
      </c>
      <c r="K2276">
        <v>1</v>
      </c>
      <c r="L2276">
        <v>0</v>
      </c>
      <c r="M2276">
        <v>0</v>
      </c>
      <c r="N2276">
        <v>0</v>
      </c>
      <c r="O2276">
        <v>3</v>
      </c>
      <c r="P2276">
        <v>-2</v>
      </c>
      <c r="Q2276">
        <v>0</v>
      </c>
      <c r="R2276">
        <v>0</v>
      </c>
      <c r="S2276">
        <v>0</v>
      </c>
      <c r="AF2276">
        <v>8.52</v>
      </c>
    </row>
    <row r="2277" spans="1:32" hidden="1" x14ac:dyDescent="0.2">
      <c r="A2277" t="s">
        <v>450</v>
      </c>
      <c r="B2277" t="s">
        <v>368</v>
      </c>
      <c r="C2277" t="s">
        <v>34</v>
      </c>
      <c r="D2277" t="s">
        <v>50</v>
      </c>
      <c r="E2277">
        <v>3</v>
      </c>
      <c r="F2277" t="s">
        <v>451</v>
      </c>
      <c r="G2277" t="s">
        <v>124</v>
      </c>
      <c r="H2277">
        <v>26</v>
      </c>
      <c r="I2277">
        <v>22</v>
      </c>
      <c r="J2277">
        <v>232</v>
      </c>
      <c r="K2277">
        <v>0</v>
      </c>
      <c r="L2277">
        <v>0</v>
      </c>
      <c r="M2277">
        <v>1</v>
      </c>
      <c r="N2277">
        <v>0</v>
      </c>
      <c r="AF2277">
        <v>8.2799999999999994</v>
      </c>
    </row>
    <row r="2278" spans="1:32" hidden="1" x14ac:dyDescent="0.2">
      <c r="A2278" t="s">
        <v>879</v>
      </c>
      <c r="B2278" t="s">
        <v>795</v>
      </c>
      <c r="C2278" t="s">
        <v>41</v>
      </c>
      <c r="D2278" t="s">
        <v>44</v>
      </c>
      <c r="E2278">
        <v>3</v>
      </c>
      <c r="F2278" t="s">
        <v>880</v>
      </c>
      <c r="G2278" t="s">
        <v>128</v>
      </c>
      <c r="T2278">
        <v>4</v>
      </c>
      <c r="U2278">
        <v>4</v>
      </c>
      <c r="V2278">
        <v>42</v>
      </c>
      <c r="W2278">
        <v>0</v>
      </c>
      <c r="X2278">
        <v>0</v>
      </c>
      <c r="Y2278">
        <v>0</v>
      </c>
      <c r="Z2278">
        <v>1</v>
      </c>
      <c r="AA2278">
        <v>0</v>
      </c>
      <c r="AF2278">
        <v>8.1999999999999993</v>
      </c>
    </row>
    <row r="2279" spans="1:32" hidden="1" x14ac:dyDescent="0.2">
      <c r="A2279" t="s">
        <v>933</v>
      </c>
      <c r="B2279" t="s">
        <v>721</v>
      </c>
      <c r="C2279" t="s">
        <v>33</v>
      </c>
      <c r="D2279" t="s">
        <v>36</v>
      </c>
      <c r="E2279">
        <v>3</v>
      </c>
      <c r="F2279" t="s">
        <v>934</v>
      </c>
      <c r="G2279" t="s">
        <v>133</v>
      </c>
      <c r="T2279">
        <v>9</v>
      </c>
      <c r="U2279">
        <v>4</v>
      </c>
      <c r="V2279">
        <v>42</v>
      </c>
      <c r="W2279">
        <v>0</v>
      </c>
      <c r="X2279">
        <v>0</v>
      </c>
      <c r="Y2279">
        <v>0</v>
      </c>
      <c r="AF2279">
        <v>8.1999999999999993</v>
      </c>
    </row>
    <row r="2280" spans="1:32" hidden="1" x14ac:dyDescent="0.2">
      <c r="A2280" t="s">
        <v>1259</v>
      </c>
      <c r="B2280" t="s">
        <v>721</v>
      </c>
      <c r="C2280" t="s">
        <v>39</v>
      </c>
      <c r="D2280" t="s">
        <v>49</v>
      </c>
      <c r="E2280">
        <v>3</v>
      </c>
      <c r="F2280" t="s">
        <v>1260</v>
      </c>
      <c r="G2280" t="s">
        <v>132</v>
      </c>
      <c r="T2280">
        <v>4</v>
      </c>
      <c r="U2280">
        <v>3</v>
      </c>
      <c r="V2280">
        <v>49</v>
      </c>
      <c r="W2280">
        <v>0</v>
      </c>
      <c r="X2280">
        <v>0</v>
      </c>
      <c r="Y2280">
        <v>0</v>
      </c>
      <c r="AF2280">
        <v>7.9</v>
      </c>
    </row>
    <row r="2281" spans="1:32" hidden="1" x14ac:dyDescent="0.2">
      <c r="A2281" t="s">
        <v>396</v>
      </c>
      <c r="B2281" t="s">
        <v>368</v>
      </c>
      <c r="C2281" t="s">
        <v>35</v>
      </c>
      <c r="D2281" t="s">
        <v>48</v>
      </c>
      <c r="E2281">
        <v>3</v>
      </c>
      <c r="F2281" t="s">
        <v>397</v>
      </c>
      <c r="G2281" t="s">
        <v>131</v>
      </c>
      <c r="H2281">
        <v>28</v>
      </c>
      <c r="I2281">
        <v>19</v>
      </c>
      <c r="J2281">
        <v>197</v>
      </c>
      <c r="K2281">
        <v>0</v>
      </c>
      <c r="L2281">
        <v>0</v>
      </c>
      <c r="M2281">
        <v>1</v>
      </c>
      <c r="N2281">
        <v>0</v>
      </c>
      <c r="O2281">
        <v>1</v>
      </c>
      <c r="P2281">
        <v>10</v>
      </c>
      <c r="Q2281">
        <v>0</v>
      </c>
      <c r="R2281">
        <v>0</v>
      </c>
      <c r="S2281">
        <v>0</v>
      </c>
      <c r="AF2281">
        <v>7.88</v>
      </c>
    </row>
    <row r="2282" spans="1:32" hidden="1" x14ac:dyDescent="0.2">
      <c r="A2282" t="s">
        <v>617</v>
      </c>
      <c r="B2282" t="s">
        <v>476</v>
      </c>
      <c r="C2282" t="s">
        <v>33</v>
      </c>
      <c r="D2282" t="s">
        <v>36</v>
      </c>
      <c r="E2282">
        <v>3</v>
      </c>
      <c r="F2282" t="s">
        <v>618</v>
      </c>
      <c r="G2282" t="s">
        <v>133</v>
      </c>
      <c r="O2282">
        <v>6</v>
      </c>
      <c r="P2282">
        <v>19</v>
      </c>
      <c r="Q2282">
        <v>0</v>
      </c>
      <c r="R2282">
        <v>0</v>
      </c>
      <c r="S2282">
        <v>0</v>
      </c>
      <c r="T2282">
        <v>4</v>
      </c>
      <c r="U2282">
        <v>4</v>
      </c>
      <c r="V2282">
        <v>19</v>
      </c>
      <c r="W2282">
        <v>0</v>
      </c>
      <c r="X2282">
        <v>0</v>
      </c>
      <c r="Y2282">
        <v>0</v>
      </c>
      <c r="AF2282">
        <v>7.8</v>
      </c>
    </row>
    <row r="2283" spans="1:32" hidden="1" x14ac:dyDescent="0.2">
      <c r="A2283" t="s">
        <v>843</v>
      </c>
      <c r="B2283" t="s">
        <v>721</v>
      </c>
      <c r="C2283" t="s">
        <v>58</v>
      </c>
      <c r="D2283" t="s">
        <v>42</v>
      </c>
      <c r="E2283">
        <v>3</v>
      </c>
      <c r="F2283" t="s">
        <v>844</v>
      </c>
      <c r="G2283" t="s">
        <v>135</v>
      </c>
      <c r="T2283">
        <v>5</v>
      </c>
      <c r="U2283">
        <v>4</v>
      </c>
      <c r="V2283">
        <v>38</v>
      </c>
      <c r="W2283">
        <v>0</v>
      </c>
      <c r="X2283">
        <v>0</v>
      </c>
      <c r="Y2283">
        <v>0</v>
      </c>
      <c r="AF2283">
        <v>7.8</v>
      </c>
    </row>
    <row r="2284" spans="1:32" hidden="1" x14ac:dyDescent="0.2">
      <c r="A2284" t="s">
        <v>1052</v>
      </c>
      <c r="B2284" t="s">
        <v>721</v>
      </c>
      <c r="C2284" t="s">
        <v>56</v>
      </c>
      <c r="D2284" t="s">
        <v>45</v>
      </c>
      <c r="E2284">
        <v>3</v>
      </c>
      <c r="F2284" t="s">
        <v>1053</v>
      </c>
      <c r="G2284" t="s">
        <v>129</v>
      </c>
      <c r="T2284">
        <v>9</v>
      </c>
      <c r="U2284">
        <v>4</v>
      </c>
      <c r="V2284">
        <v>36</v>
      </c>
      <c r="W2284">
        <v>0</v>
      </c>
      <c r="X2284">
        <v>0</v>
      </c>
      <c r="Y2284">
        <v>0</v>
      </c>
      <c r="AF2284">
        <v>7.6</v>
      </c>
    </row>
    <row r="2285" spans="1:32" hidden="1" x14ac:dyDescent="0.2">
      <c r="A2285" t="s">
        <v>1038</v>
      </c>
      <c r="B2285" t="s">
        <v>721</v>
      </c>
      <c r="C2285" t="s">
        <v>49</v>
      </c>
      <c r="D2285" t="s">
        <v>39</v>
      </c>
      <c r="E2285">
        <v>3</v>
      </c>
      <c r="F2285" t="s">
        <v>1039</v>
      </c>
      <c r="G2285" t="s">
        <v>132</v>
      </c>
      <c r="T2285">
        <v>5</v>
      </c>
      <c r="U2285">
        <v>3</v>
      </c>
      <c r="V2285">
        <v>46</v>
      </c>
      <c r="W2285">
        <v>0</v>
      </c>
      <c r="X2285">
        <v>0</v>
      </c>
      <c r="Y2285">
        <v>0</v>
      </c>
      <c r="AF2285">
        <v>7.6</v>
      </c>
    </row>
    <row r="2286" spans="1:32" hidden="1" x14ac:dyDescent="0.2">
      <c r="A2286" t="s">
        <v>1287</v>
      </c>
      <c r="B2286" t="s">
        <v>721</v>
      </c>
      <c r="C2286" t="s">
        <v>42</v>
      </c>
      <c r="D2286" t="s">
        <v>58</v>
      </c>
      <c r="E2286">
        <v>3</v>
      </c>
      <c r="F2286" t="s">
        <v>1288</v>
      </c>
      <c r="G2286" t="s">
        <v>135</v>
      </c>
      <c r="T2286">
        <v>7</v>
      </c>
      <c r="U2286">
        <v>3</v>
      </c>
      <c r="V2286">
        <v>46</v>
      </c>
      <c r="W2286">
        <v>0</v>
      </c>
      <c r="X2286">
        <v>0</v>
      </c>
      <c r="Y2286">
        <v>0</v>
      </c>
      <c r="AF2286">
        <v>7.6</v>
      </c>
    </row>
    <row r="2287" spans="1:32" hidden="1" x14ac:dyDescent="0.2">
      <c r="A2287" t="s">
        <v>991</v>
      </c>
      <c r="B2287" t="s">
        <v>721</v>
      </c>
      <c r="C2287" t="s">
        <v>50</v>
      </c>
      <c r="D2287" t="s">
        <v>34</v>
      </c>
      <c r="E2287">
        <v>3</v>
      </c>
      <c r="F2287" t="s">
        <v>992</v>
      </c>
      <c r="G2287" t="s">
        <v>124</v>
      </c>
      <c r="T2287">
        <v>6</v>
      </c>
      <c r="U2287">
        <v>3</v>
      </c>
      <c r="V2287">
        <v>45</v>
      </c>
      <c r="W2287">
        <v>0</v>
      </c>
      <c r="X2287">
        <v>0</v>
      </c>
      <c r="Y2287">
        <v>0</v>
      </c>
      <c r="AF2287">
        <v>7.5</v>
      </c>
    </row>
    <row r="2288" spans="1:32" hidden="1" x14ac:dyDescent="0.2">
      <c r="A2288" t="s">
        <v>1070</v>
      </c>
      <c r="B2288" t="s">
        <v>795</v>
      </c>
      <c r="C2288" t="s">
        <v>49</v>
      </c>
      <c r="D2288" t="s">
        <v>39</v>
      </c>
      <c r="E2288">
        <v>3</v>
      </c>
      <c r="F2288" t="s">
        <v>1071</v>
      </c>
      <c r="G2288" t="s">
        <v>132</v>
      </c>
      <c r="T2288">
        <v>4</v>
      </c>
      <c r="U2288">
        <v>4</v>
      </c>
      <c r="V2288">
        <v>35</v>
      </c>
      <c r="W2288">
        <v>0</v>
      </c>
      <c r="X2288">
        <v>0</v>
      </c>
      <c r="Y2288">
        <v>0</v>
      </c>
      <c r="AF2288">
        <v>7.5</v>
      </c>
    </row>
    <row r="2289" spans="1:32" hidden="1" x14ac:dyDescent="0.2">
      <c r="A2289" t="s">
        <v>597</v>
      </c>
      <c r="B2289" t="s">
        <v>476</v>
      </c>
      <c r="C2289" t="s">
        <v>43</v>
      </c>
      <c r="D2289" t="s">
        <v>40</v>
      </c>
      <c r="E2289">
        <v>3</v>
      </c>
      <c r="F2289" t="s">
        <v>598</v>
      </c>
      <c r="G2289" t="s">
        <v>127</v>
      </c>
      <c r="O2289">
        <v>2</v>
      </c>
      <c r="P2289">
        <v>8</v>
      </c>
      <c r="Q2289">
        <v>0</v>
      </c>
      <c r="R2289">
        <v>0</v>
      </c>
      <c r="S2289">
        <v>0</v>
      </c>
      <c r="T2289">
        <v>4</v>
      </c>
      <c r="U2289">
        <v>4</v>
      </c>
      <c r="V2289">
        <v>26</v>
      </c>
      <c r="W2289">
        <v>0</v>
      </c>
      <c r="X2289">
        <v>0</v>
      </c>
      <c r="Y2289">
        <v>0</v>
      </c>
      <c r="AF2289">
        <v>7.4</v>
      </c>
    </row>
    <row r="2290" spans="1:32" hidden="1" x14ac:dyDescent="0.2">
      <c r="A2290" t="s">
        <v>555</v>
      </c>
      <c r="B2290" t="s">
        <v>476</v>
      </c>
      <c r="C2290" t="s">
        <v>61</v>
      </c>
      <c r="D2290" t="s">
        <v>31</v>
      </c>
      <c r="E2290">
        <v>3</v>
      </c>
      <c r="F2290" t="s">
        <v>556</v>
      </c>
      <c r="G2290" t="s">
        <v>137</v>
      </c>
      <c r="O2290">
        <v>10</v>
      </c>
      <c r="P2290">
        <v>6</v>
      </c>
      <c r="Q2290">
        <v>1</v>
      </c>
      <c r="R2290">
        <v>0</v>
      </c>
      <c r="S2290">
        <v>0</v>
      </c>
      <c r="T2290">
        <v>1</v>
      </c>
      <c r="U2290">
        <v>1</v>
      </c>
      <c r="V2290">
        <v>-2</v>
      </c>
      <c r="W2290">
        <v>0</v>
      </c>
      <c r="X2290">
        <v>0</v>
      </c>
      <c r="Y2290">
        <v>0</v>
      </c>
      <c r="AF2290">
        <v>7.4</v>
      </c>
    </row>
    <row r="2291" spans="1:32" hidden="1" x14ac:dyDescent="0.2">
      <c r="A2291" t="s">
        <v>482</v>
      </c>
      <c r="B2291" t="s">
        <v>476</v>
      </c>
      <c r="C2291" t="s">
        <v>52</v>
      </c>
      <c r="D2291" t="s">
        <v>57</v>
      </c>
      <c r="E2291">
        <v>3</v>
      </c>
      <c r="F2291" t="s">
        <v>483</v>
      </c>
      <c r="G2291" t="s">
        <v>136</v>
      </c>
      <c r="O2291">
        <v>20</v>
      </c>
      <c r="P2291">
        <v>74</v>
      </c>
      <c r="Q2291">
        <v>0</v>
      </c>
      <c r="R2291">
        <v>0</v>
      </c>
      <c r="S2291">
        <v>0</v>
      </c>
      <c r="T2291">
        <v>3</v>
      </c>
      <c r="U2291">
        <v>0</v>
      </c>
      <c r="V2291">
        <v>0</v>
      </c>
      <c r="W2291">
        <v>0</v>
      </c>
      <c r="X2291">
        <v>0</v>
      </c>
      <c r="Y2291">
        <v>0</v>
      </c>
      <c r="AF2291">
        <v>7.4</v>
      </c>
    </row>
    <row r="2292" spans="1:32" hidden="1" x14ac:dyDescent="0.2">
      <c r="A2292" t="s">
        <v>541</v>
      </c>
      <c r="B2292" t="s">
        <v>531</v>
      </c>
      <c r="C2292" t="s">
        <v>44</v>
      </c>
      <c r="D2292" t="s">
        <v>41</v>
      </c>
      <c r="E2292">
        <v>3</v>
      </c>
      <c r="F2292" t="s">
        <v>542</v>
      </c>
      <c r="G2292" t="s">
        <v>128</v>
      </c>
      <c r="O2292">
        <v>5</v>
      </c>
      <c r="P2292">
        <v>16</v>
      </c>
      <c r="Q2292">
        <v>0</v>
      </c>
      <c r="R2292">
        <v>0</v>
      </c>
      <c r="S2292">
        <v>0</v>
      </c>
      <c r="T2292">
        <v>3</v>
      </c>
      <c r="U2292">
        <v>3</v>
      </c>
      <c r="V2292">
        <v>28</v>
      </c>
      <c r="W2292">
        <v>0</v>
      </c>
      <c r="X2292">
        <v>0</v>
      </c>
      <c r="Y2292">
        <v>0</v>
      </c>
      <c r="AF2292">
        <v>7.4</v>
      </c>
    </row>
    <row r="2293" spans="1:32" hidden="1" x14ac:dyDescent="0.2">
      <c r="A2293" t="s">
        <v>1144</v>
      </c>
      <c r="B2293" t="s">
        <v>795</v>
      </c>
      <c r="C2293" t="s">
        <v>55</v>
      </c>
      <c r="D2293" t="s">
        <v>51</v>
      </c>
      <c r="E2293">
        <v>3</v>
      </c>
      <c r="F2293" t="s">
        <v>1145</v>
      </c>
      <c r="G2293" t="s">
        <v>125</v>
      </c>
      <c r="T2293">
        <v>7</v>
      </c>
      <c r="U2293">
        <v>3</v>
      </c>
      <c r="V2293">
        <v>44</v>
      </c>
      <c r="W2293">
        <v>0</v>
      </c>
      <c r="X2293">
        <v>0</v>
      </c>
      <c r="Y2293">
        <v>0</v>
      </c>
      <c r="AF2293">
        <v>7.4</v>
      </c>
    </row>
    <row r="2294" spans="1:32" hidden="1" x14ac:dyDescent="0.2">
      <c r="A2294" t="s">
        <v>631</v>
      </c>
      <c r="B2294" t="s">
        <v>476</v>
      </c>
      <c r="C2294" t="s">
        <v>49</v>
      </c>
      <c r="D2294" t="s">
        <v>39</v>
      </c>
      <c r="E2294">
        <v>3</v>
      </c>
      <c r="F2294" t="s">
        <v>632</v>
      </c>
      <c r="G2294" t="s">
        <v>132</v>
      </c>
      <c r="O2294">
        <v>5</v>
      </c>
      <c r="P2294">
        <v>11</v>
      </c>
      <c r="Q2294">
        <v>0</v>
      </c>
      <c r="R2294">
        <v>0</v>
      </c>
      <c r="S2294">
        <v>0</v>
      </c>
      <c r="T2294">
        <v>4</v>
      </c>
      <c r="U2294">
        <v>3</v>
      </c>
      <c r="V2294">
        <v>32</v>
      </c>
      <c r="W2294">
        <v>0</v>
      </c>
      <c r="X2294">
        <v>0</v>
      </c>
      <c r="Y2294">
        <v>0</v>
      </c>
      <c r="AF2294">
        <v>7.3</v>
      </c>
    </row>
    <row r="2295" spans="1:32" hidden="1" x14ac:dyDescent="0.2">
      <c r="A2295" t="s">
        <v>905</v>
      </c>
      <c r="B2295" t="s">
        <v>721</v>
      </c>
      <c r="C2295" t="s">
        <v>56</v>
      </c>
      <c r="D2295" t="s">
        <v>45</v>
      </c>
      <c r="E2295">
        <v>3</v>
      </c>
      <c r="F2295" t="s">
        <v>906</v>
      </c>
      <c r="G2295" t="s">
        <v>129</v>
      </c>
      <c r="T2295">
        <v>1</v>
      </c>
      <c r="U2295">
        <v>1</v>
      </c>
      <c r="V2295">
        <v>3</v>
      </c>
      <c r="W2295">
        <v>1</v>
      </c>
      <c r="X2295">
        <v>0</v>
      </c>
      <c r="Y2295">
        <v>0</v>
      </c>
      <c r="AF2295">
        <v>7.3</v>
      </c>
    </row>
    <row r="2296" spans="1:32" hidden="1" x14ac:dyDescent="0.2">
      <c r="A2296" t="s">
        <v>478</v>
      </c>
      <c r="B2296" t="s">
        <v>476</v>
      </c>
      <c r="C2296" t="s">
        <v>46</v>
      </c>
      <c r="D2296" t="s">
        <v>60</v>
      </c>
      <c r="E2296">
        <v>3</v>
      </c>
      <c r="F2296" t="s">
        <v>479</v>
      </c>
      <c r="G2296" t="s">
        <v>134</v>
      </c>
      <c r="O2296">
        <v>7</v>
      </c>
      <c r="P2296">
        <v>25</v>
      </c>
      <c r="Q2296">
        <v>0</v>
      </c>
      <c r="R2296">
        <v>0</v>
      </c>
      <c r="S2296">
        <v>0</v>
      </c>
      <c r="T2296">
        <v>3</v>
      </c>
      <c r="U2296">
        <v>3</v>
      </c>
      <c r="V2296">
        <v>16</v>
      </c>
      <c r="W2296">
        <v>0</v>
      </c>
      <c r="X2296">
        <v>0</v>
      </c>
      <c r="Y2296">
        <v>0</v>
      </c>
      <c r="AF2296">
        <v>7.1</v>
      </c>
    </row>
    <row r="2297" spans="1:32" hidden="1" x14ac:dyDescent="0.2">
      <c r="A2297" t="s">
        <v>591</v>
      </c>
      <c r="B2297" t="s">
        <v>476</v>
      </c>
      <c r="C2297" t="s">
        <v>60</v>
      </c>
      <c r="D2297" t="s">
        <v>46</v>
      </c>
      <c r="E2297">
        <v>3</v>
      </c>
      <c r="F2297" t="s">
        <v>592</v>
      </c>
      <c r="G2297" t="s">
        <v>134</v>
      </c>
      <c r="O2297">
        <v>15</v>
      </c>
      <c r="P2297">
        <v>51</v>
      </c>
      <c r="Q2297">
        <v>0</v>
      </c>
      <c r="R2297">
        <v>0</v>
      </c>
      <c r="S2297">
        <v>0</v>
      </c>
      <c r="T2297">
        <v>1</v>
      </c>
      <c r="U2297">
        <v>1</v>
      </c>
      <c r="V2297">
        <v>10</v>
      </c>
      <c r="W2297">
        <v>0</v>
      </c>
      <c r="X2297">
        <v>0</v>
      </c>
      <c r="Y2297">
        <v>0</v>
      </c>
      <c r="AF2297">
        <v>7.1</v>
      </c>
    </row>
    <row r="2298" spans="1:32" hidden="1" x14ac:dyDescent="0.2">
      <c r="A2298" t="s">
        <v>1160</v>
      </c>
      <c r="B2298" t="s">
        <v>795</v>
      </c>
      <c r="C2298" t="s">
        <v>55</v>
      </c>
      <c r="D2298" t="s">
        <v>51</v>
      </c>
      <c r="E2298">
        <v>3</v>
      </c>
      <c r="F2298" t="s">
        <v>1161</v>
      </c>
      <c r="G2298" t="s">
        <v>125</v>
      </c>
      <c r="T2298">
        <v>3</v>
      </c>
      <c r="U2298">
        <v>3</v>
      </c>
      <c r="V2298">
        <v>40</v>
      </c>
      <c r="W2298">
        <v>0</v>
      </c>
      <c r="X2298">
        <v>0</v>
      </c>
      <c r="Y2298">
        <v>0</v>
      </c>
      <c r="AF2298">
        <v>7</v>
      </c>
    </row>
    <row r="2299" spans="1:32" hidden="1" x14ac:dyDescent="0.2">
      <c r="A2299" t="s">
        <v>537</v>
      </c>
      <c r="B2299" t="s">
        <v>476</v>
      </c>
      <c r="C2299" t="s">
        <v>55</v>
      </c>
      <c r="D2299" t="s">
        <v>51</v>
      </c>
      <c r="E2299">
        <v>3</v>
      </c>
      <c r="F2299" t="s">
        <v>538</v>
      </c>
      <c r="G2299" t="s">
        <v>125</v>
      </c>
      <c r="O2299">
        <v>10</v>
      </c>
      <c r="P2299">
        <v>13</v>
      </c>
      <c r="Q2299">
        <v>0</v>
      </c>
      <c r="R2299">
        <v>0</v>
      </c>
      <c r="S2299">
        <v>0</v>
      </c>
      <c r="T2299">
        <v>7</v>
      </c>
      <c r="U2299">
        <v>4</v>
      </c>
      <c r="V2299">
        <v>16</v>
      </c>
      <c r="W2299">
        <v>0</v>
      </c>
      <c r="X2299">
        <v>0</v>
      </c>
      <c r="Y2299">
        <v>0</v>
      </c>
      <c r="AF2299">
        <v>6.9</v>
      </c>
    </row>
    <row r="2300" spans="1:32" hidden="1" x14ac:dyDescent="0.2">
      <c r="A2300" t="s">
        <v>697</v>
      </c>
      <c r="B2300" t="s">
        <v>531</v>
      </c>
      <c r="C2300" t="s">
        <v>54</v>
      </c>
      <c r="D2300" t="s">
        <v>59</v>
      </c>
      <c r="E2300">
        <v>3</v>
      </c>
      <c r="F2300" t="s">
        <v>698</v>
      </c>
      <c r="G2300" t="s">
        <v>126</v>
      </c>
      <c r="O2300">
        <v>4</v>
      </c>
      <c r="P2300">
        <v>9</v>
      </c>
      <c r="Q2300">
        <v>1</v>
      </c>
      <c r="R2300">
        <v>0</v>
      </c>
      <c r="S2300">
        <v>0</v>
      </c>
      <c r="AF2300">
        <v>6.9</v>
      </c>
    </row>
    <row r="2301" spans="1:32" hidden="1" x14ac:dyDescent="0.2">
      <c r="A2301" t="s">
        <v>1234</v>
      </c>
      <c r="B2301" t="s">
        <v>721</v>
      </c>
      <c r="C2301" t="s">
        <v>32</v>
      </c>
      <c r="D2301" t="s">
        <v>38</v>
      </c>
      <c r="E2301">
        <v>3</v>
      </c>
      <c r="F2301" t="s">
        <v>1235</v>
      </c>
      <c r="G2301" t="s">
        <v>130</v>
      </c>
      <c r="T2301">
        <v>9</v>
      </c>
      <c r="U2301">
        <v>3</v>
      </c>
      <c r="V2301">
        <v>39</v>
      </c>
      <c r="W2301">
        <v>0</v>
      </c>
      <c r="X2301">
        <v>0</v>
      </c>
      <c r="Y2301">
        <v>0</v>
      </c>
      <c r="AF2301">
        <v>6.9</v>
      </c>
    </row>
    <row r="2302" spans="1:32" hidden="1" x14ac:dyDescent="0.2">
      <c r="A2302" t="s">
        <v>452</v>
      </c>
      <c r="B2302" t="s">
        <v>368</v>
      </c>
      <c r="C2302" t="s">
        <v>48</v>
      </c>
      <c r="D2302" t="s">
        <v>35</v>
      </c>
      <c r="E2302">
        <v>3</v>
      </c>
      <c r="F2302" t="s">
        <v>453</v>
      </c>
      <c r="G2302" t="s">
        <v>131</v>
      </c>
      <c r="H2302">
        <v>24</v>
      </c>
      <c r="I2302">
        <v>20</v>
      </c>
      <c r="J2302">
        <v>192</v>
      </c>
      <c r="K2302">
        <v>0</v>
      </c>
      <c r="L2302">
        <v>0</v>
      </c>
      <c r="M2302">
        <v>1</v>
      </c>
      <c r="N2302">
        <v>0</v>
      </c>
      <c r="AF2302">
        <v>6.68</v>
      </c>
    </row>
    <row r="2303" spans="1:32" hidden="1" x14ac:dyDescent="0.2">
      <c r="A2303" t="s">
        <v>637</v>
      </c>
      <c r="B2303" t="s">
        <v>531</v>
      </c>
      <c r="C2303" t="s">
        <v>56</v>
      </c>
      <c r="D2303" t="s">
        <v>45</v>
      </c>
      <c r="E2303">
        <v>3</v>
      </c>
      <c r="F2303" t="s">
        <v>638</v>
      </c>
      <c r="G2303" t="s">
        <v>129</v>
      </c>
      <c r="O2303">
        <v>1</v>
      </c>
      <c r="P2303">
        <v>1</v>
      </c>
      <c r="Q2303">
        <v>0</v>
      </c>
      <c r="R2303">
        <v>0</v>
      </c>
      <c r="S2303">
        <v>0</v>
      </c>
      <c r="T2303">
        <v>2</v>
      </c>
      <c r="U2303">
        <v>1</v>
      </c>
      <c r="V2303">
        <v>55</v>
      </c>
      <c r="W2303">
        <v>0</v>
      </c>
      <c r="X2303">
        <v>0</v>
      </c>
      <c r="Y2303">
        <v>0</v>
      </c>
      <c r="AF2303">
        <v>6.6</v>
      </c>
    </row>
    <row r="2304" spans="1:32" hidden="1" x14ac:dyDescent="0.2">
      <c r="A2304" t="s">
        <v>469</v>
      </c>
      <c r="B2304" t="s">
        <v>368</v>
      </c>
      <c r="C2304" t="s">
        <v>49</v>
      </c>
      <c r="D2304" t="s">
        <v>39</v>
      </c>
      <c r="E2304">
        <v>3</v>
      </c>
      <c r="F2304" t="s">
        <v>470</v>
      </c>
      <c r="G2304" t="s">
        <v>132</v>
      </c>
      <c r="H2304">
        <v>6</v>
      </c>
      <c r="I2304">
        <v>5</v>
      </c>
      <c r="J2304">
        <v>63</v>
      </c>
      <c r="K2304">
        <v>1</v>
      </c>
      <c r="L2304">
        <v>0</v>
      </c>
      <c r="M2304">
        <v>0</v>
      </c>
      <c r="N2304">
        <v>0</v>
      </c>
      <c r="AF2304">
        <v>6.52</v>
      </c>
    </row>
    <row r="2305" spans="1:32" hidden="1" x14ac:dyDescent="0.2">
      <c r="A2305" t="s">
        <v>1226</v>
      </c>
      <c r="B2305" t="s">
        <v>721</v>
      </c>
      <c r="C2305" t="s">
        <v>57</v>
      </c>
      <c r="D2305" t="s">
        <v>52</v>
      </c>
      <c r="E2305">
        <v>3</v>
      </c>
      <c r="F2305" t="s">
        <v>1227</v>
      </c>
      <c r="G2305" t="s">
        <v>136</v>
      </c>
      <c r="T2305">
        <v>3</v>
      </c>
      <c r="U2305">
        <v>3</v>
      </c>
      <c r="V2305">
        <v>35</v>
      </c>
      <c r="W2305">
        <v>0</v>
      </c>
      <c r="X2305">
        <v>0</v>
      </c>
      <c r="Y2305">
        <v>0</v>
      </c>
      <c r="AF2305">
        <v>6.5</v>
      </c>
    </row>
    <row r="2306" spans="1:32" hidden="1" x14ac:dyDescent="0.2">
      <c r="A2306" t="s">
        <v>599</v>
      </c>
      <c r="B2306" t="s">
        <v>476</v>
      </c>
      <c r="C2306" t="s">
        <v>40</v>
      </c>
      <c r="D2306" t="s">
        <v>43</v>
      </c>
      <c r="E2306">
        <v>3</v>
      </c>
      <c r="F2306" t="s">
        <v>600</v>
      </c>
      <c r="G2306" t="s">
        <v>127</v>
      </c>
      <c r="O2306">
        <v>11</v>
      </c>
      <c r="P2306">
        <v>33</v>
      </c>
      <c r="Q2306">
        <v>0</v>
      </c>
      <c r="R2306">
        <v>0</v>
      </c>
      <c r="S2306">
        <v>0</v>
      </c>
      <c r="T2306">
        <v>3</v>
      </c>
      <c r="U2306">
        <v>2</v>
      </c>
      <c r="V2306">
        <v>9</v>
      </c>
      <c r="W2306">
        <v>0</v>
      </c>
      <c r="X2306">
        <v>0</v>
      </c>
      <c r="Y2306">
        <v>0</v>
      </c>
      <c r="AF2306">
        <v>6.2</v>
      </c>
    </row>
    <row r="2307" spans="1:32" hidden="1" x14ac:dyDescent="0.2">
      <c r="A2307" t="s">
        <v>1194</v>
      </c>
      <c r="B2307" t="s">
        <v>795</v>
      </c>
      <c r="C2307" t="s">
        <v>59</v>
      </c>
      <c r="D2307" t="s">
        <v>54</v>
      </c>
      <c r="E2307">
        <v>3</v>
      </c>
      <c r="F2307" t="s">
        <v>1195</v>
      </c>
      <c r="G2307" t="s">
        <v>126</v>
      </c>
      <c r="T2307">
        <v>3</v>
      </c>
      <c r="U2307">
        <v>3</v>
      </c>
      <c r="V2307">
        <v>32</v>
      </c>
      <c r="W2307">
        <v>0</v>
      </c>
      <c r="X2307">
        <v>0</v>
      </c>
      <c r="Y2307">
        <v>0</v>
      </c>
      <c r="AF2307">
        <v>6.2</v>
      </c>
    </row>
    <row r="2308" spans="1:32" hidden="1" x14ac:dyDescent="0.2">
      <c r="A2308" t="s">
        <v>1182</v>
      </c>
      <c r="B2308" t="s">
        <v>795</v>
      </c>
      <c r="C2308" t="s">
        <v>37</v>
      </c>
      <c r="D2308" t="s">
        <v>53</v>
      </c>
      <c r="E2308">
        <v>3</v>
      </c>
      <c r="F2308" t="s">
        <v>1183</v>
      </c>
      <c r="G2308" t="s">
        <v>123</v>
      </c>
      <c r="T2308">
        <v>6</v>
      </c>
      <c r="U2308">
        <v>3</v>
      </c>
      <c r="V2308">
        <v>32</v>
      </c>
      <c r="W2308">
        <v>0</v>
      </c>
      <c r="X2308">
        <v>0</v>
      </c>
      <c r="Y2308">
        <v>0</v>
      </c>
      <c r="AF2308">
        <v>6.2</v>
      </c>
    </row>
    <row r="2309" spans="1:32" hidden="1" x14ac:dyDescent="0.2">
      <c r="A2309" t="s">
        <v>647</v>
      </c>
      <c r="B2309" t="s">
        <v>476</v>
      </c>
      <c r="C2309" t="s">
        <v>54</v>
      </c>
      <c r="D2309" t="s">
        <v>59</v>
      </c>
      <c r="E2309">
        <v>3</v>
      </c>
      <c r="F2309" t="s">
        <v>648</v>
      </c>
      <c r="G2309" t="s">
        <v>126</v>
      </c>
      <c r="O2309">
        <v>5</v>
      </c>
      <c r="P2309">
        <v>10</v>
      </c>
      <c r="Q2309">
        <v>0</v>
      </c>
      <c r="R2309">
        <v>0</v>
      </c>
      <c r="S2309">
        <v>0</v>
      </c>
      <c r="T2309">
        <v>2</v>
      </c>
      <c r="U2309">
        <v>2</v>
      </c>
      <c r="V2309">
        <v>31</v>
      </c>
      <c r="W2309">
        <v>0</v>
      </c>
      <c r="X2309">
        <v>0</v>
      </c>
      <c r="Y2309">
        <v>0</v>
      </c>
      <c r="AF2309">
        <v>6.1</v>
      </c>
    </row>
    <row r="2310" spans="1:32" hidden="1" x14ac:dyDescent="0.2">
      <c r="A2310" t="s">
        <v>484</v>
      </c>
      <c r="B2310" t="s">
        <v>476</v>
      </c>
      <c r="C2310" t="s">
        <v>47</v>
      </c>
      <c r="D2310" t="s">
        <v>62</v>
      </c>
      <c r="E2310">
        <v>3</v>
      </c>
      <c r="F2310" t="s">
        <v>485</v>
      </c>
      <c r="G2310" t="s">
        <v>138</v>
      </c>
      <c r="O2310">
        <v>17</v>
      </c>
      <c r="P2310">
        <v>32</v>
      </c>
      <c r="Q2310">
        <v>0</v>
      </c>
      <c r="R2310">
        <v>0</v>
      </c>
      <c r="S2310">
        <v>0</v>
      </c>
      <c r="T2310">
        <v>1</v>
      </c>
      <c r="U2310">
        <v>1</v>
      </c>
      <c r="V2310">
        <v>19</v>
      </c>
      <c r="W2310">
        <v>0</v>
      </c>
      <c r="X2310">
        <v>0</v>
      </c>
      <c r="Y2310">
        <v>0</v>
      </c>
      <c r="AF2310">
        <v>6.1</v>
      </c>
    </row>
    <row r="2311" spans="1:32" hidden="1" x14ac:dyDescent="0.2">
      <c r="A2311" t="s">
        <v>573</v>
      </c>
      <c r="B2311" t="s">
        <v>531</v>
      </c>
      <c r="C2311" t="s">
        <v>39</v>
      </c>
      <c r="D2311" t="s">
        <v>49</v>
      </c>
      <c r="E2311">
        <v>3</v>
      </c>
      <c r="F2311" t="s">
        <v>574</v>
      </c>
      <c r="G2311" t="s">
        <v>132</v>
      </c>
      <c r="O2311">
        <v>1</v>
      </c>
      <c r="P2311">
        <v>1</v>
      </c>
      <c r="Q2311">
        <v>1</v>
      </c>
      <c r="R2311">
        <v>0</v>
      </c>
      <c r="S2311">
        <v>0</v>
      </c>
      <c r="AF2311">
        <v>6.1</v>
      </c>
    </row>
    <row r="2312" spans="1:32" hidden="1" x14ac:dyDescent="0.2">
      <c r="A2312" t="s">
        <v>929</v>
      </c>
      <c r="B2312" t="s">
        <v>721</v>
      </c>
      <c r="C2312" t="s">
        <v>36</v>
      </c>
      <c r="D2312" t="s">
        <v>33</v>
      </c>
      <c r="E2312">
        <v>3</v>
      </c>
      <c r="F2312" t="s">
        <v>930</v>
      </c>
      <c r="G2312" t="s">
        <v>133</v>
      </c>
      <c r="T2312">
        <v>4</v>
      </c>
      <c r="U2312">
        <v>2</v>
      </c>
      <c r="V2312">
        <v>40</v>
      </c>
      <c r="W2312">
        <v>0</v>
      </c>
      <c r="X2312">
        <v>0</v>
      </c>
      <c r="Y2312">
        <v>0</v>
      </c>
      <c r="AF2312">
        <v>6</v>
      </c>
    </row>
    <row r="2313" spans="1:32" hidden="1" x14ac:dyDescent="0.2">
      <c r="A2313" t="s">
        <v>1198</v>
      </c>
      <c r="B2313" t="s">
        <v>795</v>
      </c>
      <c r="C2313" t="s">
        <v>60</v>
      </c>
      <c r="D2313" t="s">
        <v>46</v>
      </c>
      <c r="E2313">
        <v>3</v>
      </c>
      <c r="F2313" t="s">
        <v>1199</v>
      </c>
      <c r="G2313" t="s">
        <v>134</v>
      </c>
      <c r="T2313">
        <v>3</v>
      </c>
      <c r="U2313">
        <v>3</v>
      </c>
      <c r="V2313">
        <v>29</v>
      </c>
      <c r="W2313">
        <v>0</v>
      </c>
      <c r="X2313">
        <v>0</v>
      </c>
      <c r="Y2313">
        <v>0</v>
      </c>
      <c r="AF2313">
        <v>5.9</v>
      </c>
    </row>
    <row r="2314" spans="1:32" hidden="1" x14ac:dyDescent="0.2">
      <c r="A2314" t="s">
        <v>831</v>
      </c>
      <c r="B2314" t="s">
        <v>721</v>
      </c>
      <c r="C2314" t="s">
        <v>45</v>
      </c>
      <c r="D2314" t="s">
        <v>56</v>
      </c>
      <c r="E2314">
        <v>3</v>
      </c>
      <c r="F2314" t="s">
        <v>832</v>
      </c>
      <c r="G2314" t="s">
        <v>129</v>
      </c>
      <c r="T2314">
        <v>5</v>
      </c>
      <c r="U2314">
        <v>3</v>
      </c>
      <c r="V2314">
        <v>28</v>
      </c>
      <c r="W2314">
        <v>0</v>
      </c>
      <c r="X2314">
        <v>0</v>
      </c>
      <c r="Y2314">
        <v>0</v>
      </c>
      <c r="AF2314">
        <v>5.8</v>
      </c>
    </row>
    <row r="2315" spans="1:32" hidden="1" x14ac:dyDescent="0.2">
      <c r="A2315" t="s">
        <v>819</v>
      </c>
      <c r="B2315" t="s">
        <v>721</v>
      </c>
      <c r="C2315" t="s">
        <v>39</v>
      </c>
      <c r="D2315" t="s">
        <v>49</v>
      </c>
      <c r="E2315">
        <v>3</v>
      </c>
      <c r="F2315" t="s">
        <v>820</v>
      </c>
      <c r="G2315" t="s">
        <v>132</v>
      </c>
      <c r="T2315">
        <v>4</v>
      </c>
      <c r="U2315">
        <v>3</v>
      </c>
      <c r="V2315">
        <v>28</v>
      </c>
      <c r="W2315">
        <v>0</v>
      </c>
      <c r="X2315">
        <v>0</v>
      </c>
      <c r="Y2315">
        <v>0</v>
      </c>
      <c r="AF2315">
        <v>5.8</v>
      </c>
    </row>
    <row r="2316" spans="1:32" hidden="1" x14ac:dyDescent="0.2">
      <c r="A2316" t="s">
        <v>1058</v>
      </c>
      <c r="B2316" t="s">
        <v>721</v>
      </c>
      <c r="C2316" t="s">
        <v>31</v>
      </c>
      <c r="D2316" t="s">
        <v>61</v>
      </c>
      <c r="E2316">
        <v>3</v>
      </c>
      <c r="F2316" t="s">
        <v>1059</v>
      </c>
      <c r="G2316" t="s">
        <v>137</v>
      </c>
      <c r="T2316">
        <v>3</v>
      </c>
      <c r="U2316">
        <v>3</v>
      </c>
      <c r="V2316">
        <v>27</v>
      </c>
      <c r="W2316">
        <v>0</v>
      </c>
      <c r="X2316">
        <v>0</v>
      </c>
      <c r="Y2316">
        <v>0</v>
      </c>
      <c r="AF2316">
        <v>5.7</v>
      </c>
    </row>
    <row r="2317" spans="1:32" hidden="1" x14ac:dyDescent="0.2">
      <c r="A2317" t="s">
        <v>1202</v>
      </c>
      <c r="B2317" t="s">
        <v>795</v>
      </c>
      <c r="C2317" t="s">
        <v>37</v>
      </c>
      <c r="D2317" t="s">
        <v>53</v>
      </c>
      <c r="E2317">
        <v>3</v>
      </c>
      <c r="F2317" t="s">
        <v>1203</v>
      </c>
      <c r="G2317" t="s">
        <v>123</v>
      </c>
      <c r="T2317">
        <v>3</v>
      </c>
      <c r="U2317">
        <v>3</v>
      </c>
      <c r="V2317">
        <v>27</v>
      </c>
      <c r="W2317">
        <v>0</v>
      </c>
      <c r="X2317">
        <v>0</v>
      </c>
      <c r="Y2317">
        <v>0</v>
      </c>
      <c r="AF2317">
        <v>5.7</v>
      </c>
    </row>
    <row r="2318" spans="1:32" hidden="1" x14ac:dyDescent="0.2">
      <c r="A2318" t="s">
        <v>1090</v>
      </c>
      <c r="B2318" t="s">
        <v>795</v>
      </c>
      <c r="C2318" t="s">
        <v>52</v>
      </c>
      <c r="D2318" t="s">
        <v>57</v>
      </c>
      <c r="E2318">
        <v>3</v>
      </c>
      <c r="F2318" t="s">
        <v>1091</v>
      </c>
      <c r="G2318" t="s">
        <v>136</v>
      </c>
      <c r="T2318">
        <v>5</v>
      </c>
      <c r="U2318">
        <v>4</v>
      </c>
      <c r="V2318">
        <v>15</v>
      </c>
      <c r="W2318">
        <v>0</v>
      </c>
      <c r="X2318">
        <v>0</v>
      </c>
      <c r="Y2318">
        <v>0</v>
      </c>
      <c r="AF2318">
        <v>5.5</v>
      </c>
    </row>
    <row r="2319" spans="1:32" hidden="1" x14ac:dyDescent="0.2">
      <c r="A2319" t="s">
        <v>803</v>
      </c>
      <c r="B2319" t="s">
        <v>721</v>
      </c>
      <c r="C2319" t="s">
        <v>51</v>
      </c>
      <c r="D2319" t="s">
        <v>55</v>
      </c>
      <c r="E2319">
        <v>3</v>
      </c>
      <c r="F2319" t="s">
        <v>804</v>
      </c>
      <c r="G2319" t="s">
        <v>125</v>
      </c>
      <c r="O2319">
        <v>1</v>
      </c>
      <c r="P2319">
        <v>6</v>
      </c>
      <c r="Q2319">
        <v>0</v>
      </c>
      <c r="R2319">
        <v>0</v>
      </c>
      <c r="S2319">
        <v>0</v>
      </c>
      <c r="T2319">
        <v>4</v>
      </c>
      <c r="U2319">
        <v>2</v>
      </c>
      <c r="V2319">
        <v>28</v>
      </c>
      <c r="W2319">
        <v>0</v>
      </c>
      <c r="X2319">
        <v>0</v>
      </c>
      <c r="Y2319">
        <v>0</v>
      </c>
      <c r="AF2319">
        <v>5.4</v>
      </c>
    </row>
    <row r="2320" spans="1:32" hidden="1" x14ac:dyDescent="0.2">
      <c r="A2320" t="s">
        <v>907</v>
      </c>
      <c r="B2320" t="s">
        <v>795</v>
      </c>
      <c r="C2320" t="s">
        <v>46</v>
      </c>
      <c r="D2320" t="s">
        <v>60</v>
      </c>
      <c r="E2320">
        <v>3</v>
      </c>
      <c r="F2320" t="s">
        <v>908</v>
      </c>
      <c r="G2320" t="s">
        <v>134</v>
      </c>
      <c r="T2320">
        <v>3</v>
      </c>
      <c r="U2320">
        <v>2</v>
      </c>
      <c r="V2320">
        <v>34</v>
      </c>
      <c r="W2320">
        <v>0</v>
      </c>
      <c r="X2320">
        <v>0</v>
      </c>
      <c r="Y2320">
        <v>0</v>
      </c>
      <c r="AF2320">
        <v>5.4</v>
      </c>
    </row>
    <row r="2321" spans="1:32" hidden="1" x14ac:dyDescent="0.2">
      <c r="A2321" t="s">
        <v>661</v>
      </c>
      <c r="B2321" t="s">
        <v>476</v>
      </c>
      <c r="C2321" t="s">
        <v>44</v>
      </c>
      <c r="D2321" t="s">
        <v>41</v>
      </c>
      <c r="E2321">
        <v>3</v>
      </c>
      <c r="F2321" t="s">
        <v>662</v>
      </c>
      <c r="G2321" t="s">
        <v>128</v>
      </c>
      <c r="O2321">
        <v>14</v>
      </c>
      <c r="P2321">
        <v>52</v>
      </c>
      <c r="Q2321">
        <v>0</v>
      </c>
      <c r="R2321">
        <v>0</v>
      </c>
      <c r="S2321">
        <v>0</v>
      </c>
      <c r="T2321">
        <v>1</v>
      </c>
      <c r="U2321">
        <v>0</v>
      </c>
      <c r="V2321">
        <v>0</v>
      </c>
      <c r="W2321">
        <v>0</v>
      </c>
      <c r="X2321">
        <v>0</v>
      </c>
      <c r="Y2321">
        <v>0</v>
      </c>
      <c r="AF2321">
        <v>5.2</v>
      </c>
    </row>
    <row r="2322" spans="1:32" hidden="1" x14ac:dyDescent="0.2">
      <c r="A2322" t="s">
        <v>797</v>
      </c>
      <c r="B2322" t="s">
        <v>721</v>
      </c>
      <c r="C2322" t="s">
        <v>54</v>
      </c>
      <c r="D2322" t="s">
        <v>59</v>
      </c>
      <c r="E2322">
        <v>3</v>
      </c>
      <c r="F2322" t="s">
        <v>798</v>
      </c>
      <c r="G2322" t="s">
        <v>126</v>
      </c>
      <c r="O2322">
        <v>5</v>
      </c>
      <c r="P2322">
        <v>7</v>
      </c>
      <c r="Q2322">
        <v>0</v>
      </c>
      <c r="R2322">
        <v>0</v>
      </c>
      <c r="S2322">
        <v>0</v>
      </c>
      <c r="T2322">
        <v>2</v>
      </c>
      <c r="U2322">
        <v>1</v>
      </c>
      <c r="V2322">
        <v>35</v>
      </c>
      <c r="W2322">
        <v>0</v>
      </c>
      <c r="X2322">
        <v>0</v>
      </c>
      <c r="Y2322">
        <v>0</v>
      </c>
      <c r="AF2322">
        <v>5.2</v>
      </c>
    </row>
    <row r="2323" spans="1:32" hidden="1" x14ac:dyDescent="0.2">
      <c r="A2323" t="s">
        <v>500</v>
      </c>
      <c r="B2323" t="s">
        <v>476</v>
      </c>
      <c r="C2323" t="s">
        <v>49</v>
      </c>
      <c r="D2323" t="s">
        <v>39</v>
      </c>
      <c r="E2323">
        <v>3</v>
      </c>
      <c r="F2323" t="s">
        <v>501</v>
      </c>
      <c r="G2323" t="s">
        <v>132</v>
      </c>
      <c r="O2323">
        <v>14</v>
      </c>
      <c r="P2323">
        <v>51</v>
      </c>
      <c r="Q2323">
        <v>0</v>
      </c>
      <c r="R2323">
        <v>0</v>
      </c>
      <c r="S2323">
        <v>0</v>
      </c>
      <c r="T2323">
        <v>1</v>
      </c>
      <c r="U2323">
        <v>0</v>
      </c>
      <c r="V2323">
        <v>0</v>
      </c>
      <c r="W2323">
        <v>0</v>
      </c>
      <c r="X2323">
        <v>0</v>
      </c>
      <c r="Y2323">
        <v>0</v>
      </c>
      <c r="AF2323">
        <v>5.0999999999999996</v>
      </c>
    </row>
    <row r="2324" spans="1:32" hidden="1" x14ac:dyDescent="0.2">
      <c r="A2324" t="s">
        <v>603</v>
      </c>
      <c r="B2324" t="s">
        <v>476</v>
      </c>
      <c r="C2324" t="s">
        <v>35</v>
      </c>
      <c r="D2324" t="s">
        <v>48</v>
      </c>
      <c r="E2324">
        <v>3</v>
      </c>
      <c r="F2324" t="s">
        <v>604</v>
      </c>
      <c r="G2324" t="s">
        <v>131</v>
      </c>
      <c r="O2324">
        <v>1</v>
      </c>
      <c r="P2324">
        <v>12</v>
      </c>
      <c r="Q2324">
        <v>0</v>
      </c>
      <c r="R2324">
        <v>0</v>
      </c>
      <c r="S2324">
        <v>0</v>
      </c>
      <c r="T2324">
        <v>2</v>
      </c>
      <c r="U2324">
        <v>2</v>
      </c>
      <c r="V2324">
        <v>18</v>
      </c>
      <c r="W2324">
        <v>0</v>
      </c>
      <c r="X2324">
        <v>0</v>
      </c>
      <c r="Y2324">
        <v>0</v>
      </c>
      <c r="AF2324">
        <v>5</v>
      </c>
    </row>
    <row r="2325" spans="1:32" hidden="1" x14ac:dyDescent="0.2">
      <c r="A2325" t="s">
        <v>815</v>
      </c>
      <c r="B2325" t="s">
        <v>721</v>
      </c>
      <c r="C2325" t="s">
        <v>54</v>
      </c>
      <c r="D2325" t="s">
        <v>59</v>
      </c>
      <c r="E2325">
        <v>3</v>
      </c>
      <c r="F2325" t="s">
        <v>816</v>
      </c>
      <c r="G2325" t="s">
        <v>126</v>
      </c>
      <c r="T2325">
        <v>6</v>
      </c>
      <c r="U2325">
        <v>3</v>
      </c>
      <c r="V2325">
        <v>20</v>
      </c>
      <c r="W2325">
        <v>0</v>
      </c>
      <c r="X2325">
        <v>0</v>
      </c>
      <c r="Y2325">
        <v>0</v>
      </c>
      <c r="AF2325">
        <v>5</v>
      </c>
    </row>
    <row r="2326" spans="1:32" hidden="1" x14ac:dyDescent="0.2">
      <c r="A2326" t="s">
        <v>895</v>
      </c>
      <c r="B2326" t="s">
        <v>795</v>
      </c>
      <c r="C2326" t="s">
        <v>38</v>
      </c>
      <c r="D2326" t="s">
        <v>32</v>
      </c>
      <c r="E2326">
        <v>3</v>
      </c>
      <c r="F2326" t="s">
        <v>896</v>
      </c>
      <c r="G2326" t="s">
        <v>130</v>
      </c>
      <c r="T2326">
        <v>2</v>
      </c>
      <c r="U2326">
        <v>2</v>
      </c>
      <c r="V2326">
        <v>30</v>
      </c>
      <c r="W2326">
        <v>0</v>
      </c>
      <c r="X2326">
        <v>0</v>
      </c>
      <c r="Y2326">
        <v>0</v>
      </c>
      <c r="AF2326">
        <v>5</v>
      </c>
    </row>
    <row r="2327" spans="1:32" hidden="1" x14ac:dyDescent="0.2">
      <c r="A2327" t="s">
        <v>651</v>
      </c>
      <c r="B2327" t="s">
        <v>476</v>
      </c>
      <c r="C2327" t="s">
        <v>42</v>
      </c>
      <c r="D2327" t="s">
        <v>58</v>
      </c>
      <c r="E2327">
        <v>3</v>
      </c>
      <c r="F2327" t="s">
        <v>652</v>
      </c>
      <c r="G2327" t="s">
        <v>135</v>
      </c>
      <c r="O2327">
        <v>9</v>
      </c>
      <c r="P2327">
        <v>49</v>
      </c>
      <c r="Q2327">
        <v>0</v>
      </c>
      <c r="R2327">
        <v>0</v>
      </c>
      <c r="S2327">
        <v>0</v>
      </c>
      <c r="AF2327">
        <v>4.9000000000000004</v>
      </c>
    </row>
    <row r="2328" spans="1:32" hidden="1" x14ac:dyDescent="0.2">
      <c r="A2328" t="s">
        <v>935</v>
      </c>
      <c r="B2328" t="s">
        <v>721</v>
      </c>
      <c r="C2328" t="s">
        <v>58</v>
      </c>
      <c r="D2328" t="s">
        <v>42</v>
      </c>
      <c r="E2328">
        <v>3</v>
      </c>
      <c r="F2328" t="s">
        <v>936</v>
      </c>
      <c r="G2328" t="s">
        <v>135</v>
      </c>
      <c r="T2328">
        <v>2</v>
      </c>
      <c r="U2328">
        <v>1</v>
      </c>
      <c r="V2328">
        <v>39</v>
      </c>
      <c r="W2328">
        <v>0</v>
      </c>
      <c r="X2328">
        <v>0</v>
      </c>
      <c r="Y2328">
        <v>0</v>
      </c>
      <c r="AF2328">
        <v>4.9000000000000004</v>
      </c>
    </row>
    <row r="2329" spans="1:32" hidden="1" x14ac:dyDescent="0.2">
      <c r="A2329" t="s">
        <v>1016</v>
      </c>
      <c r="B2329" t="s">
        <v>795</v>
      </c>
      <c r="C2329" t="s">
        <v>54</v>
      </c>
      <c r="D2329" t="s">
        <v>59</v>
      </c>
      <c r="E2329">
        <v>3</v>
      </c>
      <c r="F2329" t="s">
        <v>1017</v>
      </c>
      <c r="G2329" t="s">
        <v>126</v>
      </c>
      <c r="T2329">
        <v>2</v>
      </c>
      <c r="U2329">
        <v>2</v>
      </c>
      <c r="V2329">
        <v>29</v>
      </c>
      <c r="W2329">
        <v>0</v>
      </c>
      <c r="X2329">
        <v>0</v>
      </c>
      <c r="Y2329">
        <v>0</v>
      </c>
      <c r="AF2329">
        <v>4.9000000000000004</v>
      </c>
    </row>
    <row r="2330" spans="1:32" hidden="1" x14ac:dyDescent="0.2">
      <c r="A2330" t="s">
        <v>1022</v>
      </c>
      <c r="B2330" t="s">
        <v>721</v>
      </c>
      <c r="C2330" t="s">
        <v>48</v>
      </c>
      <c r="D2330" t="s">
        <v>35</v>
      </c>
      <c r="E2330">
        <v>3</v>
      </c>
      <c r="F2330" t="s">
        <v>1023</v>
      </c>
      <c r="G2330" t="s">
        <v>131</v>
      </c>
      <c r="T2330">
        <v>3</v>
      </c>
      <c r="U2330">
        <v>3</v>
      </c>
      <c r="V2330">
        <v>19</v>
      </c>
      <c r="W2330">
        <v>0</v>
      </c>
      <c r="X2330">
        <v>0</v>
      </c>
      <c r="Y2330">
        <v>0</v>
      </c>
      <c r="AF2330">
        <v>4.9000000000000004</v>
      </c>
    </row>
    <row r="2331" spans="1:32" hidden="1" x14ac:dyDescent="0.2">
      <c r="A2331" t="s">
        <v>985</v>
      </c>
      <c r="B2331" t="s">
        <v>721</v>
      </c>
      <c r="C2331" t="s">
        <v>55</v>
      </c>
      <c r="D2331" t="s">
        <v>51</v>
      </c>
      <c r="E2331">
        <v>3</v>
      </c>
      <c r="F2331" t="s">
        <v>986</v>
      </c>
      <c r="G2331" t="s">
        <v>125</v>
      </c>
      <c r="T2331">
        <v>5</v>
      </c>
      <c r="U2331">
        <v>2</v>
      </c>
      <c r="V2331">
        <v>29</v>
      </c>
      <c r="W2331">
        <v>0</v>
      </c>
      <c r="X2331">
        <v>0</v>
      </c>
      <c r="Y2331">
        <v>0</v>
      </c>
      <c r="AF2331">
        <v>4.9000000000000004</v>
      </c>
    </row>
    <row r="2332" spans="1:32" hidden="1" x14ac:dyDescent="0.2">
      <c r="A2332" t="s">
        <v>1042</v>
      </c>
      <c r="B2332" t="s">
        <v>795</v>
      </c>
      <c r="C2332" t="s">
        <v>36</v>
      </c>
      <c r="D2332" t="s">
        <v>33</v>
      </c>
      <c r="E2332">
        <v>3</v>
      </c>
      <c r="F2332" t="s">
        <v>1043</v>
      </c>
      <c r="G2332" t="s">
        <v>133</v>
      </c>
      <c r="T2332">
        <v>4</v>
      </c>
      <c r="U2332">
        <v>3</v>
      </c>
      <c r="V2332">
        <v>18</v>
      </c>
      <c r="W2332">
        <v>0</v>
      </c>
      <c r="X2332">
        <v>0</v>
      </c>
      <c r="Y2332">
        <v>0</v>
      </c>
      <c r="AF2332">
        <v>4.8</v>
      </c>
    </row>
    <row r="2333" spans="1:32" hidden="1" x14ac:dyDescent="0.2">
      <c r="A2333" t="s">
        <v>1283</v>
      </c>
      <c r="B2333" t="s">
        <v>721</v>
      </c>
      <c r="C2333" t="s">
        <v>40</v>
      </c>
      <c r="D2333" t="s">
        <v>43</v>
      </c>
      <c r="E2333">
        <v>3</v>
      </c>
      <c r="F2333" t="s">
        <v>1284</v>
      </c>
      <c r="G2333" t="s">
        <v>127</v>
      </c>
      <c r="T2333">
        <v>3</v>
      </c>
      <c r="U2333">
        <v>2</v>
      </c>
      <c r="V2333">
        <v>28</v>
      </c>
      <c r="W2333">
        <v>0</v>
      </c>
      <c r="X2333">
        <v>0</v>
      </c>
      <c r="Y2333">
        <v>0</v>
      </c>
      <c r="AF2333">
        <v>4.8</v>
      </c>
    </row>
    <row r="2334" spans="1:32" hidden="1" x14ac:dyDescent="0.2">
      <c r="A2334" t="s">
        <v>963</v>
      </c>
      <c r="B2334" t="s">
        <v>721</v>
      </c>
      <c r="C2334" t="s">
        <v>52</v>
      </c>
      <c r="D2334" t="s">
        <v>57</v>
      </c>
      <c r="E2334">
        <v>3</v>
      </c>
      <c r="F2334" t="s">
        <v>964</v>
      </c>
      <c r="G2334" t="s">
        <v>136</v>
      </c>
      <c r="T2334">
        <v>3</v>
      </c>
      <c r="U2334">
        <v>3</v>
      </c>
      <c r="V2334">
        <v>17</v>
      </c>
      <c r="W2334">
        <v>0</v>
      </c>
      <c r="X2334">
        <v>0</v>
      </c>
      <c r="Y2334">
        <v>0</v>
      </c>
      <c r="AF2334">
        <v>4.7</v>
      </c>
    </row>
    <row r="2335" spans="1:32" hidden="1" x14ac:dyDescent="0.2">
      <c r="A2335" t="s">
        <v>857</v>
      </c>
      <c r="B2335" t="s">
        <v>721</v>
      </c>
      <c r="C2335" t="s">
        <v>53</v>
      </c>
      <c r="D2335" t="s">
        <v>37</v>
      </c>
      <c r="E2335">
        <v>3</v>
      </c>
      <c r="F2335" t="s">
        <v>858</v>
      </c>
      <c r="G2335" t="s">
        <v>123</v>
      </c>
      <c r="T2335">
        <v>2</v>
      </c>
      <c r="U2335">
        <v>2</v>
      </c>
      <c r="V2335">
        <v>27</v>
      </c>
      <c r="W2335">
        <v>0</v>
      </c>
      <c r="X2335">
        <v>0</v>
      </c>
      <c r="Y2335">
        <v>0</v>
      </c>
      <c r="Z2335">
        <v>0</v>
      </c>
      <c r="AA2335">
        <v>1</v>
      </c>
      <c r="AF2335">
        <v>4.7</v>
      </c>
    </row>
    <row r="2336" spans="1:32" hidden="1" x14ac:dyDescent="0.2">
      <c r="A2336" t="s">
        <v>551</v>
      </c>
      <c r="B2336" t="s">
        <v>476</v>
      </c>
      <c r="C2336" t="s">
        <v>41</v>
      </c>
      <c r="D2336" t="s">
        <v>44</v>
      </c>
      <c r="E2336">
        <v>3</v>
      </c>
      <c r="F2336" t="s">
        <v>552</v>
      </c>
      <c r="G2336" t="s">
        <v>128</v>
      </c>
      <c r="O2336">
        <v>1</v>
      </c>
      <c r="P2336">
        <v>4</v>
      </c>
      <c r="Q2336">
        <v>0</v>
      </c>
      <c r="R2336">
        <v>0</v>
      </c>
      <c r="S2336">
        <v>0</v>
      </c>
      <c r="T2336">
        <v>2</v>
      </c>
      <c r="U2336">
        <v>2</v>
      </c>
      <c r="V2336">
        <v>22</v>
      </c>
      <c r="W2336">
        <v>0</v>
      </c>
      <c r="X2336">
        <v>0</v>
      </c>
      <c r="Y2336">
        <v>0</v>
      </c>
      <c r="AF2336">
        <v>4.5999999999999996</v>
      </c>
    </row>
    <row r="2337" spans="1:32" hidden="1" x14ac:dyDescent="0.2">
      <c r="A2337" t="s">
        <v>514</v>
      </c>
      <c r="B2337" t="s">
        <v>476</v>
      </c>
      <c r="C2337" t="s">
        <v>36</v>
      </c>
      <c r="D2337" t="s">
        <v>33</v>
      </c>
      <c r="E2337">
        <v>3</v>
      </c>
      <c r="F2337" t="s">
        <v>515</v>
      </c>
      <c r="G2337" t="s">
        <v>133</v>
      </c>
      <c r="O2337">
        <v>14</v>
      </c>
      <c r="P2337">
        <v>46</v>
      </c>
      <c r="Q2337">
        <v>0</v>
      </c>
      <c r="R2337">
        <v>0</v>
      </c>
      <c r="S2337">
        <v>0</v>
      </c>
      <c r="AF2337">
        <v>4.5999999999999996</v>
      </c>
    </row>
    <row r="2338" spans="1:32" hidden="1" x14ac:dyDescent="0.2">
      <c r="A2338" t="s">
        <v>1180</v>
      </c>
      <c r="B2338" t="s">
        <v>795</v>
      </c>
      <c r="C2338" t="s">
        <v>42</v>
      </c>
      <c r="D2338" t="s">
        <v>58</v>
      </c>
      <c r="E2338">
        <v>3</v>
      </c>
      <c r="F2338" t="s">
        <v>1181</v>
      </c>
      <c r="G2338" t="s">
        <v>135</v>
      </c>
      <c r="T2338">
        <v>8</v>
      </c>
      <c r="U2338">
        <v>3</v>
      </c>
      <c r="V2338">
        <v>16</v>
      </c>
      <c r="W2338">
        <v>0</v>
      </c>
      <c r="X2338">
        <v>0</v>
      </c>
      <c r="Y2338">
        <v>0</v>
      </c>
      <c r="AF2338">
        <v>4.5999999999999996</v>
      </c>
    </row>
    <row r="2339" spans="1:32" hidden="1" x14ac:dyDescent="0.2">
      <c r="A2339" t="s">
        <v>1241</v>
      </c>
      <c r="B2339" t="s">
        <v>795</v>
      </c>
      <c r="C2339" t="s">
        <v>43</v>
      </c>
      <c r="D2339" t="s">
        <v>40</v>
      </c>
      <c r="E2339">
        <v>3</v>
      </c>
      <c r="F2339" t="s">
        <v>1242</v>
      </c>
      <c r="G2339" t="s">
        <v>127</v>
      </c>
      <c r="T2339">
        <v>2</v>
      </c>
      <c r="U2339">
        <v>2</v>
      </c>
      <c r="V2339">
        <v>25</v>
      </c>
      <c r="W2339">
        <v>0</v>
      </c>
      <c r="X2339">
        <v>0</v>
      </c>
      <c r="Y2339">
        <v>0</v>
      </c>
      <c r="AF2339">
        <v>4.5</v>
      </c>
    </row>
    <row r="2340" spans="1:32" hidden="1" x14ac:dyDescent="0.2">
      <c r="A2340" t="s">
        <v>607</v>
      </c>
      <c r="B2340" t="s">
        <v>476</v>
      </c>
      <c r="C2340" t="s">
        <v>57</v>
      </c>
      <c r="D2340" t="s">
        <v>52</v>
      </c>
      <c r="E2340">
        <v>3</v>
      </c>
      <c r="F2340" t="s">
        <v>608</v>
      </c>
      <c r="G2340" t="s">
        <v>136</v>
      </c>
      <c r="O2340">
        <v>2</v>
      </c>
      <c r="P2340">
        <v>13</v>
      </c>
      <c r="Q2340">
        <v>0</v>
      </c>
      <c r="R2340">
        <v>0</v>
      </c>
      <c r="S2340">
        <v>0</v>
      </c>
      <c r="T2340">
        <v>2</v>
      </c>
      <c r="U2340">
        <v>2</v>
      </c>
      <c r="V2340">
        <v>9</v>
      </c>
      <c r="W2340">
        <v>0</v>
      </c>
      <c r="X2340">
        <v>0</v>
      </c>
      <c r="Y2340">
        <v>0</v>
      </c>
      <c r="AF2340">
        <v>4.2</v>
      </c>
    </row>
    <row r="2341" spans="1:32" hidden="1" x14ac:dyDescent="0.2">
      <c r="A2341" t="s">
        <v>615</v>
      </c>
      <c r="B2341" t="s">
        <v>476</v>
      </c>
      <c r="C2341" t="s">
        <v>35</v>
      </c>
      <c r="D2341" t="s">
        <v>48</v>
      </c>
      <c r="E2341">
        <v>3</v>
      </c>
      <c r="F2341" t="s">
        <v>616</v>
      </c>
      <c r="G2341" t="s">
        <v>131</v>
      </c>
      <c r="O2341">
        <v>9</v>
      </c>
      <c r="P2341">
        <v>16</v>
      </c>
      <c r="Q2341">
        <v>0</v>
      </c>
      <c r="R2341">
        <v>0</v>
      </c>
      <c r="S2341">
        <v>0</v>
      </c>
      <c r="T2341">
        <v>1</v>
      </c>
      <c r="U2341">
        <v>1</v>
      </c>
      <c r="V2341">
        <v>15</v>
      </c>
      <c r="W2341">
        <v>0</v>
      </c>
      <c r="X2341">
        <v>0</v>
      </c>
      <c r="Y2341">
        <v>0</v>
      </c>
      <c r="AF2341">
        <v>4.0999999999999996</v>
      </c>
    </row>
    <row r="2342" spans="1:32" hidden="1" x14ac:dyDescent="0.2">
      <c r="A2342" t="s">
        <v>784</v>
      </c>
      <c r="B2342" t="s">
        <v>721</v>
      </c>
      <c r="C2342" t="s">
        <v>55</v>
      </c>
      <c r="D2342" t="s">
        <v>51</v>
      </c>
      <c r="E2342">
        <v>3</v>
      </c>
      <c r="F2342" t="s">
        <v>785</v>
      </c>
      <c r="G2342" t="s">
        <v>125</v>
      </c>
      <c r="O2342">
        <v>1</v>
      </c>
      <c r="P2342">
        <v>8</v>
      </c>
      <c r="Q2342">
        <v>0</v>
      </c>
      <c r="R2342">
        <v>0</v>
      </c>
      <c r="S2342">
        <v>0</v>
      </c>
      <c r="T2342">
        <v>2</v>
      </c>
      <c r="U2342">
        <v>2</v>
      </c>
      <c r="V2342">
        <v>11</v>
      </c>
      <c r="W2342">
        <v>0</v>
      </c>
      <c r="X2342">
        <v>0</v>
      </c>
      <c r="Y2342">
        <v>0</v>
      </c>
      <c r="AF2342">
        <v>3.9</v>
      </c>
    </row>
    <row r="2343" spans="1:32" hidden="1" x14ac:dyDescent="0.2">
      <c r="A2343" t="s">
        <v>1172</v>
      </c>
      <c r="B2343" t="s">
        <v>795</v>
      </c>
      <c r="C2343" t="s">
        <v>55</v>
      </c>
      <c r="D2343" t="s">
        <v>51</v>
      </c>
      <c r="E2343">
        <v>3</v>
      </c>
      <c r="F2343" t="s">
        <v>1173</v>
      </c>
      <c r="G2343" t="s">
        <v>125</v>
      </c>
      <c r="T2343">
        <v>2</v>
      </c>
      <c r="U2343">
        <v>2</v>
      </c>
      <c r="V2343">
        <v>19</v>
      </c>
      <c r="W2343">
        <v>0</v>
      </c>
      <c r="X2343">
        <v>0</v>
      </c>
      <c r="Y2343">
        <v>0</v>
      </c>
      <c r="AF2343">
        <v>3.9</v>
      </c>
    </row>
    <row r="2344" spans="1:32" hidden="1" x14ac:dyDescent="0.2">
      <c r="A2344" t="s">
        <v>1164</v>
      </c>
      <c r="B2344" t="s">
        <v>721</v>
      </c>
      <c r="C2344" t="s">
        <v>54</v>
      </c>
      <c r="D2344" t="s">
        <v>59</v>
      </c>
      <c r="E2344">
        <v>3</v>
      </c>
      <c r="F2344" t="s">
        <v>1165</v>
      </c>
      <c r="G2344" t="s">
        <v>126</v>
      </c>
      <c r="T2344">
        <v>2</v>
      </c>
      <c r="U2344">
        <v>1</v>
      </c>
      <c r="V2344">
        <v>29</v>
      </c>
      <c r="W2344">
        <v>0</v>
      </c>
      <c r="X2344">
        <v>0</v>
      </c>
      <c r="Y2344">
        <v>0</v>
      </c>
      <c r="AF2344">
        <v>3.9</v>
      </c>
    </row>
    <row r="2345" spans="1:32" hidden="1" x14ac:dyDescent="0.2">
      <c r="A2345" t="s">
        <v>1158</v>
      </c>
      <c r="B2345" t="s">
        <v>795</v>
      </c>
      <c r="C2345" t="s">
        <v>44</v>
      </c>
      <c r="D2345" t="s">
        <v>41</v>
      </c>
      <c r="E2345">
        <v>3</v>
      </c>
      <c r="F2345" t="s">
        <v>1159</v>
      </c>
      <c r="G2345" t="s">
        <v>128</v>
      </c>
      <c r="T2345">
        <v>3</v>
      </c>
      <c r="U2345">
        <v>2</v>
      </c>
      <c r="V2345">
        <v>19</v>
      </c>
      <c r="W2345">
        <v>0</v>
      </c>
      <c r="X2345">
        <v>0</v>
      </c>
      <c r="Y2345">
        <v>0</v>
      </c>
      <c r="AF2345">
        <v>3.9</v>
      </c>
    </row>
    <row r="2346" spans="1:32" hidden="1" x14ac:dyDescent="0.2">
      <c r="A2346" t="s">
        <v>456</v>
      </c>
      <c r="B2346" t="s">
        <v>368</v>
      </c>
      <c r="C2346" t="s">
        <v>52</v>
      </c>
      <c r="D2346" t="s">
        <v>57</v>
      </c>
      <c r="E2346">
        <v>3</v>
      </c>
      <c r="F2346" t="s">
        <v>457</v>
      </c>
      <c r="G2346" t="s">
        <v>136</v>
      </c>
      <c r="H2346">
        <v>17</v>
      </c>
      <c r="I2346">
        <v>9</v>
      </c>
      <c r="J2346">
        <v>63</v>
      </c>
      <c r="K2346">
        <v>0</v>
      </c>
      <c r="L2346">
        <v>0</v>
      </c>
      <c r="M2346">
        <v>0</v>
      </c>
      <c r="N2346">
        <v>0</v>
      </c>
      <c r="O2346">
        <v>3</v>
      </c>
      <c r="P2346">
        <v>13</v>
      </c>
      <c r="Q2346">
        <v>0</v>
      </c>
      <c r="R2346">
        <v>0</v>
      </c>
      <c r="S2346">
        <v>0</v>
      </c>
      <c r="AF2346">
        <v>3.82</v>
      </c>
    </row>
    <row r="2347" spans="1:32" hidden="1" x14ac:dyDescent="0.2">
      <c r="A2347" t="s">
        <v>524</v>
      </c>
      <c r="B2347" t="s">
        <v>476</v>
      </c>
      <c r="C2347" t="s">
        <v>53</v>
      </c>
      <c r="D2347" t="s">
        <v>37</v>
      </c>
      <c r="E2347">
        <v>3</v>
      </c>
      <c r="F2347" t="s">
        <v>525</v>
      </c>
      <c r="G2347" t="s">
        <v>123</v>
      </c>
      <c r="O2347">
        <v>11</v>
      </c>
      <c r="P2347">
        <v>38</v>
      </c>
      <c r="Q2347">
        <v>0</v>
      </c>
      <c r="R2347">
        <v>0</v>
      </c>
      <c r="S2347">
        <v>0</v>
      </c>
      <c r="Z2347">
        <v>1</v>
      </c>
      <c r="AA2347">
        <v>0</v>
      </c>
      <c r="AF2347">
        <v>3.8</v>
      </c>
    </row>
    <row r="2348" spans="1:32" hidden="1" x14ac:dyDescent="0.2">
      <c r="A2348" t="s">
        <v>1150</v>
      </c>
      <c r="B2348" t="s">
        <v>721</v>
      </c>
      <c r="C2348" t="s">
        <v>45</v>
      </c>
      <c r="D2348" t="s">
        <v>56</v>
      </c>
      <c r="E2348">
        <v>3</v>
      </c>
      <c r="F2348" t="s">
        <v>1151</v>
      </c>
      <c r="G2348" t="s">
        <v>129</v>
      </c>
      <c r="T2348">
        <v>6</v>
      </c>
      <c r="U2348">
        <v>2</v>
      </c>
      <c r="V2348">
        <v>18</v>
      </c>
      <c r="W2348">
        <v>0</v>
      </c>
      <c r="X2348">
        <v>0</v>
      </c>
      <c r="Y2348">
        <v>0</v>
      </c>
      <c r="AF2348">
        <v>3.8</v>
      </c>
    </row>
    <row r="2349" spans="1:32" hidden="1" x14ac:dyDescent="0.2">
      <c r="A2349" t="s">
        <v>374</v>
      </c>
      <c r="B2349" t="s">
        <v>368</v>
      </c>
      <c r="C2349" t="s">
        <v>39</v>
      </c>
      <c r="D2349" t="s">
        <v>49</v>
      </c>
      <c r="E2349">
        <v>3</v>
      </c>
      <c r="F2349" t="s">
        <v>375</v>
      </c>
      <c r="G2349" t="s">
        <v>132</v>
      </c>
      <c r="H2349">
        <v>24</v>
      </c>
      <c r="I2349">
        <v>13</v>
      </c>
      <c r="J2349">
        <v>121</v>
      </c>
      <c r="K2349">
        <v>0</v>
      </c>
      <c r="L2349">
        <v>0</v>
      </c>
      <c r="M2349">
        <v>1</v>
      </c>
      <c r="N2349">
        <v>0</v>
      </c>
      <c r="O2349">
        <v>1</v>
      </c>
      <c r="P2349">
        <v>-1</v>
      </c>
      <c r="Q2349">
        <v>0</v>
      </c>
      <c r="R2349">
        <v>0</v>
      </c>
      <c r="S2349">
        <v>0</v>
      </c>
      <c r="AF2349">
        <v>3.74</v>
      </c>
    </row>
    <row r="2350" spans="1:32" hidden="1" x14ac:dyDescent="0.2">
      <c r="A2350" t="s">
        <v>569</v>
      </c>
      <c r="B2350" t="s">
        <v>476</v>
      </c>
      <c r="C2350" t="s">
        <v>31</v>
      </c>
      <c r="D2350" t="s">
        <v>61</v>
      </c>
      <c r="E2350">
        <v>3</v>
      </c>
      <c r="F2350" t="s">
        <v>570</v>
      </c>
      <c r="G2350" t="s">
        <v>137</v>
      </c>
      <c r="O2350">
        <v>8</v>
      </c>
      <c r="P2350">
        <v>18</v>
      </c>
      <c r="Q2350">
        <v>0</v>
      </c>
      <c r="R2350">
        <v>0</v>
      </c>
      <c r="S2350">
        <v>0</v>
      </c>
      <c r="T2350">
        <v>1</v>
      </c>
      <c r="U2350">
        <v>1</v>
      </c>
      <c r="V2350">
        <v>9</v>
      </c>
      <c r="W2350">
        <v>0</v>
      </c>
      <c r="X2350">
        <v>0</v>
      </c>
      <c r="Y2350">
        <v>0</v>
      </c>
      <c r="AF2350">
        <v>3.7</v>
      </c>
    </row>
    <row r="2351" spans="1:32" hidden="1" x14ac:dyDescent="0.2">
      <c r="A2351" t="s">
        <v>917</v>
      </c>
      <c r="B2351" t="s">
        <v>795</v>
      </c>
      <c r="C2351" t="s">
        <v>48</v>
      </c>
      <c r="D2351" t="s">
        <v>35</v>
      </c>
      <c r="E2351">
        <v>3</v>
      </c>
      <c r="F2351" t="s">
        <v>918</v>
      </c>
      <c r="G2351" t="s">
        <v>131</v>
      </c>
      <c r="T2351">
        <v>3</v>
      </c>
      <c r="U2351">
        <v>2</v>
      </c>
      <c r="V2351">
        <v>17</v>
      </c>
      <c r="W2351">
        <v>0</v>
      </c>
      <c r="X2351">
        <v>0</v>
      </c>
      <c r="Y2351">
        <v>0</v>
      </c>
      <c r="AF2351">
        <v>3.7</v>
      </c>
    </row>
    <row r="2352" spans="1:32" hidden="1" x14ac:dyDescent="0.2">
      <c r="A2352" t="s">
        <v>575</v>
      </c>
      <c r="B2352" t="s">
        <v>476</v>
      </c>
      <c r="C2352" t="s">
        <v>45</v>
      </c>
      <c r="D2352" t="s">
        <v>56</v>
      </c>
      <c r="E2352">
        <v>3</v>
      </c>
      <c r="F2352" t="s">
        <v>576</v>
      </c>
      <c r="G2352" t="s">
        <v>129</v>
      </c>
      <c r="O2352">
        <v>10</v>
      </c>
      <c r="P2352">
        <v>36</v>
      </c>
      <c r="Q2352">
        <v>0</v>
      </c>
      <c r="R2352">
        <v>0</v>
      </c>
      <c r="S2352">
        <v>0</v>
      </c>
      <c r="AF2352">
        <v>3.6</v>
      </c>
    </row>
    <row r="2353" spans="1:32" hidden="1" x14ac:dyDescent="0.2">
      <c r="A2353" t="s">
        <v>1188</v>
      </c>
      <c r="B2353" t="s">
        <v>795</v>
      </c>
      <c r="C2353" t="s">
        <v>54</v>
      </c>
      <c r="D2353" t="s">
        <v>59</v>
      </c>
      <c r="E2353">
        <v>3</v>
      </c>
      <c r="F2353" t="s">
        <v>1189</v>
      </c>
      <c r="G2353" t="s">
        <v>126</v>
      </c>
      <c r="T2353">
        <v>2</v>
      </c>
      <c r="U2353">
        <v>1</v>
      </c>
      <c r="V2353">
        <v>26</v>
      </c>
      <c r="W2353">
        <v>0</v>
      </c>
      <c r="X2353">
        <v>0</v>
      </c>
      <c r="Y2353">
        <v>0</v>
      </c>
      <c r="AF2353">
        <v>3.6</v>
      </c>
    </row>
    <row r="2354" spans="1:32" hidden="1" x14ac:dyDescent="0.2">
      <c r="A2354" t="s">
        <v>915</v>
      </c>
      <c r="B2354" t="s">
        <v>795</v>
      </c>
      <c r="C2354" t="s">
        <v>50</v>
      </c>
      <c r="D2354" t="s">
        <v>34</v>
      </c>
      <c r="E2354">
        <v>3</v>
      </c>
      <c r="F2354" t="s">
        <v>916</v>
      </c>
      <c r="G2354" t="s">
        <v>124</v>
      </c>
      <c r="T2354">
        <v>1</v>
      </c>
      <c r="U2354">
        <v>1</v>
      </c>
      <c r="V2354">
        <v>6</v>
      </c>
      <c r="W2354">
        <v>0</v>
      </c>
      <c r="X2354">
        <v>1</v>
      </c>
      <c r="Y2354">
        <v>0</v>
      </c>
      <c r="AF2354">
        <v>3.6</v>
      </c>
    </row>
    <row r="2355" spans="1:32" hidden="1" x14ac:dyDescent="0.2">
      <c r="A2355" t="s">
        <v>953</v>
      </c>
      <c r="B2355" t="s">
        <v>721</v>
      </c>
      <c r="C2355" t="s">
        <v>60</v>
      </c>
      <c r="D2355" t="s">
        <v>46</v>
      </c>
      <c r="E2355">
        <v>3</v>
      </c>
      <c r="F2355" t="s">
        <v>954</v>
      </c>
      <c r="G2355" t="s">
        <v>134</v>
      </c>
      <c r="T2355">
        <v>4</v>
      </c>
      <c r="U2355">
        <v>2</v>
      </c>
      <c r="V2355">
        <v>16</v>
      </c>
      <c r="W2355">
        <v>0</v>
      </c>
      <c r="X2355">
        <v>0</v>
      </c>
      <c r="Y2355">
        <v>0</v>
      </c>
      <c r="AF2355">
        <v>3.6</v>
      </c>
    </row>
    <row r="2356" spans="1:32" hidden="1" x14ac:dyDescent="0.2">
      <c r="A2356" t="s">
        <v>1269</v>
      </c>
      <c r="B2356" t="s">
        <v>795</v>
      </c>
      <c r="C2356" t="s">
        <v>31</v>
      </c>
      <c r="D2356" t="s">
        <v>61</v>
      </c>
      <c r="E2356">
        <v>3</v>
      </c>
      <c r="F2356" t="s">
        <v>1270</v>
      </c>
      <c r="G2356" t="s">
        <v>137</v>
      </c>
      <c r="T2356">
        <v>1</v>
      </c>
      <c r="U2356">
        <v>1</v>
      </c>
      <c r="V2356">
        <v>26</v>
      </c>
      <c r="W2356">
        <v>0</v>
      </c>
      <c r="X2356">
        <v>0</v>
      </c>
      <c r="Y2356">
        <v>0</v>
      </c>
      <c r="AF2356">
        <v>3.6</v>
      </c>
    </row>
    <row r="2357" spans="1:32" hidden="1" x14ac:dyDescent="0.2">
      <c r="A2357" t="s">
        <v>1299</v>
      </c>
      <c r="B2357" t="s">
        <v>721</v>
      </c>
      <c r="C2357" t="s">
        <v>39</v>
      </c>
      <c r="D2357" t="s">
        <v>49</v>
      </c>
      <c r="E2357">
        <v>3</v>
      </c>
      <c r="F2357" t="s">
        <v>1300</v>
      </c>
      <c r="G2357" t="s">
        <v>132</v>
      </c>
      <c r="T2357">
        <v>4</v>
      </c>
      <c r="U2357">
        <v>2</v>
      </c>
      <c r="V2357">
        <v>16</v>
      </c>
      <c r="W2357">
        <v>0</v>
      </c>
      <c r="X2357">
        <v>0</v>
      </c>
      <c r="Y2357">
        <v>0</v>
      </c>
      <c r="AF2357">
        <v>3.6</v>
      </c>
    </row>
    <row r="2358" spans="1:32" hidden="1" x14ac:dyDescent="0.2">
      <c r="A2358" t="s">
        <v>931</v>
      </c>
      <c r="B2358" t="s">
        <v>721</v>
      </c>
      <c r="C2358" t="s">
        <v>48</v>
      </c>
      <c r="D2358" t="s">
        <v>35</v>
      </c>
      <c r="E2358">
        <v>3</v>
      </c>
      <c r="F2358" t="s">
        <v>932</v>
      </c>
      <c r="G2358" t="s">
        <v>131</v>
      </c>
      <c r="T2358">
        <v>3</v>
      </c>
      <c r="U2358">
        <v>2</v>
      </c>
      <c r="V2358">
        <v>16</v>
      </c>
      <c r="W2358">
        <v>0</v>
      </c>
      <c r="X2358">
        <v>0</v>
      </c>
      <c r="Y2358">
        <v>0</v>
      </c>
      <c r="AF2358">
        <v>3.6</v>
      </c>
    </row>
    <row r="2359" spans="1:32" hidden="1" x14ac:dyDescent="0.2">
      <c r="A2359" t="s">
        <v>593</v>
      </c>
      <c r="B2359" t="s">
        <v>476</v>
      </c>
      <c r="C2359" t="s">
        <v>39</v>
      </c>
      <c r="D2359" t="s">
        <v>49</v>
      </c>
      <c r="E2359">
        <v>3</v>
      </c>
      <c r="F2359" t="s">
        <v>594</v>
      </c>
      <c r="G2359" t="s">
        <v>132</v>
      </c>
      <c r="O2359">
        <v>2</v>
      </c>
      <c r="P2359">
        <v>10</v>
      </c>
      <c r="Q2359">
        <v>0</v>
      </c>
      <c r="R2359">
        <v>0</v>
      </c>
      <c r="S2359">
        <v>0</v>
      </c>
      <c r="T2359">
        <v>2</v>
      </c>
      <c r="U2359">
        <v>2</v>
      </c>
      <c r="V2359">
        <v>5</v>
      </c>
      <c r="W2359">
        <v>0</v>
      </c>
      <c r="X2359">
        <v>0</v>
      </c>
      <c r="Y2359">
        <v>0</v>
      </c>
      <c r="AF2359">
        <v>3.5</v>
      </c>
    </row>
    <row r="2360" spans="1:32" hidden="1" x14ac:dyDescent="0.2">
      <c r="A2360" t="s">
        <v>794</v>
      </c>
      <c r="B2360" t="s">
        <v>795</v>
      </c>
      <c r="C2360" t="s">
        <v>47</v>
      </c>
      <c r="D2360" t="s">
        <v>62</v>
      </c>
      <c r="E2360">
        <v>3</v>
      </c>
      <c r="F2360" t="s">
        <v>796</v>
      </c>
      <c r="G2360" t="s">
        <v>138</v>
      </c>
      <c r="T2360">
        <v>4</v>
      </c>
      <c r="U2360">
        <v>2</v>
      </c>
      <c r="V2360">
        <v>15</v>
      </c>
      <c r="W2360">
        <v>0</v>
      </c>
      <c r="X2360">
        <v>0</v>
      </c>
      <c r="Y2360">
        <v>0</v>
      </c>
      <c r="AF2360">
        <v>3.5</v>
      </c>
    </row>
    <row r="2361" spans="1:32" hidden="1" x14ac:dyDescent="0.2">
      <c r="A2361" t="s">
        <v>1154</v>
      </c>
      <c r="B2361" t="s">
        <v>795</v>
      </c>
      <c r="C2361" t="s">
        <v>39</v>
      </c>
      <c r="D2361" t="s">
        <v>49</v>
      </c>
      <c r="E2361">
        <v>3</v>
      </c>
      <c r="F2361" t="s">
        <v>1155</v>
      </c>
      <c r="G2361" t="s">
        <v>132</v>
      </c>
      <c r="T2361">
        <v>5</v>
      </c>
      <c r="U2361">
        <v>2</v>
      </c>
      <c r="V2361">
        <v>14</v>
      </c>
      <c r="W2361">
        <v>0</v>
      </c>
      <c r="X2361">
        <v>0</v>
      </c>
      <c r="Y2361">
        <v>0</v>
      </c>
      <c r="AF2361">
        <v>3.4</v>
      </c>
    </row>
    <row r="2362" spans="1:32" hidden="1" x14ac:dyDescent="0.2">
      <c r="A2362" t="s">
        <v>1335</v>
      </c>
      <c r="B2362" t="s">
        <v>795</v>
      </c>
      <c r="C2362" t="s">
        <v>47</v>
      </c>
      <c r="D2362" t="s">
        <v>62</v>
      </c>
      <c r="E2362">
        <v>3</v>
      </c>
      <c r="F2362" t="s">
        <v>1336</v>
      </c>
      <c r="G2362" t="s">
        <v>138</v>
      </c>
      <c r="T2362">
        <v>2</v>
      </c>
      <c r="U2362">
        <v>2</v>
      </c>
      <c r="V2362">
        <v>14</v>
      </c>
      <c r="W2362">
        <v>0</v>
      </c>
      <c r="X2362">
        <v>0</v>
      </c>
      <c r="Y2362">
        <v>0</v>
      </c>
      <c r="AF2362">
        <v>3.4</v>
      </c>
    </row>
    <row r="2363" spans="1:32" hidden="1" x14ac:dyDescent="0.2">
      <c r="A2363" t="s">
        <v>533</v>
      </c>
      <c r="B2363" t="s">
        <v>476</v>
      </c>
      <c r="C2363" t="s">
        <v>57</v>
      </c>
      <c r="D2363" t="s">
        <v>52</v>
      </c>
      <c r="E2363">
        <v>3</v>
      </c>
      <c r="F2363" t="s">
        <v>534</v>
      </c>
      <c r="G2363" t="s">
        <v>136</v>
      </c>
      <c r="O2363">
        <v>5</v>
      </c>
      <c r="P2363">
        <v>14</v>
      </c>
      <c r="Q2363">
        <v>0</v>
      </c>
      <c r="R2363">
        <v>0</v>
      </c>
      <c r="S2363">
        <v>0</v>
      </c>
      <c r="T2363">
        <v>1</v>
      </c>
      <c r="U2363">
        <v>1</v>
      </c>
      <c r="V2363">
        <v>9</v>
      </c>
      <c r="W2363">
        <v>0</v>
      </c>
      <c r="X2363">
        <v>0</v>
      </c>
      <c r="Y2363">
        <v>0</v>
      </c>
      <c r="AF2363">
        <v>3.3</v>
      </c>
    </row>
    <row r="2364" spans="1:32" hidden="1" x14ac:dyDescent="0.2">
      <c r="A2364" t="s">
        <v>766</v>
      </c>
      <c r="B2364" t="s">
        <v>721</v>
      </c>
      <c r="C2364" t="s">
        <v>57</v>
      </c>
      <c r="D2364" t="s">
        <v>52</v>
      </c>
      <c r="E2364">
        <v>3</v>
      </c>
      <c r="F2364" t="s">
        <v>767</v>
      </c>
      <c r="G2364" t="s">
        <v>136</v>
      </c>
      <c r="T2364">
        <v>2</v>
      </c>
      <c r="U2364">
        <v>1</v>
      </c>
      <c r="V2364">
        <v>23</v>
      </c>
      <c r="W2364">
        <v>0</v>
      </c>
      <c r="X2364">
        <v>0</v>
      </c>
      <c r="Y2364">
        <v>0</v>
      </c>
      <c r="AF2364">
        <v>3.3</v>
      </c>
    </row>
    <row r="2365" spans="1:32" hidden="1" x14ac:dyDescent="0.2">
      <c r="A2365" t="s">
        <v>492</v>
      </c>
      <c r="B2365" t="s">
        <v>476</v>
      </c>
      <c r="C2365" t="s">
        <v>42</v>
      </c>
      <c r="D2365" t="s">
        <v>58</v>
      </c>
      <c r="E2365">
        <v>3</v>
      </c>
      <c r="F2365" t="s">
        <v>493</v>
      </c>
      <c r="G2365" t="s">
        <v>135</v>
      </c>
      <c r="O2365">
        <v>2</v>
      </c>
      <c r="P2365">
        <v>17</v>
      </c>
      <c r="Q2365">
        <v>0</v>
      </c>
      <c r="R2365">
        <v>0</v>
      </c>
      <c r="S2365">
        <v>0</v>
      </c>
      <c r="T2365">
        <v>3</v>
      </c>
      <c r="U2365">
        <v>1</v>
      </c>
      <c r="V2365">
        <v>5</v>
      </c>
      <c r="W2365">
        <v>0</v>
      </c>
      <c r="X2365">
        <v>0</v>
      </c>
      <c r="Y2365">
        <v>0</v>
      </c>
      <c r="AF2365">
        <v>3.2</v>
      </c>
    </row>
    <row r="2366" spans="1:32" hidden="1" x14ac:dyDescent="0.2">
      <c r="A2366" t="s">
        <v>1294</v>
      </c>
      <c r="B2366" t="s">
        <v>795</v>
      </c>
      <c r="C2366" t="s">
        <v>35</v>
      </c>
      <c r="D2366" t="s">
        <v>48</v>
      </c>
      <c r="E2366">
        <v>3</v>
      </c>
      <c r="F2366" t="s">
        <v>1295</v>
      </c>
      <c r="G2366" t="s">
        <v>131</v>
      </c>
      <c r="T2366">
        <v>5</v>
      </c>
      <c r="U2366">
        <v>2</v>
      </c>
      <c r="V2366">
        <v>12</v>
      </c>
      <c r="W2366">
        <v>0</v>
      </c>
      <c r="X2366">
        <v>0</v>
      </c>
      <c r="Y2366">
        <v>0</v>
      </c>
      <c r="AF2366">
        <v>3.2</v>
      </c>
    </row>
    <row r="2367" spans="1:32" hidden="1" x14ac:dyDescent="0.2">
      <c r="A2367" t="s">
        <v>609</v>
      </c>
      <c r="B2367" t="s">
        <v>476</v>
      </c>
      <c r="C2367" t="s">
        <v>52</v>
      </c>
      <c r="D2367" t="s">
        <v>57</v>
      </c>
      <c r="E2367">
        <v>3</v>
      </c>
      <c r="F2367" t="s">
        <v>610</v>
      </c>
      <c r="G2367" t="s">
        <v>136</v>
      </c>
      <c r="O2367">
        <v>4</v>
      </c>
      <c r="P2367">
        <v>11</v>
      </c>
      <c r="Q2367">
        <v>0</v>
      </c>
      <c r="R2367">
        <v>0</v>
      </c>
      <c r="S2367">
        <v>0</v>
      </c>
      <c r="T2367">
        <v>1</v>
      </c>
      <c r="U2367">
        <v>1</v>
      </c>
      <c r="V2367">
        <v>10</v>
      </c>
      <c r="W2367">
        <v>0</v>
      </c>
      <c r="X2367">
        <v>0</v>
      </c>
      <c r="Y2367">
        <v>0</v>
      </c>
      <c r="AF2367">
        <v>3.1</v>
      </c>
    </row>
    <row r="2368" spans="1:32" hidden="1" x14ac:dyDescent="0.2">
      <c r="A2368" t="s">
        <v>1026</v>
      </c>
      <c r="B2368" t="s">
        <v>795</v>
      </c>
      <c r="C2368" t="s">
        <v>52</v>
      </c>
      <c r="D2368" t="s">
        <v>57</v>
      </c>
      <c r="E2368">
        <v>3</v>
      </c>
      <c r="F2368" t="s">
        <v>1027</v>
      </c>
      <c r="G2368" t="s">
        <v>136</v>
      </c>
      <c r="T2368">
        <v>1</v>
      </c>
      <c r="U2368">
        <v>1</v>
      </c>
      <c r="V2368">
        <v>21</v>
      </c>
      <c r="W2368">
        <v>0</v>
      </c>
      <c r="X2368">
        <v>0</v>
      </c>
      <c r="Y2368">
        <v>0</v>
      </c>
      <c r="AF2368">
        <v>3.1</v>
      </c>
    </row>
    <row r="2369" spans="1:32" hidden="1" x14ac:dyDescent="0.2">
      <c r="A2369" t="s">
        <v>845</v>
      </c>
      <c r="B2369" t="s">
        <v>721</v>
      </c>
      <c r="C2369" t="s">
        <v>61</v>
      </c>
      <c r="D2369" t="s">
        <v>31</v>
      </c>
      <c r="E2369">
        <v>3</v>
      </c>
      <c r="F2369" t="s">
        <v>846</v>
      </c>
      <c r="G2369" t="s">
        <v>137</v>
      </c>
      <c r="T2369">
        <v>3</v>
      </c>
      <c r="U2369">
        <v>2</v>
      </c>
      <c r="V2369">
        <v>10</v>
      </c>
      <c r="W2369">
        <v>0</v>
      </c>
      <c r="X2369">
        <v>0</v>
      </c>
      <c r="Y2369">
        <v>0</v>
      </c>
      <c r="AF2369">
        <v>3</v>
      </c>
    </row>
    <row r="2370" spans="1:32" hidden="1" x14ac:dyDescent="0.2">
      <c r="A2370" t="s">
        <v>1312</v>
      </c>
      <c r="B2370" t="s">
        <v>795</v>
      </c>
      <c r="C2370" t="s">
        <v>32</v>
      </c>
      <c r="D2370" t="s">
        <v>38</v>
      </c>
      <c r="E2370">
        <v>3</v>
      </c>
      <c r="F2370" t="s">
        <v>1313</v>
      </c>
      <c r="G2370" t="s">
        <v>130</v>
      </c>
      <c r="T2370">
        <v>4</v>
      </c>
      <c r="U2370">
        <v>2</v>
      </c>
      <c r="V2370">
        <v>10</v>
      </c>
      <c r="W2370">
        <v>0</v>
      </c>
      <c r="X2370">
        <v>0</v>
      </c>
      <c r="Y2370">
        <v>0</v>
      </c>
      <c r="AF2370">
        <v>3</v>
      </c>
    </row>
    <row r="2371" spans="1:32" hidden="1" x14ac:dyDescent="0.2">
      <c r="A2371" t="s">
        <v>1024</v>
      </c>
      <c r="B2371" t="s">
        <v>721</v>
      </c>
      <c r="C2371" t="s">
        <v>53</v>
      </c>
      <c r="D2371" t="s">
        <v>37</v>
      </c>
      <c r="E2371">
        <v>3</v>
      </c>
      <c r="F2371" t="s">
        <v>1025</v>
      </c>
      <c r="G2371" t="s">
        <v>123</v>
      </c>
      <c r="T2371">
        <v>5</v>
      </c>
      <c r="U2371">
        <v>2</v>
      </c>
      <c r="V2371">
        <v>9</v>
      </c>
      <c r="W2371">
        <v>0</v>
      </c>
      <c r="X2371">
        <v>0</v>
      </c>
      <c r="Y2371">
        <v>0</v>
      </c>
      <c r="AF2371">
        <v>2.9</v>
      </c>
    </row>
    <row r="2372" spans="1:32" hidden="1" x14ac:dyDescent="0.2">
      <c r="A2372" t="s">
        <v>1190</v>
      </c>
      <c r="B2372" t="s">
        <v>721</v>
      </c>
      <c r="C2372" t="s">
        <v>53</v>
      </c>
      <c r="D2372" t="s">
        <v>37</v>
      </c>
      <c r="E2372">
        <v>3</v>
      </c>
      <c r="F2372" t="s">
        <v>1191</v>
      </c>
      <c r="G2372" t="s">
        <v>123</v>
      </c>
      <c r="T2372">
        <v>3</v>
      </c>
      <c r="U2372">
        <v>1</v>
      </c>
      <c r="V2372">
        <v>18</v>
      </c>
      <c r="W2372">
        <v>0</v>
      </c>
      <c r="X2372">
        <v>0</v>
      </c>
      <c r="Y2372">
        <v>0</v>
      </c>
      <c r="AF2372">
        <v>2.8</v>
      </c>
    </row>
    <row r="2373" spans="1:32" hidden="1" x14ac:dyDescent="0.2">
      <c r="A2373" t="s">
        <v>977</v>
      </c>
      <c r="B2373" t="s">
        <v>721</v>
      </c>
      <c r="C2373" t="s">
        <v>62</v>
      </c>
      <c r="D2373" t="s">
        <v>47</v>
      </c>
      <c r="E2373">
        <v>3</v>
      </c>
      <c r="F2373" t="s">
        <v>978</v>
      </c>
      <c r="G2373" t="s">
        <v>138</v>
      </c>
      <c r="T2373">
        <v>4</v>
      </c>
      <c r="U2373">
        <v>2</v>
      </c>
      <c r="V2373">
        <v>8</v>
      </c>
      <c r="W2373">
        <v>0</v>
      </c>
      <c r="X2373">
        <v>0</v>
      </c>
      <c r="Y2373">
        <v>0</v>
      </c>
      <c r="AF2373">
        <v>2.8</v>
      </c>
    </row>
    <row r="2374" spans="1:32" hidden="1" x14ac:dyDescent="0.2">
      <c r="A2374" t="s">
        <v>601</v>
      </c>
      <c r="B2374" t="s">
        <v>476</v>
      </c>
      <c r="C2374" t="s">
        <v>49</v>
      </c>
      <c r="D2374" t="s">
        <v>39</v>
      </c>
      <c r="E2374">
        <v>3</v>
      </c>
      <c r="F2374" t="s">
        <v>602</v>
      </c>
      <c r="G2374" t="s">
        <v>132</v>
      </c>
      <c r="O2374">
        <v>8</v>
      </c>
      <c r="P2374">
        <v>26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0</v>
      </c>
      <c r="X2374">
        <v>0</v>
      </c>
      <c r="Y2374">
        <v>0</v>
      </c>
      <c r="AF2374">
        <v>2.6</v>
      </c>
    </row>
    <row r="2375" spans="1:32" hidden="1" x14ac:dyDescent="0.2">
      <c r="A2375" t="s">
        <v>901</v>
      </c>
      <c r="B2375" t="s">
        <v>721</v>
      </c>
      <c r="C2375" t="s">
        <v>62</v>
      </c>
      <c r="D2375" t="s">
        <v>47</v>
      </c>
      <c r="E2375">
        <v>3</v>
      </c>
      <c r="F2375" t="s">
        <v>902</v>
      </c>
      <c r="G2375" t="s">
        <v>138</v>
      </c>
      <c r="T2375">
        <v>1</v>
      </c>
      <c r="U2375">
        <v>1</v>
      </c>
      <c r="V2375">
        <v>16</v>
      </c>
      <c r="W2375">
        <v>0</v>
      </c>
      <c r="X2375">
        <v>0</v>
      </c>
      <c r="Y2375">
        <v>0</v>
      </c>
      <c r="AF2375">
        <v>2.6</v>
      </c>
    </row>
    <row r="2376" spans="1:32" hidden="1" x14ac:dyDescent="0.2">
      <c r="A2376" t="s">
        <v>782</v>
      </c>
      <c r="B2376" t="s">
        <v>721</v>
      </c>
      <c r="C2376" t="s">
        <v>62</v>
      </c>
      <c r="D2376" t="s">
        <v>47</v>
      </c>
      <c r="E2376">
        <v>3</v>
      </c>
      <c r="F2376" t="s">
        <v>783</v>
      </c>
      <c r="G2376" t="s">
        <v>138</v>
      </c>
      <c r="O2376">
        <v>1</v>
      </c>
      <c r="P2376">
        <v>-7</v>
      </c>
      <c r="Q2376">
        <v>0</v>
      </c>
      <c r="R2376">
        <v>0</v>
      </c>
      <c r="S2376">
        <v>0</v>
      </c>
      <c r="T2376">
        <v>2</v>
      </c>
      <c r="U2376">
        <v>2</v>
      </c>
      <c r="V2376">
        <v>12</v>
      </c>
      <c r="W2376">
        <v>0</v>
      </c>
      <c r="X2376">
        <v>0</v>
      </c>
      <c r="Y2376">
        <v>0</v>
      </c>
      <c r="AF2376">
        <v>2.5</v>
      </c>
    </row>
    <row r="2377" spans="1:32" hidden="1" x14ac:dyDescent="0.2">
      <c r="A2377" t="s">
        <v>1314</v>
      </c>
      <c r="B2377" t="s">
        <v>721</v>
      </c>
      <c r="C2377" t="s">
        <v>45</v>
      </c>
      <c r="D2377" t="s">
        <v>56</v>
      </c>
      <c r="E2377">
        <v>3</v>
      </c>
      <c r="F2377" t="s">
        <v>1315</v>
      </c>
      <c r="G2377" t="s">
        <v>129</v>
      </c>
      <c r="T2377">
        <v>1</v>
      </c>
      <c r="U2377">
        <v>1</v>
      </c>
      <c r="V2377">
        <v>15</v>
      </c>
      <c r="W2377">
        <v>0</v>
      </c>
      <c r="X2377">
        <v>0</v>
      </c>
      <c r="Y2377">
        <v>0</v>
      </c>
      <c r="AF2377">
        <v>2.5</v>
      </c>
    </row>
    <row r="2378" spans="1:32" hidden="1" x14ac:dyDescent="0.2">
      <c r="A2378" t="s">
        <v>585</v>
      </c>
      <c r="B2378" t="s">
        <v>531</v>
      </c>
      <c r="C2378" t="s">
        <v>33</v>
      </c>
      <c r="D2378" t="s">
        <v>36</v>
      </c>
      <c r="E2378">
        <v>3</v>
      </c>
      <c r="F2378" t="s">
        <v>586</v>
      </c>
      <c r="G2378" t="s">
        <v>133</v>
      </c>
      <c r="O2378">
        <v>3</v>
      </c>
      <c r="P2378">
        <v>24</v>
      </c>
      <c r="Q2378">
        <v>0</v>
      </c>
      <c r="R2378">
        <v>0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0</v>
      </c>
      <c r="Y2378">
        <v>0</v>
      </c>
      <c r="AF2378">
        <v>2.4</v>
      </c>
    </row>
    <row r="2379" spans="1:32" hidden="1" x14ac:dyDescent="0.2">
      <c r="A2379" t="s">
        <v>659</v>
      </c>
      <c r="B2379" t="s">
        <v>476</v>
      </c>
      <c r="C2379" t="s">
        <v>35</v>
      </c>
      <c r="D2379" t="s">
        <v>48</v>
      </c>
      <c r="E2379">
        <v>3</v>
      </c>
      <c r="F2379" t="s">
        <v>660</v>
      </c>
      <c r="G2379" t="s">
        <v>131</v>
      </c>
      <c r="O2379">
        <v>6</v>
      </c>
      <c r="P2379">
        <v>9</v>
      </c>
      <c r="Q2379">
        <v>0</v>
      </c>
      <c r="R2379">
        <v>0</v>
      </c>
      <c r="S2379">
        <v>0</v>
      </c>
      <c r="T2379">
        <v>1</v>
      </c>
      <c r="U2379">
        <v>1</v>
      </c>
      <c r="V2379">
        <v>5</v>
      </c>
      <c r="W2379">
        <v>0</v>
      </c>
      <c r="X2379">
        <v>0</v>
      </c>
      <c r="Y2379">
        <v>0</v>
      </c>
      <c r="AF2379">
        <v>2.4</v>
      </c>
    </row>
    <row r="2380" spans="1:32" hidden="1" x14ac:dyDescent="0.2">
      <c r="A2380" t="s">
        <v>671</v>
      </c>
      <c r="B2380" t="s">
        <v>476</v>
      </c>
      <c r="C2380" t="s">
        <v>40</v>
      </c>
      <c r="D2380" t="s">
        <v>43</v>
      </c>
      <c r="E2380">
        <v>3</v>
      </c>
      <c r="F2380" t="s">
        <v>672</v>
      </c>
      <c r="G2380" t="s">
        <v>127</v>
      </c>
      <c r="O2380">
        <v>2</v>
      </c>
      <c r="P2380">
        <v>6</v>
      </c>
      <c r="Q2380">
        <v>0</v>
      </c>
      <c r="R2380">
        <v>0</v>
      </c>
      <c r="S2380">
        <v>0</v>
      </c>
      <c r="T2380">
        <v>2</v>
      </c>
      <c r="U2380">
        <v>1</v>
      </c>
      <c r="V2380">
        <v>8</v>
      </c>
      <c r="W2380">
        <v>0</v>
      </c>
      <c r="X2380">
        <v>0</v>
      </c>
      <c r="Y2380">
        <v>0</v>
      </c>
      <c r="AF2380">
        <v>2.4</v>
      </c>
    </row>
    <row r="2381" spans="1:32" hidden="1" x14ac:dyDescent="0.2">
      <c r="A2381" t="s">
        <v>693</v>
      </c>
      <c r="B2381" t="s">
        <v>476</v>
      </c>
      <c r="C2381" t="s">
        <v>40</v>
      </c>
      <c r="D2381" t="s">
        <v>43</v>
      </c>
      <c r="E2381">
        <v>3</v>
      </c>
      <c r="F2381" t="s">
        <v>694</v>
      </c>
      <c r="G2381" t="s">
        <v>127</v>
      </c>
      <c r="O2381">
        <v>1</v>
      </c>
      <c r="P2381">
        <v>1</v>
      </c>
      <c r="Q2381">
        <v>0</v>
      </c>
      <c r="R2381">
        <v>0</v>
      </c>
      <c r="S2381">
        <v>0</v>
      </c>
      <c r="T2381">
        <v>3</v>
      </c>
      <c r="U2381">
        <v>2</v>
      </c>
      <c r="V2381">
        <v>3</v>
      </c>
      <c r="W2381">
        <v>0</v>
      </c>
      <c r="X2381">
        <v>0</v>
      </c>
      <c r="Y2381">
        <v>0</v>
      </c>
      <c r="AF2381">
        <v>2.4</v>
      </c>
    </row>
    <row r="2382" spans="1:32" x14ac:dyDescent="0.2">
      <c r="A2382" t="s">
        <v>965</v>
      </c>
      <c r="B2382" t="s">
        <v>721</v>
      </c>
      <c r="C2382" t="s">
        <v>44</v>
      </c>
      <c r="D2382" t="s">
        <v>41</v>
      </c>
      <c r="E2382">
        <v>3</v>
      </c>
      <c r="F2382" t="s">
        <v>966</v>
      </c>
      <c r="G2382" t="s">
        <v>128</v>
      </c>
      <c r="T2382">
        <v>4</v>
      </c>
      <c r="U2382">
        <v>1</v>
      </c>
      <c r="V2382">
        <v>14</v>
      </c>
      <c r="W2382">
        <v>0</v>
      </c>
      <c r="X2382">
        <v>0</v>
      </c>
      <c r="Y2382">
        <v>0</v>
      </c>
      <c r="AF2382">
        <v>2.4</v>
      </c>
    </row>
    <row r="2383" spans="1:32" hidden="1" x14ac:dyDescent="0.2">
      <c r="A2383" t="s">
        <v>559</v>
      </c>
      <c r="B2383" t="s">
        <v>476</v>
      </c>
      <c r="C2383" t="s">
        <v>37</v>
      </c>
      <c r="D2383" t="s">
        <v>53</v>
      </c>
      <c r="E2383">
        <v>3</v>
      </c>
      <c r="F2383" t="s">
        <v>560</v>
      </c>
      <c r="G2383" t="s">
        <v>123</v>
      </c>
      <c r="O2383">
        <v>6</v>
      </c>
      <c r="P2383">
        <v>23</v>
      </c>
      <c r="Q2383">
        <v>0</v>
      </c>
      <c r="R2383">
        <v>0</v>
      </c>
      <c r="S2383">
        <v>0</v>
      </c>
      <c r="T2383">
        <v>3</v>
      </c>
      <c r="U2383">
        <v>0</v>
      </c>
      <c r="V2383">
        <v>0</v>
      </c>
      <c r="W2383">
        <v>0</v>
      </c>
      <c r="X2383">
        <v>0</v>
      </c>
      <c r="Y2383">
        <v>0</v>
      </c>
      <c r="AF2383">
        <v>2.2999999999999998</v>
      </c>
    </row>
    <row r="2384" spans="1:32" hidden="1" x14ac:dyDescent="0.2">
      <c r="A2384" t="s">
        <v>997</v>
      </c>
      <c r="B2384" t="s">
        <v>795</v>
      </c>
      <c r="C2384" t="s">
        <v>46</v>
      </c>
      <c r="D2384" t="s">
        <v>60</v>
      </c>
      <c r="E2384">
        <v>3</v>
      </c>
      <c r="F2384" t="s">
        <v>998</v>
      </c>
      <c r="G2384" t="s">
        <v>134</v>
      </c>
      <c r="T2384">
        <v>2</v>
      </c>
      <c r="U2384">
        <v>1</v>
      </c>
      <c r="V2384">
        <v>13</v>
      </c>
      <c r="W2384">
        <v>0</v>
      </c>
      <c r="X2384">
        <v>0</v>
      </c>
      <c r="Y2384">
        <v>0</v>
      </c>
      <c r="AF2384">
        <v>2.2999999999999998</v>
      </c>
    </row>
    <row r="2385" spans="1:32" hidden="1" x14ac:dyDescent="0.2">
      <c r="A2385" t="s">
        <v>1257</v>
      </c>
      <c r="B2385" t="s">
        <v>795</v>
      </c>
      <c r="C2385" t="s">
        <v>42</v>
      </c>
      <c r="D2385" t="s">
        <v>58</v>
      </c>
      <c r="E2385">
        <v>3</v>
      </c>
      <c r="F2385" t="s">
        <v>1258</v>
      </c>
      <c r="G2385" t="s">
        <v>135</v>
      </c>
      <c r="T2385">
        <v>1</v>
      </c>
      <c r="U2385">
        <v>1</v>
      </c>
      <c r="V2385">
        <v>13</v>
      </c>
      <c r="W2385">
        <v>0</v>
      </c>
      <c r="X2385">
        <v>0</v>
      </c>
      <c r="Y2385">
        <v>0</v>
      </c>
      <c r="AF2385">
        <v>2.2999999999999998</v>
      </c>
    </row>
    <row r="2386" spans="1:32" hidden="1" x14ac:dyDescent="0.2">
      <c r="A2386" t="s">
        <v>809</v>
      </c>
      <c r="B2386" t="s">
        <v>721</v>
      </c>
      <c r="C2386" t="s">
        <v>40</v>
      </c>
      <c r="D2386" t="s">
        <v>43</v>
      </c>
      <c r="E2386">
        <v>3</v>
      </c>
      <c r="F2386" t="s">
        <v>810</v>
      </c>
      <c r="G2386" t="s">
        <v>127</v>
      </c>
      <c r="T2386">
        <v>2</v>
      </c>
      <c r="U2386">
        <v>1</v>
      </c>
      <c r="V2386">
        <v>13</v>
      </c>
      <c r="W2386">
        <v>0</v>
      </c>
      <c r="X2386">
        <v>0</v>
      </c>
      <c r="Y2386">
        <v>0</v>
      </c>
      <c r="AF2386">
        <v>2.2999999999999998</v>
      </c>
    </row>
    <row r="2387" spans="1:32" x14ac:dyDescent="0.2">
      <c r="A2387" t="s">
        <v>969</v>
      </c>
      <c r="B2387" t="s">
        <v>721</v>
      </c>
      <c r="C2387" t="s">
        <v>44</v>
      </c>
      <c r="D2387" t="s">
        <v>41</v>
      </c>
      <c r="E2387">
        <v>3</v>
      </c>
      <c r="F2387" t="s">
        <v>970</v>
      </c>
      <c r="G2387" t="s">
        <v>128</v>
      </c>
      <c r="T2387">
        <v>2</v>
      </c>
      <c r="U2387">
        <v>1</v>
      </c>
      <c r="V2387">
        <v>13</v>
      </c>
      <c r="W2387">
        <v>0</v>
      </c>
      <c r="X2387">
        <v>0</v>
      </c>
      <c r="Y2387">
        <v>0</v>
      </c>
      <c r="AF2387">
        <v>2.2999999999999998</v>
      </c>
    </row>
    <row r="2388" spans="1:32" hidden="1" x14ac:dyDescent="0.2">
      <c r="A2388" t="s">
        <v>893</v>
      </c>
      <c r="B2388" t="s">
        <v>721</v>
      </c>
      <c r="C2388" t="s">
        <v>46</v>
      </c>
      <c r="D2388" t="s">
        <v>60</v>
      </c>
      <c r="E2388">
        <v>3</v>
      </c>
      <c r="F2388" t="s">
        <v>894</v>
      </c>
      <c r="G2388" t="s">
        <v>134</v>
      </c>
      <c r="T2388">
        <v>5</v>
      </c>
      <c r="U2388">
        <v>1</v>
      </c>
      <c r="V2388">
        <v>12</v>
      </c>
      <c r="W2388">
        <v>0</v>
      </c>
      <c r="X2388">
        <v>0</v>
      </c>
      <c r="Y2388">
        <v>0</v>
      </c>
      <c r="AF2388">
        <v>2.2000000000000002</v>
      </c>
    </row>
    <row r="2389" spans="1:32" hidden="1" x14ac:dyDescent="0.2">
      <c r="A2389" t="s">
        <v>667</v>
      </c>
      <c r="B2389" t="s">
        <v>476</v>
      </c>
      <c r="C2389" t="s">
        <v>60</v>
      </c>
      <c r="D2389" t="s">
        <v>46</v>
      </c>
      <c r="E2389">
        <v>3</v>
      </c>
      <c r="F2389" t="s">
        <v>668</v>
      </c>
      <c r="G2389" t="s">
        <v>134</v>
      </c>
      <c r="O2389">
        <v>7</v>
      </c>
      <c r="P2389">
        <v>6</v>
      </c>
      <c r="Q2389">
        <v>0</v>
      </c>
      <c r="R2389">
        <v>0</v>
      </c>
      <c r="S2389">
        <v>0</v>
      </c>
      <c r="T2389">
        <v>3</v>
      </c>
      <c r="U2389">
        <v>1</v>
      </c>
      <c r="V2389">
        <v>5</v>
      </c>
      <c r="W2389">
        <v>0</v>
      </c>
      <c r="X2389">
        <v>0</v>
      </c>
      <c r="Y2389">
        <v>0</v>
      </c>
      <c r="AF2389">
        <v>2.1</v>
      </c>
    </row>
    <row r="2390" spans="1:32" hidden="1" x14ac:dyDescent="0.2">
      <c r="A2390" t="s">
        <v>563</v>
      </c>
      <c r="B2390" t="s">
        <v>476</v>
      </c>
      <c r="C2390" t="s">
        <v>32</v>
      </c>
      <c r="D2390" t="s">
        <v>38</v>
      </c>
      <c r="E2390">
        <v>3</v>
      </c>
      <c r="F2390" t="s">
        <v>564</v>
      </c>
      <c r="G2390" t="s">
        <v>130</v>
      </c>
      <c r="O2390">
        <v>2</v>
      </c>
      <c r="P2390">
        <v>3</v>
      </c>
      <c r="Q2390">
        <v>0</v>
      </c>
      <c r="R2390">
        <v>0</v>
      </c>
      <c r="S2390">
        <v>0</v>
      </c>
      <c r="T2390">
        <v>2</v>
      </c>
      <c r="U2390">
        <v>2</v>
      </c>
      <c r="V2390">
        <v>-2</v>
      </c>
      <c r="W2390">
        <v>0</v>
      </c>
      <c r="X2390">
        <v>0</v>
      </c>
      <c r="Y2390">
        <v>0</v>
      </c>
      <c r="AF2390">
        <v>2.1</v>
      </c>
    </row>
    <row r="2391" spans="1:32" hidden="1" x14ac:dyDescent="0.2">
      <c r="A2391" t="s">
        <v>518</v>
      </c>
      <c r="B2391" t="s">
        <v>476</v>
      </c>
      <c r="C2391" t="s">
        <v>51</v>
      </c>
      <c r="D2391" t="s">
        <v>55</v>
      </c>
      <c r="E2391">
        <v>3</v>
      </c>
      <c r="F2391" t="s">
        <v>519</v>
      </c>
      <c r="G2391" t="s">
        <v>125</v>
      </c>
      <c r="O2391">
        <v>12</v>
      </c>
      <c r="P2391">
        <v>21</v>
      </c>
      <c r="Q2391">
        <v>0</v>
      </c>
      <c r="R2391">
        <v>0</v>
      </c>
      <c r="S2391">
        <v>0</v>
      </c>
      <c r="AF2391">
        <v>2.1</v>
      </c>
    </row>
    <row r="2392" spans="1:32" hidden="1" x14ac:dyDescent="0.2">
      <c r="A2392" t="s">
        <v>999</v>
      </c>
      <c r="B2392" t="s">
        <v>721</v>
      </c>
      <c r="C2392" t="s">
        <v>42</v>
      </c>
      <c r="D2392" t="s">
        <v>58</v>
      </c>
      <c r="E2392">
        <v>3</v>
      </c>
      <c r="F2392" t="s">
        <v>1000</v>
      </c>
      <c r="G2392" t="s">
        <v>135</v>
      </c>
      <c r="T2392">
        <v>3</v>
      </c>
      <c r="U2392">
        <v>1</v>
      </c>
      <c r="V2392">
        <v>10</v>
      </c>
      <c r="W2392">
        <v>0</v>
      </c>
      <c r="X2392">
        <v>0</v>
      </c>
      <c r="Y2392">
        <v>0</v>
      </c>
      <c r="AF2392">
        <v>2</v>
      </c>
    </row>
    <row r="2393" spans="1:32" hidden="1" x14ac:dyDescent="0.2">
      <c r="A2393" t="s">
        <v>1028</v>
      </c>
      <c r="B2393" t="s">
        <v>795</v>
      </c>
      <c r="C2393" t="s">
        <v>41</v>
      </c>
      <c r="D2393" t="s">
        <v>44</v>
      </c>
      <c r="E2393">
        <v>3</v>
      </c>
      <c r="F2393" t="s">
        <v>1029</v>
      </c>
      <c r="G2393" t="s">
        <v>128</v>
      </c>
      <c r="T2393">
        <v>1</v>
      </c>
      <c r="U2393">
        <v>1</v>
      </c>
      <c r="V2393">
        <v>10</v>
      </c>
      <c r="W2393">
        <v>0</v>
      </c>
      <c r="X2393">
        <v>0</v>
      </c>
      <c r="Y2393">
        <v>0</v>
      </c>
      <c r="AF2393">
        <v>2</v>
      </c>
    </row>
    <row r="2394" spans="1:32" hidden="1" x14ac:dyDescent="0.2">
      <c r="A2394" t="s">
        <v>545</v>
      </c>
      <c r="B2394" t="s">
        <v>476</v>
      </c>
      <c r="C2394" t="s">
        <v>53</v>
      </c>
      <c r="D2394" t="s">
        <v>37</v>
      </c>
      <c r="E2394">
        <v>3</v>
      </c>
      <c r="F2394" t="s">
        <v>546</v>
      </c>
      <c r="G2394" t="s">
        <v>123</v>
      </c>
      <c r="O2394">
        <v>6</v>
      </c>
      <c r="P2394">
        <v>19</v>
      </c>
      <c r="Q2394">
        <v>0</v>
      </c>
      <c r="R2394">
        <v>0</v>
      </c>
      <c r="S2394">
        <v>0</v>
      </c>
      <c r="AF2394">
        <v>1.9</v>
      </c>
    </row>
    <row r="2395" spans="1:32" hidden="1" x14ac:dyDescent="0.2">
      <c r="A2395" t="s">
        <v>923</v>
      </c>
      <c r="B2395" t="s">
        <v>721</v>
      </c>
      <c r="C2395" t="s">
        <v>41</v>
      </c>
      <c r="D2395" t="s">
        <v>44</v>
      </c>
      <c r="E2395">
        <v>3</v>
      </c>
      <c r="F2395" t="s">
        <v>924</v>
      </c>
      <c r="G2395" t="s">
        <v>128</v>
      </c>
      <c r="T2395">
        <v>3</v>
      </c>
      <c r="U2395">
        <v>1</v>
      </c>
      <c r="V2395">
        <v>9</v>
      </c>
      <c r="W2395">
        <v>0</v>
      </c>
      <c r="X2395">
        <v>0</v>
      </c>
      <c r="Y2395">
        <v>0</v>
      </c>
      <c r="AF2395">
        <v>1.9</v>
      </c>
    </row>
    <row r="2396" spans="1:32" hidden="1" x14ac:dyDescent="0.2">
      <c r="A2396" t="s">
        <v>975</v>
      </c>
      <c r="B2396" t="s">
        <v>721</v>
      </c>
      <c r="C2396" t="s">
        <v>39</v>
      </c>
      <c r="D2396" t="s">
        <v>49</v>
      </c>
      <c r="E2396">
        <v>3</v>
      </c>
      <c r="F2396" t="s">
        <v>976</v>
      </c>
      <c r="G2396" t="s">
        <v>132</v>
      </c>
      <c r="T2396">
        <v>2</v>
      </c>
      <c r="U2396">
        <v>1</v>
      </c>
      <c r="V2396">
        <v>9</v>
      </c>
      <c r="W2396">
        <v>0</v>
      </c>
      <c r="X2396">
        <v>0</v>
      </c>
      <c r="Y2396">
        <v>0</v>
      </c>
      <c r="AF2396">
        <v>1.9</v>
      </c>
    </row>
    <row r="2397" spans="1:32" hidden="1" x14ac:dyDescent="0.2">
      <c r="A2397" t="s">
        <v>1124</v>
      </c>
      <c r="B2397" t="s">
        <v>795</v>
      </c>
      <c r="C2397" t="s">
        <v>33</v>
      </c>
      <c r="D2397" t="s">
        <v>36</v>
      </c>
      <c r="E2397">
        <v>3</v>
      </c>
      <c r="F2397" t="s">
        <v>1125</v>
      </c>
      <c r="G2397" t="s">
        <v>133</v>
      </c>
      <c r="T2397">
        <v>1</v>
      </c>
      <c r="U2397">
        <v>1</v>
      </c>
      <c r="V2397">
        <v>9</v>
      </c>
      <c r="W2397">
        <v>0</v>
      </c>
      <c r="X2397">
        <v>0</v>
      </c>
      <c r="Y2397">
        <v>0</v>
      </c>
      <c r="AF2397">
        <v>1.9</v>
      </c>
    </row>
    <row r="2398" spans="1:32" hidden="1" x14ac:dyDescent="0.2">
      <c r="A2398" t="s">
        <v>539</v>
      </c>
      <c r="B2398" t="s">
        <v>476</v>
      </c>
      <c r="C2398" t="s">
        <v>39</v>
      </c>
      <c r="D2398" t="s">
        <v>49</v>
      </c>
      <c r="E2398">
        <v>3</v>
      </c>
      <c r="F2398" t="s">
        <v>540</v>
      </c>
      <c r="G2398" t="s">
        <v>132</v>
      </c>
      <c r="O2398">
        <v>6</v>
      </c>
      <c r="P2398">
        <v>18</v>
      </c>
      <c r="Q2398">
        <v>0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0</v>
      </c>
      <c r="AF2398">
        <v>1.8</v>
      </c>
    </row>
    <row r="2399" spans="1:32" hidden="1" x14ac:dyDescent="0.2">
      <c r="A2399" t="s">
        <v>747</v>
      </c>
      <c r="B2399" t="s">
        <v>463</v>
      </c>
      <c r="C2399" t="s">
        <v>59</v>
      </c>
      <c r="D2399" t="s">
        <v>54</v>
      </c>
      <c r="E2399">
        <v>3</v>
      </c>
      <c r="F2399" t="s">
        <v>748</v>
      </c>
      <c r="G2399" t="s">
        <v>126</v>
      </c>
      <c r="O2399">
        <v>1</v>
      </c>
      <c r="P2399">
        <v>18</v>
      </c>
      <c r="Q2399">
        <v>0</v>
      </c>
      <c r="R2399">
        <v>0</v>
      </c>
      <c r="S2399">
        <v>0</v>
      </c>
      <c r="AF2399">
        <v>1.8</v>
      </c>
    </row>
    <row r="2400" spans="1:32" hidden="1" x14ac:dyDescent="0.2">
      <c r="A2400" t="s">
        <v>1074</v>
      </c>
      <c r="B2400" t="s">
        <v>795</v>
      </c>
      <c r="C2400" t="s">
        <v>50</v>
      </c>
      <c r="D2400" t="s">
        <v>34</v>
      </c>
      <c r="E2400">
        <v>3</v>
      </c>
      <c r="F2400" t="s">
        <v>1075</v>
      </c>
      <c r="G2400" t="s">
        <v>124</v>
      </c>
      <c r="T2400">
        <v>1</v>
      </c>
      <c r="U2400">
        <v>1</v>
      </c>
      <c r="V2400">
        <v>8</v>
      </c>
      <c r="W2400">
        <v>0</v>
      </c>
      <c r="X2400">
        <v>0</v>
      </c>
      <c r="Y2400">
        <v>0</v>
      </c>
      <c r="AF2400">
        <v>1.8</v>
      </c>
    </row>
    <row r="2401" spans="1:32" hidden="1" x14ac:dyDescent="0.2">
      <c r="A2401" t="s">
        <v>1018</v>
      </c>
      <c r="B2401" t="s">
        <v>795</v>
      </c>
      <c r="C2401" t="s">
        <v>56</v>
      </c>
      <c r="D2401" t="s">
        <v>45</v>
      </c>
      <c r="E2401">
        <v>3</v>
      </c>
      <c r="F2401" t="s">
        <v>1019</v>
      </c>
      <c r="G2401" t="s">
        <v>129</v>
      </c>
      <c r="T2401">
        <v>1</v>
      </c>
      <c r="U2401">
        <v>1</v>
      </c>
      <c r="V2401">
        <v>8</v>
      </c>
      <c r="W2401">
        <v>0</v>
      </c>
      <c r="X2401">
        <v>0</v>
      </c>
      <c r="Y2401">
        <v>0</v>
      </c>
      <c r="AF2401">
        <v>1.8</v>
      </c>
    </row>
    <row r="2402" spans="1:32" hidden="1" x14ac:dyDescent="0.2">
      <c r="A2402" t="s">
        <v>743</v>
      </c>
      <c r="B2402" t="s">
        <v>476</v>
      </c>
      <c r="C2402" t="s">
        <v>47</v>
      </c>
      <c r="D2402" t="s">
        <v>62</v>
      </c>
      <c r="E2402">
        <v>3</v>
      </c>
      <c r="F2402" t="s">
        <v>744</v>
      </c>
      <c r="G2402" t="s">
        <v>138</v>
      </c>
      <c r="O2402">
        <v>2</v>
      </c>
      <c r="P2402">
        <v>17</v>
      </c>
      <c r="Q2402">
        <v>0</v>
      </c>
      <c r="R2402">
        <v>0</v>
      </c>
      <c r="S2402">
        <v>0</v>
      </c>
      <c r="AF2402">
        <v>1.7</v>
      </c>
    </row>
    <row r="2403" spans="1:32" hidden="1" x14ac:dyDescent="0.2">
      <c r="A2403" t="s">
        <v>877</v>
      </c>
      <c r="B2403" t="s">
        <v>795</v>
      </c>
      <c r="C2403" t="s">
        <v>35</v>
      </c>
      <c r="D2403" t="s">
        <v>48</v>
      </c>
      <c r="E2403">
        <v>3</v>
      </c>
      <c r="F2403" t="s">
        <v>878</v>
      </c>
      <c r="G2403" t="s">
        <v>131</v>
      </c>
      <c r="T2403">
        <v>3</v>
      </c>
      <c r="U2403">
        <v>1</v>
      </c>
      <c r="V2403">
        <v>7</v>
      </c>
      <c r="W2403">
        <v>0</v>
      </c>
      <c r="X2403">
        <v>0</v>
      </c>
      <c r="Y2403">
        <v>0</v>
      </c>
      <c r="AF2403">
        <v>1.7</v>
      </c>
    </row>
    <row r="2404" spans="1:32" hidden="1" x14ac:dyDescent="0.2">
      <c r="A2404" t="s">
        <v>1066</v>
      </c>
      <c r="B2404" t="s">
        <v>721</v>
      </c>
      <c r="C2404" t="s">
        <v>60</v>
      </c>
      <c r="D2404" t="s">
        <v>46</v>
      </c>
      <c r="E2404">
        <v>3</v>
      </c>
      <c r="F2404" t="s">
        <v>1067</v>
      </c>
      <c r="G2404" t="s">
        <v>134</v>
      </c>
      <c r="T2404">
        <v>3</v>
      </c>
      <c r="U2404">
        <v>1</v>
      </c>
      <c r="V2404">
        <v>7</v>
      </c>
      <c r="W2404">
        <v>0</v>
      </c>
      <c r="X2404">
        <v>0</v>
      </c>
      <c r="Y2404">
        <v>0</v>
      </c>
      <c r="AF2404">
        <v>1.7</v>
      </c>
    </row>
    <row r="2405" spans="1:32" hidden="1" x14ac:dyDescent="0.2">
      <c r="A2405" t="s">
        <v>611</v>
      </c>
      <c r="B2405" t="s">
        <v>476</v>
      </c>
      <c r="C2405" t="s">
        <v>55</v>
      </c>
      <c r="D2405" t="s">
        <v>51</v>
      </c>
      <c r="E2405">
        <v>3</v>
      </c>
      <c r="F2405" t="s">
        <v>612</v>
      </c>
      <c r="G2405" t="s">
        <v>125</v>
      </c>
      <c r="O2405">
        <v>3</v>
      </c>
      <c r="P2405">
        <v>0</v>
      </c>
      <c r="Q2405">
        <v>0</v>
      </c>
      <c r="R2405">
        <v>0</v>
      </c>
      <c r="S2405">
        <v>0</v>
      </c>
      <c r="T2405">
        <v>1</v>
      </c>
      <c r="U2405">
        <v>1</v>
      </c>
      <c r="V2405">
        <v>6</v>
      </c>
      <c r="W2405">
        <v>0</v>
      </c>
      <c r="X2405">
        <v>0</v>
      </c>
      <c r="Y2405">
        <v>0</v>
      </c>
      <c r="AF2405">
        <v>1.6</v>
      </c>
    </row>
    <row r="2406" spans="1:32" hidden="1" x14ac:dyDescent="0.2">
      <c r="A2406" t="s">
        <v>528</v>
      </c>
      <c r="B2406" t="s">
        <v>476</v>
      </c>
      <c r="C2406" t="s">
        <v>56</v>
      </c>
      <c r="D2406" t="s">
        <v>45</v>
      </c>
      <c r="E2406">
        <v>3</v>
      </c>
      <c r="F2406" t="s">
        <v>529</v>
      </c>
      <c r="G2406" t="s">
        <v>129</v>
      </c>
      <c r="O2406">
        <v>2</v>
      </c>
      <c r="P2406">
        <v>16</v>
      </c>
      <c r="Q2406">
        <v>0</v>
      </c>
      <c r="R2406">
        <v>0</v>
      </c>
      <c r="S2406">
        <v>0</v>
      </c>
      <c r="AF2406">
        <v>1.6</v>
      </c>
    </row>
    <row r="2407" spans="1:32" hidden="1" x14ac:dyDescent="0.2">
      <c r="A2407" t="s">
        <v>911</v>
      </c>
      <c r="B2407" t="s">
        <v>721</v>
      </c>
      <c r="C2407" t="s">
        <v>50</v>
      </c>
      <c r="D2407" t="s">
        <v>34</v>
      </c>
      <c r="E2407">
        <v>3</v>
      </c>
      <c r="F2407" t="s">
        <v>912</v>
      </c>
      <c r="G2407" t="s">
        <v>124</v>
      </c>
      <c r="T2407">
        <v>1</v>
      </c>
      <c r="U2407">
        <v>1</v>
      </c>
      <c r="V2407">
        <v>6</v>
      </c>
      <c r="W2407">
        <v>0</v>
      </c>
      <c r="X2407">
        <v>0</v>
      </c>
      <c r="Y2407">
        <v>0</v>
      </c>
      <c r="AF2407">
        <v>1.6</v>
      </c>
    </row>
    <row r="2408" spans="1:32" hidden="1" x14ac:dyDescent="0.2">
      <c r="A2408" t="s">
        <v>899</v>
      </c>
      <c r="B2408" t="s">
        <v>721</v>
      </c>
      <c r="C2408" t="s">
        <v>43</v>
      </c>
      <c r="D2408" t="s">
        <v>40</v>
      </c>
      <c r="E2408">
        <v>3</v>
      </c>
      <c r="F2408" t="s">
        <v>900</v>
      </c>
      <c r="G2408" t="s">
        <v>127</v>
      </c>
      <c r="T2408">
        <v>3</v>
      </c>
      <c r="U2408">
        <v>1</v>
      </c>
      <c r="V2408">
        <v>5</v>
      </c>
      <c r="W2408">
        <v>0</v>
      </c>
      <c r="X2408">
        <v>0</v>
      </c>
      <c r="Y2408">
        <v>0</v>
      </c>
      <c r="AF2408">
        <v>1.5</v>
      </c>
    </row>
    <row r="2409" spans="1:32" hidden="1" x14ac:dyDescent="0.2">
      <c r="A2409" t="s">
        <v>448</v>
      </c>
      <c r="B2409" t="s">
        <v>368</v>
      </c>
      <c r="C2409" t="s">
        <v>48</v>
      </c>
      <c r="D2409" t="s">
        <v>35</v>
      </c>
      <c r="E2409">
        <v>3</v>
      </c>
      <c r="F2409" t="s">
        <v>449</v>
      </c>
      <c r="G2409" t="s">
        <v>131</v>
      </c>
      <c r="H2409">
        <v>6</v>
      </c>
      <c r="I2409">
        <v>5</v>
      </c>
      <c r="J2409">
        <v>38</v>
      </c>
      <c r="K2409">
        <v>0</v>
      </c>
      <c r="L2409">
        <v>0</v>
      </c>
      <c r="M2409">
        <v>0</v>
      </c>
      <c r="N2409">
        <v>0</v>
      </c>
      <c r="O2409">
        <v>2</v>
      </c>
      <c r="P2409">
        <v>-2</v>
      </c>
      <c r="Q2409">
        <v>0</v>
      </c>
      <c r="R2409">
        <v>0</v>
      </c>
      <c r="S2409">
        <v>0</v>
      </c>
      <c r="AF2409">
        <v>1.32</v>
      </c>
    </row>
    <row r="2410" spans="1:32" hidden="1" x14ac:dyDescent="0.2">
      <c r="A2410" t="s">
        <v>613</v>
      </c>
      <c r="B2410" t="s">
        <v>476</v>
      </c>
      <c r="C2410" t="s">
        <v>55</v>
      </c>
      <c r="D2410" t="s">
        <v>51</v>
      </c>
      <c r="E2410">
        <v>3</v>
      </c>
      <c r="F2410" t="s">
        <v>614</v>
      </c>
      <c r="G2410" t="s">
        <v>125</v>
      </c>
      <c r="O2410">
        <v>3</v>
      </c>
      <c r="P2410">
        <v>12</v>
      </c>
      <c r="Q2410">
        <v>0</v>
      </c>
      <c r="R2410">
        <v>0</v>
      </c>
      <c r="S2410">
        <v>0</v>
      </c>
      <c r="AF2410">
        <v>1.2</v>
      </c>
    </row>
    <row r="2411" spans="1:32" hidden="1" x14ac:dyDescent="0.2">
      <c r="A2411" t="s">
        <v>1072</v>
      </c>
      <c r="B2411" t="s">
        <v>721</v>
      </c>
      <c r="C2411" t="s">
        <v>31</v>
      </c>
      <c r="D2411" t="s">
        <v>61</v>
      </c>
      <c r="E2411">
        <v>3</v>
      </c>
      <c r="F2411" t="s">
        <v>1073</v>
      </c>
      <c r="G2411" t="s">
        <v>137</v>
      </c>
      <c r="T2411">
        <v>1</v>
      </c>
      <c r="U2411">
        <v>1</v>
      </c>
      <c r="V2411">
        <v>2</v>
      </c>
      <c r="W2411">
        <v>0</v>
      </c>
      <c r="X2411">
        <v>0</v>
      </c>
      <c r="Y2411">
        <v>0</v>
      </c>
      <c r="AF2411">
        <v>1.2</v>
      </c>
    </row>
    <row r="2412" spans="1:32" hidden="1" x14ac:dyDescent="0.2">
      <c r="A2412" t="s">
        <v>749</v>
      </c>
      <c r="B2412" t="s">
        <v>476</v>
      </c>
      <c r="C2412" t="s">
        <v>31</v>
      </c>
      <c r="D2412" t="s">
        <v>61</v>
      </c>
      <c r="E2412">
        <v>3</v>
      </c>
      <c r="F2412" t="s">
        <v>750</v>
      </c>
      <c r="G2412" t="s">
        <v>137</v>
      </c>
      <c r="O2412">
        <v>3</v>
      </c>
      <c r="P2412">
        <v>11</v>
      </c>
      <c r="Q2412">
        <v>0</v>
      </c>
      <c r="R2412">
        <v>0</v>
      </c>
      <c r="S2412">
        <v>0</v>
      </c>
      <c r="AF2412">
        <v>1.1000000000000001</v>
      </c>
    </row>
    <row r="2413" spans="1:32" hidden="1" x14ac:dyDescent="0.2">
      <c r="A2413" t="s">
        <v>645</v>
      </c>
      <c r="B2413" t="s">
        <v>476</v>
      </c>
      <c r="C2413" t="s">
        <v>40</v>
      </c>
      <c r="D2413" t="s">
        <v>43</v>
      </c>
      <c r="E2413">
        <v>3</v>
      </c>
      <c r="F2413" t="s">
        <v>646</v>
      </c>
      <c r="G2413" t="s">
        <v>127</v>
      </c>
      <c r="O2413">
        <v>3</v>
      </c>
      <c r="P2413">
        <v>10</v>
      </c>
      <c r="Q2413">
        <v>0</v>
      </c>
      <c r="R2413">
        <v>0</v>
      </c>
      <c r="S2413">
        <v>0</v>
      </c>
      <c r="AF2413">
        <v>1</v>
      </c>
    </row>
    <row r="2414" spans="1:32" hidden="1" x14ac:dyDescent="0.2">
      <c r="A2414" t="s">
        <v>1192</v>
      </c>
      <c r="B2414" t="s">
        <v>795</v>
      </c>
      <c r="C2414" t="s">
        <v>60</v>
      </c>
      <c r="D2414" t="s">
        <v>46</v>
      </c>
      <c r="E2414">
        <v>3</v>
      </c>
      <c r="F2414" t="s">
        <v>1193</v>
      </c>
      <c r="G2414" t="s">
        <v>134</v>
      </c>
      <c r="T2414">
        <v>1</v>
      </c>
      <c r="U2414">
        <v>1</v>
      </c>
      <c r="V2414">
        <v>0</v>
      </c>
      <c r="W2414">
        <v>0</v>
      </c>
      <c r="X2414">
        <v>0</v>
      </c>
      <c r="Y2414">
        <v>0</v>
      </c>
      <c r="AF2414">
        <v>1</v>
      </c>
    </row>
    <row r="2415" spans="1:32" hidden="1" x14ac:dyDescent="0.2">
      <c r="A2415" t="s">
        <v>1186</v>
      </c>
      <c r="B2415" t="s">
        <v>721</v>
      </c>
      <c r="C2415" t="s">
        <v>33</v>
      </c>
      <c r="D2415" t="s">
        <v>36</v>
      </c>
      <c r="E2415">
        <v>3</v>
      </c>
      <c r="F2415" t="s">
        <v>1187</v>
      </c>
      <c r="G2415" t="s">
        <v>133</v>
      </c>
      <c r="T2415">
        <v>1</v>
      </c>
      <c r="U2415">
        <v>1</v>
      </c>
      <c r="V2415">
        <v>-1</v>
      </c>
      <c r="W2415">
        <v>0</v>
      </c>
      <c r="X2415">
        <v>0</v>
      </c>
      <c r="Y2415">
        <v>0</v>
      </c>
      <c r="AF2415">
        <v>0.9</v>
      </c>
    </row>
    <row r="2416" spans="1:32" hidden="1" x14ac:dyDescent="0.2">
      <c r="A2416" t="s">
        <v>605</v>
      </c>
      <c r="B2416" t="s">
        <v>476</v>
      </c>
      <c r="C2416" t="s">
        <v>59</v>
      </c>
      <c r="D2416" t="s">
        <v>54</v>
      </c>
      <c r="E2416">
        <v>3</v>
      </c>
      <c r="F2416" t="s">
        <v>606</v>
      </c>
      <c r="G2416" t="s">
        <v>126</v>
      </c>
      <c r="O2416">
        <v>2</v>
      </c>
      <c r="P2416">
        <v>8</v>
      </c>
      <c r="Q2416">
        <v>0</v>
      </c>
      <c r="R2416">
        <v>0</v>
      </c>
      <c r="S2416">
        <v>0</v>
      </c>
      <c r="AF2416">
        <v>0.8</v>
      </c>
    </row>
    <row r="2417" spans="1:32" hidden="1" x14ac:dyDescent="0.2">
      <c r="A2417" t="s">
        <v>734</v>
      </c>
      <c r="B2417" t="s">
        <v>476</v>
      </c>
      <c r="C2417" t="s">
        <v>44</v>
      </c>
      <c r="D2417" t="s">
        <v>41</v>
      </c>
      <c r="E2417">
        <v>3</v>
      </c>
      <c r="F2417" t="s">
        <v>735</v>
      </c>
      <c r="G2417" t="s">
        <v>128</v>
      </c>
      <c r="O2417">
        <v>3</v>
      </c>
      <c r="P2417">
        <v>6</v>
      </c>
      <c r="Q2417">
        <v>0</v>
      </c>
      <c r="R2417">
        <v>0</v>
      </c>
      <c r="S2417">
        <v>0</v>
      </c>
      <c r="AF2417">
        <v>0.6</v>
      </c>
    </row>
    <row r="2418" spans="1:32" hidden="1" x14ac:dyDescent="0.2">
      <c r="A2418" t="s">
        <v>701</v>
      </c>
      <c r="B2418" t="s">
        <v>476</v>
      </c>
      <c r="C2418" t="s">
        <v>46</v>
      </c>
      <c r="D2418" t="s">
        <v>60</v>
      </c>
      <c r="E2418">
        <v>3</v>
      </c>
      <c r="F2418" t="s">
        <v>702</v>
      </c>
      <c r="G2418" t="s">
        <v>134</v>
      </c>
      <c r="O2418">
        <v>4</v>
      </c>
      <c r="P2418">
        <v>6</v>
      </c>
      <c r="Q2418">
        <v>0</v>
      </c>
      <c r="R2418">
        <v>0</v>
      </c>
      <c r="S2418">
        <v>0</v>
      </c>
      <c r="AF2418">
        <v>0.6</v>
      </c>
    </row>
    <row r="2419" spans="1:32" hidden="1" x14ac:dyDescent="0.2">
      <c r="A2419" t="s">
        <v>549</v>
      </c>
      <c r="B2419" t="s">
        <v>476</v>
      </c>
      <c r="C2419" t="s">
        <v>33</v>
      </c>
      <c r="D2419" t="s">
        <v>36</v>
      </c>
      <c r="E2419">
        <v>3</v>
      </c>
      <c r="F2419" t="s">
        <v>550</v>
      </c>
      <c r="G2419" t="s">
        <v>133</v>
      </c>
      <c r="O2419">
        <v>5</v>
      </c>
      <c r="P2419">
        <v>5</v>
      </c>
      <c r="Q2419">
        <v>0</v>
      </c>
      <c r="R2419">
        <v>0</v>
      </c>
      <c r="S2419">
        <v>0</v>
      </c>
      <c r="AF2419">
        <v>0.5</v>
      </c>
    </row>
    <row r="2420" spans="1:32" hidden="1" x14ac:dyDescent="0.2">
      <c r="A2420" t="s">
        <v>577</v>
      </c>
      <c r="B2420" t="s">
        <v>531</v>
      </c>
      <c r="C2420" t="s">
        <v>41</v>
      </c>
      <c r="D2420" t="s">
        <v>44</v>
      </c>
      <c r="E2420">
        <v>3</v>
      </c>
      <c r="F2420" t="s">
        <v>578</v>
      </c>
      <c r="G2420" t="s">
        <v>128</v>
      </c>
      <c r="O2420">
        <v>2</v>
      </c>
      <c r="P2420">
        <v>4</v>
      </c>
      <c r="Q2420">
        <v>0</v>
      </c>
      <c r="R2420">
        <v>0</v>
      </c>
      <c r="S2420">
        <v>0</v>
      </c>
      <c r="AF2420">
        <v>0.4</v>
      </c>
    </row>
    <row r="2421" spans="1:32" hidden="1" x14ac:dyDescent="0.2">
      <c r="A2421" t="s">
        <v>727</v>
      </c>
      <c r="B2421" t="s">
        <v>728</v>
      </c>
      <c r="C2421" t="s">
        <v>55</v>
      </c>
      <c r="D2421" t="s">
        <v>51</v>
      </c>
      <c r="E2421">
        <v>3</v>
      </c>
      <c r="F2421" t="s">
        <v>729</v>
      </c>
      <c r="G2421" t="s">
        <v>125</v>
      </c>
      <c r="O2421">
        <v>1</v>
      </c>
      <c r="P2421">
        <v>3</v>
      </c>
      <c r="Q2421">
        <v>0</v>
      </c>
      <c r="R2421">
        <v>0</v>
      </c>
      <c r="S2421">
        <v>0</v>
      </c>
      <c r="AF2421">
        <v>0.3</v>
      </c>
    </row>
    <row r="2422" spans="1:32" hidden="1" x14ac:dyDescent="0.2">
      <c r="A2422" t="s">
        <v>718</v>
      </c>
      <c r="B2422" t="s">
        <v>531</v>
      </c>
      <c r="C2422" t="s">
        <v>53</v>
      </c>
      <c r="D2422" t="s">
        <v>37</v>
      </c>
      <c r="E2422">
        <v>3</v>
      </c>
      <c r="F2422" t="s">
        <v>719</v>
      </c>
      <c r="G2422" t="s">
        <v>123</v>
      </c>
      <c r="O2422">
        <v>1</v>
      </c>
      <c r="P2422">
        <v>2</v>
      </c>
      <c r="Q2422">
        <v>0</v>
      </c>
      <c r="R2422">
        <v>0</v>
      </c>
      <c r="S2422">
        <v>0</v>
      </c>
      <c r="AF2422">
        <v>0.2</v>
      </c>
    </row>
    <row r="2423" spans="1:32" hidden="1" x14ac:dyDescent="0.2">
      <c r="A2423" t="s">
        <v>553</v>
      </c>
      <c r="B2423" t="s">
        <v>476</v>
      </c>
      <c r="C2423" t="s">
        <v>48</v>
      </c>
      <c r="D2423" t="s">
        <v>35</v>
      </c>
      <c r="E2423">
        <v>3</v>
      </c>
      <c r="F2423" t="s">
        <v>554</v>
      </c>
      <c r="G2423" t="s">
        <v>131</v>
      </c>
      <c r="O2423">
        <v>1</v>
      </c>
      <c r="P2423">
        <v>2</v>
      </c>
      <c r="Q2423">
        <v>0</v>
      </c>
      <c r="R2423">
        <v>0</v>
      </c>
      <c r="S2423">
        <v>0</v>
      </c>
      <c r="AF2423">
        <v>0.2</v>
      </c>
    </row>
    <row r="2424" spans="1:32" hidden="1" x14ac:dyDescent="0.2">
      <c r="A2424" t="s">
        <v>462</v>
      </c>
      <c r="B2424" t="s">
        <v>463</v>
      </c>
      <c r="C2424" t="s">
        <v>35</v>
      </c>
      <c r="D2424" t="s">
        <v>48</v>
      </c>
      <c r="E2424">
        <v>3</v>
      </c>
      <c r="F2424" t="s">
        <v>464</v>
      </c>
      <c r="G2424" t="s">
        <v>131</v>
      </c>
      <c r="H2424">
        <v>1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AF2424">
        <v>0</v>
      </c>
    </row>
    <row r="2425" spans="1:32" hidden="1" x14ac:dyDescent="0.2">
      <c r="A2425" t="s">
        <v>774</v>
      </c>
      <c r="B2425" t="s">
        <v>721</v>
      </c>
      <c r="C2425" t="s">
        <v>57</v>
      </c>
      <c r="D2425" t="s">
        <v>52</v>
      </c>
      <c r="E2425">
        <v>3</v>
      </c>
      <c r="F2425" t="s">
        <v>775</v>
      </c>
      <c r="G2425" t="s">
        <v>136</v>
      </c>
      <c r="T2425">
        <v>1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1</v>
      </c>
      <c r="AF2425">
        <v>0</v>
      </c>
    </row>
    <row r="2426" spans="1:32" hidden="1" x14ac:dyDescent="0.2">
      <c r="A2426" t="s">
        <v>983</v>
      </c>
      <c r="B2426" t="s">
        <v>721</v>
      </c>
      <c r="C2426" t="s">
        <v>60</v>
      </c>
      <c r="D2426" t="s">
        <v>46</v>
      </c>
      <c r="E2426">
        <v>3</v>
      </c>
      <c r="F2426" t="s">
        <v>984</v>
      </c>
      <c r="G2426" t="s">
        <v>134</v>
      </c>
      <c r="T2426">
        <v>2</v>
      </c>
      <c r="U2426">
        <v>0</v>
      </c>
      <c r="V2426">
        <v>0</v>
      </c>
      <c r="W2426">
        <v>0</v>
      </c>
      <c r="X2426">
        <v>0</v>
      </c>
      <c r="Y2426">
        <v>0</v>
      </c>
      <c r="AF2426">
        <v>0</v>
      </c>
    </row>
    <row r="2427" spans="1:32" hidden="1" x14ac:dyDescent="0.2">
      <c r="A2427" t="s">
        <v>861</v>
      </c>
      <c r="B2427" t="s">
        <v>721</v>
      </c>
      <c r="C2427" t="s">
        <v>38</v>
      </c>
      <c r="D2427" t="s">
        <v>32</v>
      </c>
      <c r="E2427">
        <v>3</v>
      </c>
      <c r="F2427" t="s">
        <v>862</v>
      </c>
      <c r="G2427" t="s">
        <v>130</v>
      </c>
      <c r="T2427">
        <v>4</v>
      </c>
      <c r="U2427">
        <v>0</v>
      </c>
      <c r="V2427">
        <v>0</v>
      </c>
      <c r="W2427">
        <v>0</v>
      </c>
      <c r="X2427">
        <v>0</v>
      </c>
      <c r="Y2427">
        <v>0</v>
      </c>
      <c r="AF2427">
        <v>0</v>
      </c>
    </row>
    <row r="2428" spans="1:32" hidden="1" x14ac:dyDescent="0.2">
      <c r="A2428" t="s">
        <v>1122</v>
      </c>
      <c r="B2428" t="s">
        <v>721</v>
      </c>
      <c r="C2428" t="s">
        <v>47</v>
      </c>
      <c r="D2428" t="s">
        <v>62</v>
      </c>
      <c r="E2428">
        <v>3</v>
      </c>
      <c r="F2428" t="s">
        <v>1123</v>
      </c>
      <c r="G2428" t="s">
        <v>138</v>
      </c>
      <c r="T2428">
        <v>1</v>
      </c>
      <c r="U2428">
        <v>0</v>
      </c>
      <c r="V2428">
        <v>0</v>
      </c>
      <c r="W2428">
        <v>0</v>
      </c>
      <c r="X2428">
        <v>0</v>
      </c>
      <c r="Y2428">
        <v>0</v>
      </c>
      <c r="AF2428">
        <v>0</v>
      </c>
    </row>
    <row r="2429" spans="1:32" hidden="1" x14ac:dyDescent="0.2">
      <c r="A2429" t="s">
        <v>1030</v>
      </c>
      <c r="B2429" t="s">
        <v>721</v>
      </c>
      <c r="C2429" t="s">
        <v>42</v>
      </c>
      <c r="D2429" t="s">
        <v>58</v>
      </c>
      <c r="E2429">
        <v>3</v>
      </c>
      <c r="F2429" t="s">
        <v>1031</v>
      </c>
      <c r="G2429" t="s">
        <v>135</v>
      </c>
      <c r="T2429">
        <v>1</v>
      </c>
      <c r="U2429">
        <v>0</v>
      </c>
      <c r="V2429">
        <v>0</v>
      </c>
      <c r="W2429">
        <v>0</v>
      </c>
      <c r="X2429">
        <v>0</v>
      </c>
      <c r="Y2429">
        <v>0</v>
      </c>
      <c r="AF2429">
        <v>0</v>
      </c>
    </row>
    <row r="2430" spans="1:32" hidden="1" x14ac:dyDescent="0.2">
      <c r="A2430" t="s">
        <v>961</v>
      </c>
      <c r="B2430" t="s">
        <v>795</v>
      </c>
      <c r="C2430" t="s">
        <v>60</v>
      </c>
      <c r="D2430" t="s">
        <v>46</v>
      </c>
      <c r="E2430">
        <v>3</v>
      </c>
      <c r="F2430" t="s">
        <v>962</v>
      </c>
      <c r="G2430" t="s">
        <v>134</v>
      </c>
      <c r="T2430">
        <v>2</v>
      </c>
      <c r="U2430">
        <v>0</v>
      </c>
      <c r="V2430">
        <v>0</v>
      </c>
      <c r="W2430">
        <v>0</v>
      </c>
      <c r="X2430">
        <v>0</v>
      </c>
      <c r="Y2430">
        <v>0</v>
      </c>
      <c r="AF2430">
        <v>0</v>
      </c>
    </row>
    <row r="2431" spans="1:32" hidden="1" x14ac:dyDescent="0.2">
      <c r="A2431" t="s">
        <v>993</v>
      </c>
      <c r="B2431" t="s">
        <v>795</v>
      </c>
      <c r="C2431" t="s">
        <v>51</v>
      </c>
      <c r="D2431" t="s">
        <v>55</v>
      </c>
      <c r="E2431">
        <v>3</v>
      </c>
      <c r="F2431" t="s">
        <v>994</v>
      </c>
      <c r="G2431" t="s">
        <v>125</v>
      </c>
      <c r="T2431">
        <v>3</v>
      </c>
      <c r="U2431">
        <v>0</v>
      </c>
      <c r="V2431">
        <v>0</v>
      </c>
      <c r="W2431">
        <v>0</v>
      </c>
      <c r="X2431">
        <v>0</v>
      </c>
      <c r="Y2431">
        <v>0</v>
      </c>
      <c r="AF2431">
        <v>0</v>
      </c>
    </row>
    <row r="2432" spans="1:32" hidden="1" x14ac:dyDescent="0.2">
      <c r="A2432" t="s">
        <v>1184</v>
      </c>
      <c r="B2432" t="s">
        <v>721</v>
      </c>
      <c r="C2432" t="s">
        <v>52</v>
      </c>
      <c r="D2432" t="s">
        <v>57</v>
      </c>
      <c r="E2432">
        <v>3</v>
      </c>
      <c r="F2432" t="s">
        <v>1185</v>
      </c>
      <c r="G2432" t="s">
        <v>136</v>
      </c>
      <c r="T2432">
        <v>2</v>
      </c>
      <c r="U2432">
        <v>0</v>
      </c>
      <c r="V2432">
        <v>0</v>
      </c>
      <c r="W2432">
        <v>0</v>
      </c>
      <c r="X2432">
        <v>0</v>
      </c>
      <c r="Y2432">
        <v>0</v>
      </c>
      <c r="AF2432">
        <v>0</v>
      </c>
    </row>
    <row r="2433" spans="1:32" hidden="1" x14ac:dyDescent="0.2">
      <c r="A2433" t="s">
        <v>841</v>
      </c>
      <c r="B2433" t="s">
        <v>721</v>
      </c>
      <c r="C2433" t="s">
        <v>37</v>
      </c>
      <c r="D2433" t="s">
        <v>53</v>
      </c>
      <c r="E2433">
        <v>3</v>
      </c>
      <c r="F2433" t="s">
        <v>842</v>
      </c>
      <c r="G2433" t="s">
        <v>123</v>
      </c>
      <c r="T2433">
        <v>1</v>
      </c>
      <c r="U2433">
        <v>0</v>
      </c>
      <c r="V2433">
        <v>0</v>
      </c>
      <c r="W2433">
        <v>0</v>
      </c>
      <c r="X2433">
        <v>0</v>
      </c>
      <c r="Y2433">
        <v>0</v>
      </c>
      <c r="AF2433">
        <v>0</v>
      </c>
    </row>
    <row r="2434" spans="1:32" hidden="1" x14ac:dyDescent="0.2">
      <c r="A2434" t="s">
        <v>1034</v>
      </c>
      <c r="B2434" t="s">
        <v>795</v>
      </c>
      <c r="C2434" t="s">
        <v>39</v>
      </c>
      <c r="D2434" t="s">
        <v>49</v>
      </c>
      <c r="E2434">
        <v>3</v>
      </c>
      <c r="F2434" t="s">
        <v>1035</v>
      </c>
      <c r="G2434" t="s">
        <v>132</v>
      </c>
      <c r="T2434">
        <v>2</v>
      </c>
      <c r="U2434">
        <v>0</v>
      </c>
      <c r="V2434">
        <v>0</v>
      </c>
      <c r="W2434">
        <v>0</v>
      </c>
      <c r="X2434">
        <v>0</v>
      </c>
      <c r="Y2434">
        <v>0</v>
      </c>
      <c r="AF2434">
        <v>0</v>
      </c>
    </row>
    <row r="2435" spans="1:32" hidden="1" x14ac:dyDescent="0.2">
      <c r="A2435" t="s">
        <v>1116</v>
      </c>
      <c r="B2435" t="s">
        <v>795</v>
      </c>
      <c r="C2435" t="s">
        <v>45</v>
      </c>
      <c r="D2435" t="s">
        <v>56</v>
      </c>
      <c r="E2435">
        <v>3</v>
      </c>
      <c r="F2435" t="s">
        <v>1117</v>
      </c>
      <c r="G2435" t="s">
        <v>129</v>
      </c>
      <c r="T2435">
        <v>2</v>
      </c>
      <c r="U2435">
        <v>0</v>
      </c>
      <c r="V2435">
        <v>0</v>
      </c>
      <c r="W2435">
        <v>0</v>
      </c>
      <c r="X2435">
        <v>0</v>
      </c>
      <c r="Y2435">
        <v>0</v>
      </c>
      <c r="AF2435">
        <v>0</v>
      </c>
    </row>
    <row r="2436" spans="1:32" hidden="1" x14ac:dyDescent="0.2">
      <c r="A2436" t="s">
        <v>1106</v>
      </c>
      <c r="B2436" t="s">
        <v>721</v>
      </c>
      <c r="C2436" t="s">
        <v>52</v>
      </c>
      <c r="D2436" t="s">
        <v>57</v>
      </c>
      <c r="E2436">
        <v>3</v>
      </c>
      <c r="F2436" t="s">
        <v>1107</v>
      </c>
      <c r="G2436" t="s">
        <v>136</v>
      </c>
      <c r="T2436">
        <v>2</v>
      </c>
      <c r="U2436">
        <v>0</v>
      </c>
      <c r="V2436">
        <v>0</v>
      </c>
      <c r="W2436">
        <v>0</v>
      </c>
      <c r="X2436">
        <v>0</v>
      </c>
      <c r="Y2436">
        <v>0</v>
      </c>
      <c r="AF2436">
        <v>0</v>
      </c>
    </row>
    <row r="2437" spans="1:32" hidden="1" x14ac:dyDescent="0.2">
      <c r="A2437" t="s">
        <v>1275</v>
      </c>
      <c r="B2437" t="s">
        <v>721</v>
      </c>
      <c r="C2437" t="s">
        <v>36</v>
      </c>
      <c r="D2437" t="s">
        <v>33</v>
      </c>
      <c r="E2437">
        <v>3</v>
      </c>
      <c r="F2437" t="s">
        <v>1276</v>
      </c>
      <c r="G2437" t="s">
        <v>133</v>
      </c>
      <c r="T2437">
        <v>1</v>
      </c>
      <c r="U2437">
        <v>0</v>
      </c>
      <c r="V2437">
        <v>0</v>
      </c>
      <c r="W2437">
        <v>0</v>
      </c>
      <c r="X2437">
        <v>0</v>
      </c>
      <c r="Y2437">
        <v>0</v>
      </c>
      <c r="AF2437">
        <v>0</v>
      </c>
    </row>
    <row r="2438" spans="1:32" hidden="1" x14ac:dyDescent="0.2">
      <c r="A2438" t="s">
        <v>859</v>
      </c>
      <c r="B2438" t="s">
        <v>721</v>
      </c>
      <c r="C2438" t="s">
        <v>57</v>
      </c>
      <c r="D2438" t="s">
        <v>52</v>
      </c>
      <c r="E2438">
        <v>3</v>
      </c>
      <c r="F2438" t="s">
        <v>860</v>
      </c>
      <c r="G2438" t="s">
        <v>136</v>
      </c>
      <c r="T2438">
        <v>1</v>
      </c>
      <c r="U2438">
        <v>0</v>
      </c>
      <c r="V2438">
        <v>0</v>
      </c>
      <c r="W2438">
        <v>0</v>
      </c>
      <c r="X2438">
        <v>0</v>
      </c>
      <c r="Y2438">
        <v>0</v>
      </c>
      <c r="AF2438">
        <v>0</v>
      </c>
    </row>
    <row r="2439" spans="1:32" hidden="1" x14ac:dyDescent="0.2">
      <c r="A2439" t="s">
        <v>1100</v>
      </c>
      <c r="B2439" t="s">
        <v>795</v>
      </c>
      <c r="C2439" t="s">
        <v>53</v>
      </c>
      <c r="D2439" t="s">
        <v>37</v>
      </c>
      <c r="E2439">
        <v>3</v>
      </c>
      <c r="F2439" t="s">
        <v>1101</v>
      </c>
      <c r="G2439" t="s">
        <v>123</v>
      </c>
      <c r="T2439">
        <v>1</v>
      </c>
      <c r="U2439">
        <v>0</v>
      </c>
      <c r="V2439">
        <v>0</v>
      </c>
      <c r="W2439">
        <v>0</v>
      </c>
      <c r="X2439">
        <v>0</v>
      </c>
      <c r="Y2439">
        <v>0</v>
      </c>
      <c r="AF2439">
        <v>0</v>
      </c>
    </row>
    <row r="2440" spans="1:32" hidden="1" x14ac:dyDescent="0.2">
      <c r="A2440" t="s">
        <v>1040</v>
      </c>
      <c r="B2440" t="s">
        <v>795</v>
      </c>
      <c r="C2440" t="s">
        <v>62</v>
      </c>
      <c r="D2440" t="s">
        <v>47</v>
      </c>
      <c r="E2440">
        <v>3</v>
      </c>
      <c r="F2440" t="s">
        <v>1041</v>
      </c>
      <c r="G2440" t="s">
        <v>138</v>
      </c>
      <c r="T2440">
        <v>1</v>
      </c>
      <c r="U2440">
        <v>0</v>
      </c>
      <c r="V2440">
        <v>0</v>
      </c>
      <c r="W2440">
        <v>0</v>
      </c>
      <c r="X2440">
        <v>0</v>
      </c>
      <c r="Y2440">
        <v>0</v>
      </c>
      <c r="AF2440">
        <v>0</v>
      </c>
    </row>
    <row r="2441" spans="1:32" hidden="1" x14ac:dyDescent="0.2">
      <c r="A2441" t="s">
        <v>1220</v>
      </c>
      <c r="B2441" t="s">
        <v>795</v>
      </c>
      <c r="C2441" t="s">
        <v>56</v>
      </c>
      <c r="D2441" t="s">
        <v>45</v>
      </c>
      <c r="E2441">
        <v>3</v>
      </c>
      <c r="F2441" t="s">
        <v>1221</v>
      </c>
      <c r="G2441" t="s">
        <v>129</v>
      </c>
      <c r="T2441">
        <v>1</v>
      </c>
      <c r="U2441">
        <v>0</v>
      </c>
      <c r="V2441">
        <v>0</v>
      </c>
      <c r="W2441">
        <v>0</v>
      </c>
      <c r="X2441">
        <v>0</v>
      </c>
      <c r="Y2441">
        <v>0</v>
      </c>
      <c r="AF2441">
        <v>0</v>
      </c>
    </row>
    <row r="2442" spans="1:32" hidden="1" x14ac:dyDescent="0.2">
      <c r="A2442" t="s">
        <v>887</v>
      </c>
      <c r="B2442" t="s">
        <v>721</v>
      </c>
      <c r="C2442" t="s">
        <v>62</v>
      </c>
      <c r="D2442" t="s">
        <v>47</v>
      </c>
      <c r="E2442">
        <v>3</v>
      </c>
      <c r="F2442" t="s">
        <v>888</v>
      </c>
      <c r="G2442" t="s">
        <v>138</v>
      </c>
      <c r="T2442">
        <v>3</v>
      </c>
      <c r="U2442">
        <v>0</v>
      </c>
      <c r="V2442">
        <v>0</v>
      </c>
      <c r="W2442">
        <v>0</v>
      </c>
      <c r="X2442">
        <v>0</v>
      </c>
      <c r="Y2442">
        <v>0</v>
      </c>
      <c r="AF2442">
        <v>0</v>
      </c>
    </row>
    <row r="2443" spans="1:32" hidden="1" x14ac:dyDescent="0.2">
      <c r="A2443" t="s">
        <v>1318</v>
      </c>
      <c r="B2443" t="s">
        <v>721</v>
      </c>
      <c r="C2443" t="s">
        <v>47</v>
      </c>
      <c r="D2443" t="s">
        <v>62</v>
      </c>
      <c r="E2443">
        <v>3</v>
      </c>
      <c r="F2443" t="s">
        <v>1319</v>
      </c>
      <c r="G2443" t="s">
        <v>138</v>
      </c>
      <c r="T2443">
        <v>2</v>
      </c>
      <c r="U2443">
        <v>0</v>
      </c>
      <c r="V2443">
        <v>0</v>
      </c>
      <c r="W2443">
        <v>0</v>
      </c>
      <c r="X2443">
        <v>0</v>
      </c>
      <c r="Y2443">
        <v>0</v>
      </c>
      <c r="AF2443">
        <v>0</v>
      </c>
    </row>
    <row r="2444" spans="1:32" hidden="1" x14ac:dyDescent="0.2">
      <c r="A2444" t="s">
        <v>939</v>
      </c>
      <c r="B2444" t="s">
        <v>721</v>
      </c>
      <c r="C2444" t="s">
        <v>35</v>
      </c>
      <c r="D2444" t="s">
        <v>48</v>
      </c>
      <c r="E2444">
        <v>3</v>
      </c>
      <c r="F2444" t="s">
        <v>940</v>
      </c>
      <c r="G2444" t="s">
        <v>131</v>
      </c>
      <c r="T2444">
        <v>1</v>
      </c>
      <c r="U2444">
        <v>0</v>
      </c>
      <c r="V2444">
        <v>0</v>
      </c>
      <c r="W2444">
        <v>0</v>
      </c>
      <c r="X2444">
        <v>0</v>
      </c>
      <c r="Y2444">
        <v>0</v>
      </c>
      <c r="AF2444">
        <v>0</v>
      </c>
    </row>
    <row r="2445" spans="1:32" hidden="1" x14ac:dyDescent="0.2">
      <c r="A2445" t="s">
        <v>1324</v>
      </c>
      <c r="B2445" t="s">
        <v>795</v>
      </c>
      <c r="C2445" t="s">
        <v>57</v>
      </c>
      <c r="D2445" t="s">
        <v>52</v>
      </c>
      <c r="E2445">
        <v>3</v>
      </c>
      <c r="F2445" t="s">
        <v>1325</v>
      </c>
      <c r="G2445" t="s">
        <v>136</v>
      </c>
      <c r="T2445">
        <v>1</v>
      </c>
      <c r="U2445">
        <v>0</v>
      </c>
      <c r="V2445">
        <v>0</v>
      </c>
      <c r="W2445">
        <v>0</v>
      </c>
      <c r="X2445">
        <v>0</v>
      </c>
      <c r="Y2445">
        <v>0</v>
      </c>
      <c r="AF2445">
        <v>0</v>
      </c>
    </row>
    <row r="2446" spans="1:32" hidden="1" x14ac:dyDescent="0.2">
      <c r="A2446" t="s">
        <v>1243</v>
      </c>
      <c r="B2446" t="s">
        <v>795</v>
      </c>
      <c r="C2446" t="s">
        <v>40</v>
      </c>
      <c r="D2446" t="s">
        <v>43</v>
      </c>
      <c r="E2446">
        <v>3</v>
      </c>
      <c r="F2446" t="s">
        <v>1244</v>
      </c>
      <c r="G2446" t="s">
        <v>127</v>
      </c>
      <c r="T2446">
        <v>2</v>
      </c>
      <c r="U2446">
        <v>0</v>
      </c>
      <c r="V2446">
        <v>0</v>
      </c>
      <c r="W2446">
        <v>0</v>
      </c>
      <c r="X2446">
        <v>0</v>
      </c>
      <c r="Y2446">
        <v>0</v>
      </c>
      <c r="AF2446">
        <v>0</v>
      </c>
    </row>
    <row r="2447" spans="1:32" hidden="1" x14ac:dyDescent="0.2">
      <c r="A2447" t="s">
        <v>1032</v>
      </c>
      <c r="B2447" t="s">
        <v>721</v>
      </c>
      <c r="C2447" t="s">
        <v>59</v>
      </c>
      <c r="D2447" t="s">
        <v>54</v>
      </c>
      <c r="E2447">
        <v>3</v>
      </c>
      <c r="F2447" t="s">
        <v>1033</v>
      </c>
      <c r="G2447" t="s">
        <v>126</v>
      </c>
      <c r="T2447">
        <v>1</v>
      </c>
      <c r="U2447">
        <v>0</v>
      </c>
      <c r="V2447">
        <v>0</v>
      </c>
      <c r="W2447">
        <v>0</v>
      </c>
      <c r="X2447">
        <v>0</v>
      </c>
      <c r="Y2447">
        <v>0</v>
      </c>
      <c r="AF2447">
        <v>0</v>
      </c>
    </row>
    <row r="2448" spans="1:32" hidden="1" x14ac:dyDescent="0.2">
      <c r="A2448" t="s">
        <v>1228</v>
      </c>
      <c r="B2448" t="s">
        <v>721</v>
      </c>
      <c r="C2448" t="s">
        <v>38</v>
      </c>
      <c r="D2448" t="s">
        <v>32</v>
      </c>
      <c r="E2448">
        <v>3</v>
      </c>
      <c r="F2448" t="s">
        <v>1229</v>
      </c>
      <c r="G2448" t="s">
        <v>130</v>
      </c>
      <c r="T2448">
        <v>4</v>
      </c>
      <c r="U2448">
        <v>0</v>
      </c>
      <c r="V2448">
        <v>0</v>
      </c>
      <c r="W2448">
        <v>0</v>
      </c>
      <c r="X2448">
        <v>0</v>
      </c>
      <c r="Y2448">
        <v>0</v>
      </c>
      <c r="AF2448">
        <v>0</v>
      </c>
    </row>
    <row r="2449" spans="1:32" hidden="1" x14ac:dyDescent="0.2">
      <c r="A2449" t="s">
        <v>979</v>
      </c>
      <c r="B2449" t="s">
        <v>721</v>
      </c>
      <c r="C2449" t="s">
        <v>34</v>
      </c>
      <c r="D2449" t="s">
        <v>50</v>
      </c>
      <c r="E2449">
        <v>3</v>
      </c>
      <c r="F2449" t="s">
        <v>980</v>
      </c>
      <c r="G2449" t="s">
        <v>124</v>
      </c>
      <c r="T2449">
        <v>2</v>
      </c>
      <c r="U2449">
        <v>0</v>
      </c>
      <c r="V2449">
        <v>0</v>
      </c>
      <c r="W2449">
        <v>0</v>
      </c>
      <c r="X2449">
        <v>0</v>
      </c>
      <c r="Y2449">
        <v>0</v>
      </c>
      <c r="AF2449">
        <v>0</v>
      </c>
    </row>
    <row r="2450" spans="1:32" hidden="1" x14ac:dyDescent="0.2">
      <c r="A2450" t="s">
        <v>1094</v>
      </c>
      <c r="B2450" t="s">
        <v>795</v>
      </c>
      <c r="C2450" t="s">
        <v>35</v>
      </c>
      <c r="D2450" t="s">
        <v>48</v>
      </c>
      <c r="E2450">
        <v>3</v>
      </c>
      <c r="F2450" t="s">
        <v>1095</v>
      </c>
      <c r="G2450" t="s">
        <v>131</v>
      </c>
      <c r="T2450">
        <v>1</v>
      </c>
      <c r="U2450">
        <v>0</v>
      </c>
      <c r="V2450">
        <v>0</v>
      </c>
      <c r="W2450">
        <v>0</v>
      </c>
      <c r="X2450">
        <v>0</v>
      </c>
      <c r="Y2450">
        <v>0</v>
      </c>
      <c r="AF2450">
        <v>0</v>
      </c>
    </row>
    <row r="2451" spans="1:32" hidden="1" x14ac:dyDescent="0.2">
      <c r="A2451" t="s">
        <v>881</v>
      </c>
      <c r="B2451" t="s">
        <v>721</v>
      </c>
      <c r="C2451" t="s">
        <v>55</v>
      </c>
      <c r="D2451" t="s">
        <v>51</v>
      </c>
      <c r="E2451">
        <v>3</v>
      </c>
      <c r="F2451" t="s">
        <v>882</v>
      </c>
      <c r="G2451" t="s">
        <v>125</v>
      </c>
      <c r="T2451">
        <v>1</v>
      </c>
      <c r="U2451">
        <v>0</v>
      </c>
      <c r="V2451">
        <v>0</v>
      </c>
      <c r="W2451">
        <v>0</v>
      </c>
      <c r="X2451">
        <v>0</v>
      </c>
      <c r="Y2451">
        <v>0</v>
      </c>
      <c r="AF2451">
        <v>0</v>
      </c>
    </row>
    <row r="2452" spans="1:32" hidden="1" x14ac:dyDescent="0.2">
      <c r="A2452" t="s">
        <v>1337</v>
      </c>
      <c r="B2452" t="s">
        <v>476</v>
      </c>
      <c r="C2452" t="s">
        <v>41</v>
      </c>
      <c r="D2452" t="s">
        <v>44</v>
      </c>
      <c r="E2452">
        <v>3</v>
      </c>
      <c r="Z2452">
        <v>0</v>
      </c>
      <c r="AA2452">
        <v>1</v>
      </c>
      <c r="AF2452">
        <v>0</v>
      </c>
    </row>
    <row r="2453" spans="1:32" hidden="1" x14ac:dyDescent="0.2">
      <c r="A2453" t="s">
        <v>557</v>
      </c>
      <c r="B2453" t="s">
        <v>476</v>
      </c>
      <c r="C2453" t="s">
        <v>58</v>
      </c>
      <c r="D2453" t="s">
        <v>42</v>
      </c>
      <c r="E2453">
        <v>3</v>
      </c>
      <c r="F2453" t="s">
        <v>558</v>
      </c>
      <c r="G2453" t="s">
        <v>135</v>
      </c>
      <c r="O2453">
        <v>5</v>
      </c>
      <c r="P2453">
        <v>-1</v>
      </c>
      <c r="Q2453">
        <v>0</v>
      </c>
      <c r="R2453">
        <v>0</v>
      </c>
      <c r="S2453">
        <v>0</v>
      </c>
      <c r="AF2453">
        <v>-0.1</v>
      </c>
    </row>
    <row r="2454" spans="1:32" hidden="1" x14ac:dyDescent="0.2">
      <c r="A2454" t="s">
        <v>745</v>
      </c>
      <c r="B2454" t="s">
        <v>368</v>
      </c>
      <c r="C2454" t="s">
        <v>43</v>
      </c>
      <c r="D2454" t="s">
        <v>40</v>
      </c>
      <c r="E2454">
        <v>3</v>
      </c>
      <c r="F2454" t="s">
        <v>746</v>
      </c>
      <c r="G2454" t="s">
        <v>127</v>
      </c>
      <c r="O2454">
        <v>2</v>
      </c>
      <c r="P2454">
        <v>-2</v>
      </c>
      <c r="Q2454">
        <v>0</v>
      </c>
      <c r="R2454">
        <v>0</v>
      </c>
      <c r="S2454">
        <v>0</v>
      </c>
      <c r="AF2454">
        <v>-0.2</v>
      </c>
    </row>
    <row r="2455" spans="1:32" hidden="1" x14ac:dyDescent="0.2">
      <c r="A2455" t="s">
        <v>927</v>
      </c>
      <c r="B2455" t="s">
        <v>721</v>
      </c>
      <c r="C2455" t="s">
        <v>46</v>
      </c>
      <c r="D2455" t="s">
        <v>52</v>
      </c>
      <c r="E2455">
        <v>2</v>
      </c>
      <c r="F2455" t="s">
        <v>928</v>
      </c>
      <c r="G2455" t="s">
        <v>108</v>
      </c>
      <c r="T2455">
        <v>9</v>
      </c>
      <c r="U2455">
        <v>8</v>
      </c>
      <c r="V2455">
        <v>112</v>
      </c>
      <c r="W2455">
        <v>3</v>
      </c>
      <c r="X2455">
        <v>0</v>
      </c>
      <c r="Y2455">
        <v>1</v>
      </c>
      <c r="AF2455">
        <v>40.200000000000003</v>
      </c>
    </row>
    <row r="2456" spans="1:32" hidden="1" x14ac:dyDescent="0.2">
      <c r="A2456" t="s">
        <v>801</v>
      </c>
      <c r="B2456" t="s">
        <v>721</v>
      </c>
      <c r="C2456" t="s">
        <v>48</v>
      </c>
      <c r="D2456" t="s">
        <v>60</v>
      </c>
      <c r="E2456">
        <v>2</v>
      </c>
      <c r="F2456" t="s">
        <v>802</v>
      </c>
      <c r="G2456" t="s">
        <v>114</v>
      </c>
      <c r="T2456">
        <v>11</v>
      </c>
      <c r="U2456">
        <v>9</v>
      </c>
      <c r="V2456">
        <v>195</v>
      </c>
      <c r="W2456">
        <v>1</v>
      </c>
      <c r="X2456">
        <v>1</v>
      </c>
      <c r="Y2456">
        <v>1</v>
      </c>
      <c r="AF2456">
        <v>39.5</v>
      </c>
    </row>
    <row r="2457" spans="1:32" hidden="1" x14ac:dyDescent="0.2">
      <c r="A2457" t="s">
        <v>1253</v>
      </c>
      <c r="B2457" t="s">
        <v>721</v>
      </c>
      <c r="C2457" t="s">
        <v>40</v>
      </c>
      <c r="D2457" t="s">
        <v>42</v>
      </c>
      <c r="E2457">
        <v>2</v>
      </c>
      <c r="F2457" t="s">
        <v>1254</v>
      </c>
      <c r="G2457" t="s">
        <v>120</v>
      </c>
      <c r="T2457">
        <v>12</v>
      </c>
      <c r="U2457">
        <v>6</v>
      </c>
      <c r="V2457">
        <v>155</v>
      </c>
      <c r="W2457">
        <v>2</v>
      </c>
      <c r="X2457">
        <v>0</v>
      </c>
      <c r="Y2457">
        <v>1</v>
      </c>
      <c r="AF2457">
        <v>36.5</v>
      </c>
    </row>
    <row r="2458" spans="1:32" hidden="1" x14ac:dyDescent="0.2">
      <c r="A2458" t="s">
        <v>807</v>
      </c>
      <c r="B2458" t="s">
        <v>721</v>
      </c>
      <c r="C2458" t="s">
        <v>43</v>
      </c>
      <c r="D2458" t="s">
        <v>58</v>
      </c>
      <c r="E2458">
        <v>2</v>
      </c>
      <c r="F2458" t="s">
        <v>808</v>
      </c>
      <c r="G2458" t="s">
        <v>112</v>
      </c>
      <c r="O2458">
        <v>1</v>
      </c>
      <c r="P2458">
        <v>12</v>
      </c>
      <c r="Q2458">
        <v>0</v>
      </c>
      <c r="R2458">
        <v>0</v>
      </c>
      <c r="S2458">
        <v>0</v>
      </c>
      <c r="T2458">
        <v>19</v>
      </c>
      <c r="U2458">
        <v>11</v>
      </c>
      <c r="V2458">
        <v>97</v>
      </c>
      <c r="W2458">
        <v>2</v>
      </c>
      <c r="X2458">
        <v>0</v>
      </c>
      <c r="Y2458">
        <v>0</v>
      </c>
      <c r="AF2458">
        <v>33.9</v>
      </c>
    </row>
    <row r="2459" spans="1:32" hidden="1" x14ac:dyDescent="0.2">
      <c r="A2459" t="s">
        <v>452</v>
      </c>
      <c r="B2459" t="s">
        <v>368</v>
      </c>
      <c r="C2459" t="s">
        <v>48</v>
      </c>
      <c r="D2459" t="s">
        <v>60</v>
      </c>
      <c r="E2459">
        <v>2</v>
      </c>
      <c r="F2459" t="s">
        <v>453</v>
      </c>
      <c r="G2459" t="s">
        <v>114</v>
      </c>
      <c r="H2459">
        <v>27</v>
      </c>
      <c r="I2459">
        <v>21</v>
      </c>
      <c r="J2459">
        <v>369</v>
      </c>
      <c r="K2459">
        <v>3</v>
      </c>
      <c r="L2459">
        <v>2</v>
      </c>
      <c r="M2459">
        <v>0</v>
      </c>
      <c r="N2459">
        <v>1</v>
      </c>
      <c r="O2459">
        <v>1</v>
      </c>
      <c r="P2459">
        <v>-1</v>
      </c>
      <c r="Q2459">
        <v>0</v>
      </c>
      <c r="R2459">
        <v>0</v>
      </c>
      <c r="S2459">
        <v>0</v>
      </c>
      <c r="AF2459">
        <v>33.659999999999997</v>
      </c>
    </row>
    <row r="2460" spans="1:32" hidden="1" x14ac:dyDescent="0.2">
      <c r="A2460" t="s">
        <v>422</v>
      </c>
      <c r="B2460" t="s">
        <v>368</v>
      </c>
      <c r="C2460" t="s">
        <v>43</v>
      </c>
      <c r="D2460" t="s">
        <v>58</v>
      </c>
      <c r="E2460">
        <v>2</v>
      </c>
      <c r="F2460" t="s">
        <v>423</v>
      </c>
      <c r="G2460" t="s">
        <v>112</v>
      </c>
      <c r="H2460">
        <v>59</v>
      </c>
      <c r="I2460">
        <v>38</v>
      </c>
      <c r="J2460">
        <v>466</v>
      </c>
      <c r="K2460">
        <v>3</v>
      </c>
      <c r="L2460">
        <v>0</v>
      </c>
      <c r="M2460">
        <v>0</v>
      </c>
      <c r="N2460">
        <v>1</v>
      </c>
      <c r="O2460">
        <v>3</v>
      </c>
      <c r="P2460">
        <v>-4</v>
      </c>
      <c r="Q2460">
        <v>0</v>
      </c>
      <c r="R2460">
        <v>0</v>
      </c>
      <c r="S2460">
        <v>0</v>
      </c>
      <c r="Z2460">
        <v>1</v>
      </c>
      <c r="AA2460">
        <v>0</v>
      </c>
      <c r="AF2460">
        <v>33.24</v>
      </c>
    </row>
    <row r="2461" spans="1:32" hidden="1" x14ac:dyDescent="0.2">
      <c r="A2461" t="s">
        <v>524</v>
      </c>
      <c r="B2461" t="s">
        <v>476</v>
      </c>
      <c r="C2461" t="s">
        <v>53</v>
      </c>
      <c r="D2461" t="s">
        <v>35</v>
      </c>
      <c r="E2461">
        <v>2</v>
      </c>
      <c r="F2461" t="s">
        <v>525</v>
      </c>
      <c r="G2461" t="s">
        <v>115</v>
      </c>
      <c r="O2461">
        <v>19</v>
      </c>
      <c r="P2461">
        <v>123</v>
      </c>
      <c r="Q2461">
        <v>2</v>
      </c>
      <c r="R2461">
        <v>0</v>
      </c>
      <c r="S2461">
        <v>1</v>
      </c>
      <c r="T2461">
        <v>3</v>
      </c>
      <c r="U2461">
        <v>3</v>
      </c>
      <c r="V2461">
        <v>23</v>
      </c>
      <c r="W2461">
        <v>0</v>
      </c>
      <c r="X2461">
        <v>0</v>
      </c>
      <c r="Y2461">
        <v>0</v>
      </c>
      <c r="Z2461">
        <v>1</v>
      </c>
      <c r="AA2461">
        <v>0</v>
      </c>
      <c r="AF2461">
        <v>32.6</v>
      </c>
    </row>
    <row r="2462" spans="1:32" hidden="1" x14ac:dyDescent="0.2">
      <c r="A2462" t="s">
        <v>380</v>
      </c>
      <c r="B2462" t="s">
        <v>368</v>
      </c>
      <c r="C2462" t="s">
        <v>60</v>
      </c>
      <c r="D2462" t="s">
        <v>48</v>
      </c>
      <c r="E2462">
        <v>2</v>
      </c>
      <c r="F2462" t="s">
        <v>381</v>
      </c>
      <c r="G2462" t="s">
        <v>114</v>
      </c>
      <c r="H2462">
        <v>46</v>
      </c>
      <c r="I2462">
        <v>33</v>
      </c>
      <c r="J2462">
        <v>335</v>
      </c>
      <c r="K2462">
        <v>2</v>
      </c>
      <c r="L2462">
        <v>1</v>
      </c>
      <c r="M2462">
        <v>0</v>
      </c>
      <c r="N2462">
        <v>1</v>
      </c>
      <c r="O2462">
        <v>9</v>
      </c>
      <c r="P2462">
        <v>51</v>
      </c>
      <c r="Q2462">
        <v>0</v>
      </c>
      <c r="R2462">
        <v>0</v>
      </c>
      <c r="S2462">
        <v>0</v>
      </c>
      <c r="Z2462">
        <v>1</v>
      </c>
      <c r="AA2462">
        <v>0</v>
      </c>
      <c r="AF2462">
        <v>31.5</v>
      </c>
    </row>
    <row r="2463" spans="1:32" hidden="1" x14ac:dyDescent="0.2">
      <c r="A2463" t="s">
        <v>553</v>
      </c>
      <c r="B2463" t="s">
        <v>476</v>
      </c>
      <c r="C2463" t="s">
        <v>48</v>
      </c>
      <c r="D2463" t="s">
        <v>60</v>
      </c>
      <c r="E2463">
        <v>2</v>
      </c>
      <c r="F2463" t="s">
        <v>554</v>
      </c>
      <c r="G2463" t="s">
        <v>114</v>
      </c>
      <c r="O2463">
        <v>20</v>
      </c>
      <c r="P2463">
        <v>77</v>
      </c>
      <c r="Q2463">
        <v>3</v>
      </c>
      <c r="R2463">
        <v>0</v>
      </c>
      <c r="S2463">
        <v>0</v>
      </c>
      <c r="T2463">
        <v>5</v>
      </c>
      <c r="U2463">
        <v>4</v>
      </c>
      <c r="V2463">
        <v>15</v>
      </c>
      <c r="W2463">
        <v>0</v>
      </c>
      <c r="X2463">
        <v>0</v>
      </c>
      <c r="Y2463">
        <v>0</v>
      </c>
      <c r="AF2463">
        <v>31.2</v>
      </c>
    </row>
    <row r="2464" spans="1:32" hidden="1" x14ac:dyDescent="0.2">
      <c r="A2464" t="s">
        <v>786</v>
      </c>
      <c r="B2464" t="s">
        <v>721</v>
      </c>
      <c r="C2464" t="s">
        <v>37</v>
      </c>
      <c r="D2464" t="s">
        <v>50</v>
      </c>
      <c r="E2464">
        <v>2</v>
      </c>
      <c r="F2464" t="s">
        <v>787</v>
      </c>
      <c r="G2464" t="s">
        <v>109</v>
      </c>
      <c r="T2464">
        <v>12</v>
      </c>
      <c r="U2464">
        <v>7</v>
      </c>
      <c r="V2464">
        <v>146</v>
      </c>
      <c r="W2464">
        <v>1</v>
      </c>
      <c r="X2464">
        <v>0</v>
      </c>
      <c r="Y2464">
        <v>1</v>
      </c>
      <c r="AF2464">
        <v>30.6</v>
      </c>
    </row>
    <row r="2465" spans="1:32" hidden="1" x14ac:dyDescent="0.2">
      <c r="A2465" t="s">
        <v>376</v>
      </c>
      <c r="B2465" t="s">
        <v>368</v>
      </c>
      <c r="C2465" t="s">
        <v>56</v>
      </c>
      <c r="D2465" t="s">
        <v>55</v>
      </c>
      <c r="E2465">
        <v>2</v>
      </c>
      <c r="F2465" t="s">
        <v>377</v>
      </c>
      <c r="G2465" t="s">
        <v>118</v>
      </c>
      <c r="H2465">
        <v>46</v>
      </c>
      <c r="I2465">
        <v>30</v>
      </c>
      <c r="J2465">
        <v>351</v>
      </c>
      <c r="K2465">
        <v>3</v>
      </c>
      <c r="L2465">
        <v>0</v>
      </c>
      <c r="M2465">
        <v>1</v>
      </c>
      <c r="N2465">
        <v>1</v>
      </c>
      <c r="O2465">
        <v>2</v>
      </c>
      <c r="P2465">
        <v>23</v>
      </c>
      <c r="Q2465">
        <v>0</v>
      </c>
      <c r="R2465">
        <v>0</v>
      </c>
      <c r="S2465">
        <v>0</v>
      </c>
      <c r="AF2465">
        <v>30.34</v>
      </c>
    </row>
    <row r="2466" spans="1:32" hidden="1" x14ac:dyDescent="0.2">
      <c r="A2466" t="s">
        <v>897</v>
      </c>
      <c r="B2466" t="s">
        <v>721</v>
      </c>
      <c r="C2466" t="s">
        <v>50</v>
      </c>
      <c r="D2466" t="s">
        <v>37</v>
      </c>
      <c r="E2466">
        <v>2</v>
      </c>
      <c r="F2466" t="s">
        <v>898</v>
      </c>
      <c r="G2466" t="s">
        <v>109</v>
      </c>
      <c r="T2466">
        <v>15</v>
      </c>
      <c r="U2466">
        <v>13</v>
      </c>
      <c r="V2466">
        <v>135</v>
      </c>
      <c r="W2466">
        <v>0</v>
      </c>
      <c r="X2466">
        <v>0</v>
      </c>
      <c r="Y2466">
        <v>1</v>
      </c>
      <c r="AF2466">
        <v>29.5</v>
      </c>
    </row>
    <row r="2467" spans="1:32" hidden="1" x14ac:dyDescent="0.2">
      <c r="A2467" t="s">
        <v>855</v>
      </c>
      <c r="B2467" t="s">
        <v>721</v>
      </c>
      <c r="C2467" t="s">
        <v>45</v>
      </c>
      <c r="D2467" t="s">
        <v>54</v>
      </c>
      <c r="E2467">
        <v>2</v>
      </c>
      <c r="F2467" t="s">
        <v>856</v>
      </c>
      <c r="G2467" t="s">
        <v>116</v>
      </c>
      <c r="T2467">
        <v>4</v>
      </c>
      <c r="U2467">
        <v>3</v>
      </c>
      <c r="V2467">
        <v>115</v>
      </c>
      <c r="W2467">
        <v>2</v>
      </c>
      <c r="X2467">
        <v>0</v>
      </c>
      <c r="Y2467">
        <v>1</v>
      </c>
      <c r="Z2467">
        <v>0</v>
      </c>
      <c r="AA2467">
        <v>1</v>
      </c>
      <c r="AF2467">
        <v>29.5</v>
      </c>
    </row>
    <row r="2468" spans="1:32" hidden="1" x14ac:dyDescent="0.2">
      <c r="A2468" t="s">
        <v>1052</v>
      </c>
      <c r="B2468" t="s">
        <v>721</v>
      </c>
      <c r="C2468" t="s">
        <v>56</v>
      </c>
      <c r="D2468" t="s">
        <v>55</v>
      </c>
      <c r="E2468">
        <v>2</v>
      </c>
      <c r="F2468" t="s">
        <v>1053</v>
      </c>
      <c r="G2468" t="s">
        <v>118</v>
      </c>
      <c r="T2468">
        <v>16</v>
      </c>
      <c r="U2468">
        <v>9</v>
      </c>
      <c r="V2468">
        <v>111</v>
      </c>
      <c r="W2468">
        <v>1</v>
      </c>
      <c r="X2468">
        <v>0</v>
      </c>
      <c r="Y2468">
        <v>1</v>
      </c>
      <c r="AF2468">
        <v>29.1</v>
      </c>
    </row>
    <row r="2469" spans="1:32" hidden="1" x14ac:dyDescent="0.2">
      <c r="A2469" t="s">
        <v>983</v>
      </c>
      <c r="B2469" t="s">
        <v>721</v>
      </c>
      <c r="C2469" t="s">
        <v>60</v>
      </c>
      <c r="D2469" t="s">
        <v>48</v>
      </c>
      <c r="E2469">
        <v>2</v>
      </c>
      <c r="F2469" t="s">
        <v>984</v>
      </c>
      <c r="G2469" t="s">
        <v>114</v>
      </c>
      <c r="T2469">
        <v>7</v>
      </c>
      <c r="U2469">
        <v>6</v>
      </c>
      <c r="V2469">
        <v>120</v>
      </c>
      <c r="W2469">
        <v>1</v>
      </c>
      <c r="X2469">
        <v>1</v>
      </c>
      <c r="Y2469">
        <v>1</v>
      </c>
      <c r="AF2469">
        <v>29</v>
      </c>
    </row>
    <row r="2470" spans="1:32" hidden="1" x14ac:dyDescent="0.2">
      <c r="A2470" t="s">
        <v>370</v>
      </c>
      <c r="B2470" t="s">
        <v>368</v>
      </c>
      <c r="C2470" t="s">
        <v>58</v>
      </c>
      <c r="D2470" t="s">
        <v>43</v>
      </c>
      <c r="E2470">
        <v>2</v>
      </c>
      <c r="F2470" t="s">
        <v>371</v>
      </c>
      <c r="G2470" t="s">
        <v>112</v>
      </c>
      <c r="H2470">
        <v>30</v>
      </c>
      <c r="I2470">
        <v>23</v>
      </c>
      <c r="J2470">
        <v>242</v>
      </c>
      <c r="K2470">
        <v>3</v>
      </c>
      <c r="L2470">
        <v>0</v>
      </c>
      <c r="M2470">
        <v>3</v>
      </c>
      <c r="N2470">
        <v>0</v>
      </c>
      <c r="O2470">
        <v>5</v>
      </c>
      <c r="P2470">
        <v>43</v>
      </c>
      <c r="Q2470">
        <v>1</v>
      </c>
      <c r="R2470">
        <v>0</v>
      </c>
      <c r="S2470">
        <v>0</v>
      </c>
      <c r="AF2470">
        <v>28.98</v>
      </c>
    </row>
    <row r="2471" spans="1:32" hidden="1" x14ac:dyDescent="0.2">
      <c r="A2471" t="s">
        <v>821</v>
      </c>
      <c r="B2471" t="s">
        <v>721</v>
      </c>
      <c r="C2471" t="s">
        <v>31</v>
      </c>
      <c r="D2471" t="s">
        <v>62</v>
      </c>
      <c r="E2471">
        <v>2</v>
      </c>
      <c r="F2471" t="s">
        <v>822</v>
      </c>
      <c r="G2471" t="s">
        <v>107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v>14</v>
      </c>
      <c r="U2471">
        <v>8</v>
      </c>
      <c r="V2471">
        <v>87</v>
      </c>
      <c r="W2471">
        <v>2</v>
      </c>
      <c r="X2471">
        <v>0</v>
      </c>
      <c r="Y2471">
        <v>0</v>
      </c>
      <c r="AF2471">
        <v>28.7</v>
      </c>
    </row>
    <row r="2472" spans="1:32" hidden="1" x14ac:dyDescent="0.2">
      <c r="A2472" t="s">
        <v>378</v>
      </c>
      <c r="B2472" t="s">
        <v>368</v>
      </c>
      <c r="C2472" t="s">
        <v>44</v>
      </c>
      <c r="D2472" t="s">
        <v>33</v>
      </c>
      <c r="E2472">
        <v>2</v>
      </c>
      <c r="F2472" t="s">
        <v>379</v>
      </c>
      <c r="G2472" t="s">
        <v>111</v>
      </c>
      <c r="H2472">
        <v>37</v>
      </c>
      <c r="I2472">
        <v>18</v>
      </c>
      <c r="J2472">
        <v>195</v>
      </c>
      <c r="K2472">
        <v>2</v>
      </c>
      <c r="L2472">
        <v>0</v>
      </c>
      <c r="M2472">
        <v>1</v>
      </c>
      <c r="N2472">
        <v>0</v>
      </c>
      <c r="O2472">
        <v>10</v>
      </c>
      <c r="P2472">
        <v>76</v>
      </c>
      <c r="Q2472">
        <v>1</v>
      </c>
      <c r="R2472">
        <v>0</v>
      </c>
      <c r="S2472">
        <v>0</v>
      </c>
      <c r="AF2472">
        <v>28.4</v>
      </c>
    </row>
    <row r="2473" spans="1:32" hidden="1" x14ac:dyDescent="0.2">
      <c r="A2473" t="s">
        <v>989</v>
      </c>
      <c r="B2473" t="s">
        <v>721</v>
      </c>
      <c r="C2473" t="s">
        <v>59</v>
      </c>
      <c r="D2473" t="s">
        <v>32</v>
      </c>
      <c r="E2473">
        <v>2</v>
      </c>
      <c r="F2473" t="s">
        <v>990</v>
      </c>
      <c r="G2473" t="s">
        <v>122</v>
      </c>
      <c r="T2473">
        <v>8</v>
      </c>
      <c r="U2473">
        <v>7</v>
      </c>
      <c r="V2473">
        <v>122</v>
      </c>
      <c r="W2473">
        <v>1</v>
      </c>
      <c r="X2473">
        <v>0</v>
      </c>
      <c r="Y2473">
        <v>1</v>
      </c>
      <c r="AF2473">
        <v>28.2</v>
      </c>
    </row>
    <row r="2474" spans="1:32" hidden="1" x14ac:dyDescent="0.2">
      <c r="A2474" t="s">
        <v>1156</v>
      </c>
      <c r="B2474" t="s">
        <v>721</v>
      </c>
      <c r="C2474" t="s">
        <v>55</v>
      </c>
      <c r="D2474" t="s">
        <v>56</v>
      </c>
      <c r="E2474">
        <v>2</v>
      </c>
      <c r="F2474" t="s">
        <v>1157</v>
      </c>
      <c r="G2474" t="s">
        <v>118</v>
      </c>
      <c r="T2474">
        <v>16</v>
      </c>
      <c r="U2474">
        <v>10</v>
      </c>
      <c r="V2474">
        <v>150</v>
      </c>
      <c r="W2474">
        <v>0</v>
      </c>
      <c r="X2474">
        <v>0</v>
      </c>
      <c r="Y2474">
        <v>1</v>
      </c>
      <c r="AF2474">
        <v>28</v>
      </c>
    </row>
    <row r="2475" spans="1:32" hidden="1" x14ac:dyDescent="0.2">
      <c r="A2475" t="s">
        <v>937</v>
      </c>
      <c r="B2475" t="s">
        <v>795</v>
      </c>
      <c r="C2475" t="s">
        <v>43</v>
      </c>
      <c r="D2475" t="s">
        <v>58</v>
      </c>
      <c r="E2475">
        <v>2</v>
      </c>
      <c r="F2475" t="s">
        <v>938</v>
      </c>
      <c r="G2475" t="s">
        <v>112</v>
      </c>
      <c r="T2475">
        <v>13</v>
      </c>
      <c r="U2475">
        <v>7</v>
      </c>
      <c r="V2475">
        <v>113</v>
      </c>
      <c r="W2475">
        <v>1</v>
      </c>
      <c r="X2475">
        <v>0</v>
      </c>
      <c r="Y2475">
        <v>1</v>
      </c>
      <c r="AF2475">
        <v>27.3</v>
      </c>
    </row>
    <row r="2476" spans="1:32" hidden="1" x14ac:dyDescent="0.2">
      <c r="A2476" t="s">
        <v>388</v>
      </c>
      <c r="B2476" t="s">
        <v>368</v>
      </c>
      <c r="C2476" t="s">
        <v>42</v>
      </c>
      <c r="D2476" t="s">
        <v>40</v>
      </c>
      <c r="E2476">
        <v>2</v>
      </c>
      <c r="F2476" t="s">
        <v>389</v>
      </c>
      <c r="G2476" t="s">
        <v>120</v>
      </c>
      <c r="H2476">
        <v>44</v>
      </c>
      <c r="I2476">
        <v>30</v>
      </c>
      <c r="J2476">
        <v>359</v>
      </c>
      <c r="K2476">
        <v>2</v>
      </c>
      <c r="L2476">
        <v>0</v>
      </c>
      <c r="M2476">
        <v>0</v>
      </c>
      <c r="N2476">
        <v>1</v>
      </c>
      <c r="O2476">
        <v>3</v>
      </c>
      <c r="P2476">
        <v>17</v>
      </c>
      <c r="Q2476">
        <v>0</v>
      </c>
      <c r="R2476">
        <v>0</v>
      </c>
      <c r="S2476">
        <v>0</v>
      </c>
      <c r="AF2476">
        <v>27.06</v>
      </c>
    </row>
    <row r="2477" spans="1:32" hidden="1" x14ac:dyDescent="0.2">
      <c r="A2477" t="s">
        <v>873</v>
      </c>
      <c r="B2477" t="s">
        <v>721</v>
      </c>
      <c r="C2477" t="s">
        <v>56</v>
      </c>
      <c r="D2477" t="s">
        <v>55</v>
      </c>
      <c r="E2477">
        <v>2</v>
      </c>
      <c r="F2477" t="s">
        <v>874</v>
      </c>
      <c r="G2477" t="s">
        <v>118</v>
      </c>
      <c r="T2477">
        <v>11</v>
      </c>
      <c r="U2477">
        <v>7</v>
      </c>
      <c r="V2477">
        <v>109</v>
      </c>
      <c r="W2477">
        <v>1</v>
      </c>
      <c r="X2477">
        <v>0</v>
      </c>
      <c r="Y2477">
        <v>1</v>
      </c>
      <c r="AF2477">
        <v>26.9</v>
      </c>
    </row>
    <row r="2478" spans="1:32" hidden="1" x14ac:dyDescent="0.2">
      <c r="A2478" t="s">
        <v>847</v>
      </c>
      <c r="B2478" t="s">
        <v>721</v>
      </c>
      <c r="C2478" t="s">
        <v>32</v>
      </c>
      <c r="D2478" t="s">
        <v>59</v>
      </c>
      <c r="E2478">
        <v>2</v>
      </c>
      <c r="F2478" t="s">
        <v>848</v>
      </c>
      <c r="G2478" t="s">
        <v>122</v>
      </c>
      <c r="T2478">
        <v>10</v>
      </c>
      <c r="U2478">
        <v>7</v>
      </c>
      <c r="V2478">
        <v>101</v>
      </c>
      <c r="W2478">
        <v>1</v>
      </c>
      <c r="X2478">
        <v>0</v>
      </c>
      <c r="Y2478">
        <v>1</v>
      </c>
      <c r="AF2478">
        <v>26.1</v>
      </c>
    </row>
    <row r="2479" spans="1:32" hidden="1" x14ac:dyDescent="0.2">
      <c r="A2479" t="s">
        <v>488</v>
      </c>
      <c r="B2479" t="s">
        <v>476</v>
      </c>
      <c r="C2479" t="s">
        <v>43</v>
      </c>
      <c r="D2479" t="s">
        <v>58</v>
      </c>
      <c r="E2479">
        <v>2</v>
      </c>
      <c r="F2479" t="s">
        <v>489</v>
      </c>
      <c r="G2479" t="s">
        <v>112</v>
      </c>
      <c r="O2479">
        <v>7</v>
      </c>
      <c r="P2479">
        <v>40</v>
      </c>
      <c r="Q2479">
        <v>1</v>
      </c>
      <c r="R2479">
        <v>0</v>
      </c>
      <c r="S2479">
        <v>0</v>
      </c>
      <c r="T2479">
        <v>9</v>
      </c>
      <c r="U2479">
        <v>6</v>
      </c>
      <c r="V2479">
        <v>98</v>
      </c>
      <c r="W2479">
        <v>0</v>
      </c>
      <c r="X2479">
        <v>0</v>
      </c>
      <c r="Y2479">
        <v>0</v>
      </c>
      <c r="Z2479">
        <v>1</v>
      </c>
      <c r="AA2479">
        <v>0</v>
      </c>
      <c r="AF2479">
        <v>25.8</v>
      </c>
    </row>
    <row r="2480" spans="1:32" hidden="1" x14ac:dyDescent="0.2">
      <c r="A2480" t="s">
        <v>1160</v>
      </c>
      <c r="B2480" t="s">
        <v>795</v>
      </c>
      <c r="C2480" t="s">
        <v>55</v>
      </c>
      <c r="D2480" t="s">
        <v>56</v>
      </c>
      <c r="E2480">
        <v>2</v>
      </c>
      <c r="F2480" t="s">
        <v>1161</v>
      </c>
      <c r="G2480" t="s">
        <v>118</v>
      </c>
      <c r="T2480">
        <v>6</v>
      </c>
      <c r="U2480">
        <v>5</v>
      </c>
      <c r="V2480">
        <v>88</v>
      </c>
      <c r="W2480">
        <v>2</v>
      </c>
      <c r="X2480">
        <v>0</v>
      </c>
      <c r="Y2480">
        <v>0</v>
      </c>
      <c r="AF2480">
        <v>25.8</v>
      </c>
    </row>
    <row r="2481" spans="1:32" hidden="1" x14ac:dyDescent="0.2">
      <c r="A2481" t="s">
        <v>498</v>
      </c>
      <c r="B2481" t="s">
        <v>476</v>
      </c>
      <c r="C2481" t="s">
        <v>62</v>
      </c>
      <c r="D2481" t="s">
        <v>31</v>
      </c>
      <c r="E2481">
        <v>2</v>
      </c>
      <c r="F2481" t="s">
        <v>499</v>
      </c>
      <c r="G2481" t="s">
        <v>107</v>
      </c>
      <c r="O2481">
        <v>21</v>
      </c>
      <c r="P2481">
        <v>125</v>
      </c>
      <c r="Q2481">
        <v>1</v>
      </c>
      <c r="R2481">
        <v>0</v>
      </c>
      <c r="S2481">
        <v>1</v>
      </c>
      <c r="T2481">
        <v>5</v>
      </c>
      <c r="U2481">
        <v>4</v>
      </c>
      <c r="V2481">
        <v>2</v>
      </c>
      <c r="W2481">
        <v>0</v>
      </c>
      <c r="X2481">
        <v>0</v>
      </c>
      <c r="Y2481">
        <v>0</v>
      </c>
      <c r="Z2481">
        <v>2</v>
      </c>
      <c r="AA2481">
        <v>0</v>
      </c>
      <c r="AF2481">
        <v>25.7</v>
      </c>
    </row>
    <row r="2482" spans="1:32" hidden="1" x14ac:dyDescent="0.2">
      <c r="A2482" t="s">
        <v>400</v>
      </c>
      <c r="B2482" t="s">
        <v>368</v>
      </c>
      <c r="C2482" t="s">
        <v>55</v>
      </c>
      <c r="D2482" t="s">
        <v>56</v>
      </c>
      <c r="E2482">
        <v>2</v>
      </c>
      <c r="F2482" t="s">
        <v>401</v>
      </c>
      <c r="G2482" t="s">
        <v>118</v>
      </c>
      <c r="H2482">
        <v>45</v>
      </c>
      <c r="I2482">
        <v>32</v>
      </c>
      <c r="J2482">
        <v>384</v>
      </c>
      <c r="K2482">
        <v>2</v>
      </c>
      <c r="L2482">
        <v>0</v>
      </c>
      <c r="M2482">
        <v>1</v>
      </c>
      <c r="N2482">
        <v>1</v>
      </c>
      <c r="O2482">
        <v>2</v>
      </c>
      <c r="P2482">
        <v>2</v>
      </c>
      <c r="Q2482">
        <v>0</v>
      </c>
      <c r="R2482">
        <v>0</v>
      </c>
      <c r="S2482">
        <v>0</v>
      </c>
      <c r="AF2482">
        <v>25.56</v>
      </c>
    </row>
    <row r="2483" spans="1:32" hidden="1" x14ac:dyDescent="0.2">
      <c r="A2483" t="s">
        <v>865</v>
      </c>
      <c r="B2483" t="s">
        <v>721</v>
      </c>
      <c r="C2483" t="s">
        <v>61</v>
      </c>
      <c r="D2483" t="s">
        <v>39</v>
      </c>
      <c r="E2483">
        <v>2</v>
      </c>
      <c r="F2483" t="s">
        <v>866</v>
      </c>
      <c r="G2483" t="s">
        <v>110</v>
      </c>
      <c r="T2483">
        <v>17</v>
      </c>
      <c r="U2483">
        <v>10</v>
      </c>
      <c r="V2483">
        <v>83</v>
      </c>
      <c r="W2483">
        <v>1</v>
      </c>
      <c r="X2483">
        <v>0</v>
      </c>
      <c r="Y2483">
        <v>0</v>
      </c>
      <c r="AF2483">
        <v>24.3</v>
      </c>
    </row>
    <row r="2484" spans="1:32" hidden="1" x14ac:dyDescent="0.2">
      <c r="A2484" t="s">
        <v>502</v>
      </c>
      <c r="B2484" t="s">
        <v>476</v>
      </c>
      <c r="C2484" t="s">
        <v>39</v>
      </c>
      <c r="D2484" t="s">
        <v>61</v>
      </c>
      <c r="E2484">
        <v>2</v>
      </c>
      <c r="F2484" t="s">
        <v>503</v>
      </c>
      <c r="G2484" t="s">
        <v>110</v>
      </c>
      <c r="O2484">
        <v>29</v>
      </c>
      <c r="P2484">
        <v>134</v>
      </c>
      <c r="Q2484">
        <v>0</v>
      </c>
      <c r="R2484">
        <v>0</v>
      </c>
      <c r="S2484">
        <v>1</v>
      </c>
      <c r="T2484">
        <v>2</v>
      </c>
      <c r="U2484">
        <v>2</v>
      </c>
      <c r="V2484">
        <v>58</v>
      </c>
      <c r="W2484">
        <v>0</v>
      </c>
      <c r="X2484">
        <v>0</v>
      </c>
      <c r="Y2484">
        <v>0</v>
      </c>
      <c r="Z2484">
        <v>1</v>
      </c>
      <c r="AA2484">
        <v>0</v>
      </c>
      <c r="AF2484">
        <v>24.2</v>
      </c>
    </row>
    <row r="2485" spans="1:32" hidden="1" x14ac:dyDescent="0.2">
      <c r="A2485" t="s">
        <v>839</v>
      </c>
      <c r="B2485" t="s">
        <v>721</v>
      </c>
      <c r="C2485" t="s">
        <v>32</v>
      </c>
      <c r="D2485" t="s">
        <v>59</v>
      </c>
      <c r="E2485">
        <v>2</v>
      </c>
      <c r="F2485" t="s">
        <v>840</v>
      </c>
      <c r="G2485" t="s">
        <v>122</v>
      </c>
      <c r="T2485">
        <v>11</v>
      </c>
      <c r="U2485">
        <v>8</v>
      </c>
      <c r="V2485">
        <v>97</v>
      </c>
      <c r="W2485">
        <v>1</v>
      </c>
      <c r="X2485">
        <v>0</v>
      </c>
      <c r="Y2485">
        <v>0</v>
      </c>
      <c r="AF2485">
        <v>23.7</v>
      </c>
    </row>
    <row r="2486" spans="1:32" hidden="1" x14ac:dyDescent="0.2">
      <c r="A2486" t="s">
        <v>408</v>
      </c>
      <c r="B2486" t="s">
        <v>368</v>
      </c>
      <c r="C2486" t="s">
        <v>57</v>
      </c>
      <c r="D2486" t="s">
        <v>47</v>
      </c>
      <c r="E2486">
        <v>2</v>
      </c>
      <c r="F2486" t="s">
        <v>409</v>
      </c>
      <c r="G2486" t="s">
        <v>121</v>
      </c>
      <c r="H2486">
        <v>30</v>
      </c>
      <c r="I2486">
        <v>19</v>
      </c>
      <c r="J2486">
        <v>206</v>
      </c>
      <c r="K2486">
        <v>2</v>
      </c>
      <c r="L2486">
        <v>0</v>
      </c>
      <c r="M2486">
        <v>1</v>
      </c>
      <c r="N2486">
        <v>0</v>
      </c>
      <c r="O2486">
        <v>10</v>
      </c>
      <c r="P2486">
        <v>78</v>
      </c>
      <c r="Q2486">
        <v>0</v>
      </c>
      <c r="R2486">
        <v>0</v>
      </c>
      <c r="S2486">
        <v>0</v>
      </c>
      <c r="AF2486">
        <v>23.04</v>
      </c>
    </row>
    <row r="2487" spans="1:32" hidden="1" x14ac:dyDescent="0.2">
      <c r="A2487" t="s">
        <v>863</v>
      </c>
      <c r="B2487" t="s">
        <v>721</v>
      </c>
      <c r="C2487" t="s">
        <v>31</v>
      </c>
      <c r="D2487" t="s">
        <v>62</v>
      </c>
      <c r="E2487">
        <v>2</v>
      </c>
      <c r="F2487" t="s">
        <v>864</v>
      </c>
      <c r="G2487" t="s">
        <v>107</v>
      </c>
      <c r="T2487">
        <v>14</v>
      </c>
      <c r="U2487">
        <v>8</v>
      </c>
      <c r="V2487">
        <v>116</v>
      </c>
      <c r="W2487">
        <v>0</v>
      </c>
      <c r="X2487">
        <v>0</v>
      </c>
      <c r="Y2487">
        <v>1</v>
      </c>
      <c r="AF2487">
        <v>22.6</v>
      </c>
    </row>
    <row r="2488" spans="1:32" hidden="1" x14ac:dyDescent="0.2">
      <c r="A2488" t="s">
        <v>813</v>
      </c>
      <c r="B2488" t="s">
        <v>721</v>
      </c>
      <c r="C2488" t="s">
        <v>47</v>
      </c>
      <c r="D2488" t="s">
        <v>57</v>
      </c>
      <c r="E2488">
        <v>2</v>
      </c>
      <c r="F2488" t="s">
        <v>814</v>
      </c>
      <c r="G2488" t="s">
        <v>121</v>
      </c>
      <c r="T2488">
        <v>11</v>
      </c>
      <c r="U2488">
        <v>8</v>
      </c>
      <c r="V2488">
        <v>116</v>
      </c>
      <c r="W2488">
        <v>0</v>
      </c>
      <c r="X2488">
        <v>0</v>
      </c>
      <c r="Y2488">
        <v>1</v>
      </c>
      <c r="AF2488">
        <v>22.6</v>
      </c>
    </row>
    <row r="2489" spans="1:32" hidden="1" x14ac:dyDescent="0.2">
      <c r="A2489" t="s">
        <v>772</v>
      </c>
      <c r="B2489" t="s">
        <v>721</v>
      </c>
      <c r="C2489" t="s">
        <v>42</v>
      </c>
      <c r="D2489" t="s">
        <v>40</v>
      </c>
      <c r="E2489">
        <v>2</v>
      </c>
      <c r="F2489" t="s">
        <v>773</v>
      </c>
      <c r="G2489" t="s">
        <v>120</v>
      </c>
      <c r="O2489">
        <v>1</v>
      </c>
      <c r="P2489">
        <v>6</v>
      </c>
      <c r="Q2489">
        <v>0</v>
      </c>
      <c r="R2489">
        <v>0</v>
      </c>
      <c r="S2489">
        <v>0</v>
      </c>
      <c r="T2489">
        <v>10</v>
      </c>
      <c r="U2489">
        <v>8</v>
      </c>
      <c r="V2489">
        <v>110</v>
      </c>
      <c r="W2489">
        <v>0</v>
      </c>
      <c r="X2489">
        <v>0</v>
      </c>
      <c r="Y2489">
        <v>1</v>
      </c>
      <c r="AF2489">
        <v>22.6</v>
      </c>
    </row>
    <row r="2490" spans="1:32" hidden="1" x14ac:dyDescent="0.2">
      <c r="A2490" t="s">
        <v>416</v>
      </c>
      <c r="B2490" t="s">
        <v>368</v>
      </c>
      <c r="C2490" t="s">
        <v>47</v>
      </c>
      <c r="D2490" t="s">
        <v>57</v>
      </c>
      <c r="E2490">
        <v>2</v>
      </c>
      <c r="F2490" t="s">
        <v>417</v>
      </c>
      <c r="G2490" t="s">
        <v>121</v>
      </c>
      <c r="H2490">
        <v>33</v>
      </c>
      <c r="I2490">
        <v>25</v>
      </c>
      <c r="J2490">
        <v>249</v>
      </c>
      <c r="K2490">
        <v>2</v>
      </c>
      <c r="L2490">
        <v>1</v>
      </c>
      <c r="M2490">
        <v>0</v>
      </c>
      <c r="N2490">
        <v>0</v>
      </c>
      <c r="O2490">
        <v>6</v>
      </c>
      <c r="P2490">
        <v>23</v>
      </c>
      <c r="Q2490">
        <v>0</v>
      </c>
      <c r="R2490">
        <v>0</v>
      </c>
      <c r="S2490">
        <v>0</v>
      </c>
      <c r="AF2490">
        <v>22.26</v>
      </c>
    </row>
    <row r="2491" spans="1:32" hidden="1" x14ac:dyDescent="0.2">
      <c r="A2491" t="s">
        <v>426</v>
      </c>
      <c r="B2491" t="s">
        <v>368</v>
      </c>
      <c r="C2491" t="s">
        <v>46</v>
      </c>
      <c r="D2491" t="s">
        <v>52</v>
      </c>
      <c r="E2491">
        <v>2</v>
      </c>
      <c r="F2491" t="s">
        <v>427</v>
      </c>
      <c r="G2491" t="s">
        <v>108</v>
      </c>
      <c r="H2491">
        <v>24</v>
      </c>
      <c r="I2491">
        <v>17</v>
      </c>
      <c r="J2491">
        <v>185</v>
      </c>
      <c r="K2491">
        <v>4</v>
      </c>
      <c r="L2491">
        <v>0</v>
      </c>
      <c r="M2491">
        <v>1</v>
      </c>
      <c r="N2491">
        <v>0</v>
      </c>
      <c r="O2491">
        <v>2</v>
      </c>
      <c r="P2491">
        <v>-2</v>
      </c>
      <c r="Q2491">
        <v>0</v>
      </c>
      <c r="R2491">
        <v>0</v>
      </c>
      <c r="S2491">
        <v>0</v>
      </c>
      <c r="AF2491">
        <v>22.2</v>
      </c>
    </row>
    <row r="2492" spans="1:32" hidden="1" x14ac:dyDescent="0.2">
      <c r="A2492" t="s">
        <v>1226</v>
      </c>
      <c r="B2492" t="s">
        <v>721</v>
      </c>
      <c r="C2492" t="s">
        <v>57</v>
      </c>
      <c r="D2492" t="s">
        <v>47</v>
      </c>
      <c r="E2492">
        <v>2</v>
      </c>
      <c r="F2492" t="s">
        <v>1227</v>
      </c>
      <c r="G2492" t="s">
        <v>121</v>
      </c>
      <c r="T2492">
        <v>8</v>
      </c>
      <c r="U2492">
        <v>7</v>
      </c>
      <c r="V2492">
        <v>92</v>
      </c>
      <c r="W2492">
        <v>1</v>
      </c>
      <c r="X2492">
        <v>0</v>
      </c>
      <c r="Y2492">
        <v>0</v>
      </c>
      <c r="AF2492">
        <v>22.2</v>
      </c>
    </row>
    <row r="2493" spans="1:32" hidden="1" x14ac:dyDescent="0.2">
      <c r="A2493" t="s">
        <v>412</v>
      </c>
      <c r="B2493" t="s">
        <v>368</v>
      </c>
      <c r="C2493" t="s">
        <v>37</v>
      </c>
      <c r="D2493" t="s">
        <v>50</v>
      </c>
      <c r="E2493">
        <v>2</v>
      </c>
      <c r="F2493" t="s">
        <v>413</v>
      </c>
      <c r="G2493" t="s">
        <v>109</v>
      </c>
      <c r="H2493">
        <v>40</v>
      </c>
      <c r="I2493">
        <v>27</v>
      </c>
      <c r="J2493">
        <v>292</v>
      </c>
      <c r="K2493">
        <v>2</v>
      </c>
      <c r="L2493">
        <v>0</v>
      </c>
      <c r="M2493">
        <v>0</v>
      </c>
      <c r="N2493">
        <v>0</v>
      </c>
      <c r="O2493">
        <v>2</v>
      </c>
      <c r="P2493">
        <v>23</v>
      </c>
      <c r="Q2493">
        <v>0</v>
      </c>
      <c r="R2493">
        <v>0</v>
      </c>
      <c r="S2493">
        <v>0</v>
      </c>
      <c r="Z2493">
        <v>1</v>
      </c>
      <c r="AA2493">
        <v>0</v>
      </c>
      <c r="AF2493">
        <v>21.98</v>
      </c>
    </row>
    <row r="2494" spans="1:32" hidden="1" x14ac:dyDescent="0.2">
      <c r="A2494" t="s">
        <v>444</v>
      </c>
      <c r="B2494" t="s">
        <v>368</v>
      </c>
      <c r="C2494" t="s">
        <v>40</v>
      </c>
      <c r="D2494" t="s">
        <v>42</v>
      </c>
      <c r="E2494">
        <v>2</v>
      </c>
      <c r="F2494" t="s">
        <v>445</v>
      </c>
      <c r="G2494" t="s">
        <v>120</v>
      </c>
      <c r="H2494">
        <v>33</v>
      </c>
      <c r="I2494">
        <v>18</v>
      </c>
      <c r="J2494">
        <v>273</v>
      </c>
      <c r="K2494">
        <v>2</v>
      </c>
      <c r="L2494">
        <v>0</v>
      </c>
      <c r="M2494">
        <v>0</v>
      </c>
      <c r="N2494">
        <v>0</v>
      </c>
      <c r="O2494">
        <v>2</v>
      </c>
      <c r="P2494">
        <v>27</v>
      </c>
      <c r="Q2494">
        <v>0</v>
      </c>
      <c r="R2494">
        <v>0</v>
      </c>
      <c r="S2494">
        <v>0</v>
      </c>
      <c r="AF2494">
        <v>21.62</v>
      </c>
    </row>
    <row r="2495" spans="1:32" hidden="1" x14ac:dyDescent="0.2">
      <c r="A2495" t="s">
        <v>384</v>
      </c>
      <c r="B2495" t="s">
        <v>368</v>
      </c>
      <c r="C2495" t="s">
        <v>51</v>
      </c>
      <c r="D2495" t="s">
        <v>49</v>
      </c>
      <c r="E2495">
        <v>2</v>
      </c>
      <c r="F2495" t="s">
        <v>385</v>
      </c>
      <c r="G2495" t="s">
        <v>113</v>
      </c>
      <c r="H2495">
        <v>26</v>
      </c>
      <c r="I2495">
        <v>16</v>
      </c>
      <c r="J2495">
        <v>214</v>
      </c>
      <c r="K2495">
        <v>3</v>
      </c>
      <c r="L2495">
        <v>0</v>
      </c>
      <c r="M2495">
        <v>0</v>
      </c>
      <c r="N2495">
        <v>0</v>
      </c>
      <c r="O2495">
        <v>5</v>
      </c>
      <c r="P2495">
        <v>10</v>
      </c>
      <c r="Q2495">
        <v>0</v>
      </c>
      <c r="R2495">
        <v>0</v>
      </c>
      <c r="S2495">
        <v>0</v>
      </c>
      <c r="AF2495">
        <v>21.56</v>
      </c>
    </row>
    <row r="2496" spans="1:32" hidden="1" x14ac:dyDescent="0.2">
      <c r="A2496" t="s">
        <v>386</v>
      </c>
      <c r="B2496" t="s">
        <v>368</v>
      </c>
      <c r="C2496" t="s">
        <v>50</v>
      </c>
      <c r="D2496" t="s">
        <v>37</v>
      </c>
      <c r="E2496">
        <v>2</v>
      </c>
      <c r="F2496" t="s">
        <v>387</v>
      </c>
      <c r="G2496" t="s">
        <v>109</v>
      </c>
      <c r="H2496">
        <v>46</v>
      </c>
      <c r="I2496">
        <v>30</v>
      </c>
      <c r="J2496">
        <v>363</v>
      </c>
      <c r="K2496">
        <v>1</v>
      </c>
      <c r="L2496">
        <v>0</v>
      </c>
      <c r="M2496">
        <v>0</v>
      </c>
      <c r="N2496">
        <v>1</v>
      </c>
      <c r="O2496">
        <v>1</v>
      </c>
      <c r="P2496">
        <v>-1</v>
      </c>
      <c r="Q2496">
        <v>0</v>
      </c>
      <c r="R2496">
        <v>0</v>
      </c>
      <c r="S2496">
        <v>0</v>
      </c>
      <c r="AF2496">
        <v>21.42</v>
      </c>
    </row>
    <row r="2497" spans="1:32" hidden="1" x14ac:dyDescent="0.2">
      <c r="A2497" t="s">
        <v>440</v>
      </c>
      <c r="B2497" t="s">
        <v>368</v>
      </c>
      <c r="C2497" t="s">
        <v>31</v>
      </c>
      <c r="D2497" t="s">
        <v>62</v>
      </c>
      <c r="E2497">
        <v>2</v>
      </c>
      <c r="F2497" t="s">
        <v>441</v>
      </c>
      <c r="G2497" t="s">
        <v>107</v>
      </c>
      <c r="H2497">
        <v>45</v>
      </c>
      <c r="I2497">
        <v>26</v>
      </c>
      <c r="J2497">
        <v>256</v>
      </c>
      <c r="K2497">
        <v>3</v>
      </c>
      <c r="L2497">
        <v>0</v>
      </c>
      <c r="M2497">
        <v>1</v>
      </c>
      <c r="N2497">
        <v>0</v>
      </c>
      <c r="AF2497">
        <v>21.24</v>
      </c>
    </row>
    <row r="2498" spans="1:32" hidden="1" x14ac:dyDescent="0.2">
      <c r="A2498" t="s">
        <v>390</v>
      </c>
      <c r="B2498" t="s">
        <v>368</v>
      </c>
      <c r="C2498" t="s">
        <v>36</v>
      </c>
      <c r="D2498" t="s">
        <v>41</v>
      </c>
      <c r="E2498">
        <v>2</v>
      </c>
      <c r="F2498" t="s">
        <v>391</v>
      </c>
      <c r="G2498" t="s">
        <v>117</v>
      </c>
      <c r="H2498">
        <v>21</v>
      </c>
      <c r="I2498">
        <v>14</v>
      </c>
      <c r="J2498">
        <v>207</v>
      </c>
      <c r="K2498">
        <v>1</v>
      </c>
      <c r="L2498">
        <v>0</v>
      </c>
      <c r="M2498">
        <v>0</v>
      </c>
      <c r="N2498">
        <v>0</v>
      </c>
      <c r="O2498">
        <v>6</v>
      </c>
      <c r="P2498">
        <v>23</v>
      </c>
      <c r="Q2498">
        <v>1</v>
      </c>
      <c r="R2498">
        <v>0</v>
      </c>
      <c r="S2498">
        <v>0</v>
      </c>
      <c r="Z2498">
        <v>1</v>
      </c>
      <c r="AA2498">
        <v>0</v>
      </c>
      <c r="AF2498">
        <v>20.58</v>
      </c>
    </row>
    <row r="2499" spans="1:32" hidden="1" x14ac:dyDescent="0.2">
      <c r="A2499" t="s">
        <v>1102</v>
      </c>
      <c r="B2499" t="s">
        <v>721</v>
      </c>
      <c r="C2499" t="s">
        <v>42</v>
      </c>
      <c r="D2499" t="s">
        <v>40</v>
      </c>
      <c r="E2499">
        <v>2</v>
      </c>
      <c r="F2499" t="s">
        <v>1103</v>
      </c>
      <c r="G2499" t="s">
        <v>120</v>
      </c>
      <c r="T2499">
        <v>7</v>
      </c>
      <c r="U2499">
        <v>6</v>
      </c>
      <c r="V2499">
        <v>115</v>
      </c>
      <c r="W2499">
        <v>0</v>
      </c>
      <c r="X2499">
        <v>0</v>
      </c>
      <c r="Y2499">
        <v>1</v>
      </c>
      <c r="AF2499">
        <v>20.5</v>
      </c>
    </row>
    <row r="2500" spans="1:32" hidden="1" x14ac:dyDescent="0.2">
      <c r="A2500" t="s">
        <v>367</v>
      </c>
      <c r="B2500" t="s">
        <v>368</v>
      </c>
      <c r="C2500" t="s">
        <v>61</v>
      </c>
      <c r="D2500" t="s">
        <v>39</v>
      </c>
      <c r="E2500">
        <v>2</v>
      </c>
      <c r="F2500" t="s">
        <v>369</v>
      </c>
      <c r="G2500" t="s">
        <v>110</v>
      </c>
      <c r="H2500">
        <v>53</v>
      </c>
      <c r="I2500">
        <v>32</v>
      </c>
      <c r="J2500">
        <v>286</v>
      </c>
      <c r="K2500">
        <v>2</v>
      </c>
      <c r="L2500">
        <v>0</v>
      </c>
      <c r="M2500">
        <v>1</v>
      </c>
      <c r="N2500">
        <v>0</v>
      </c>
      <c r="O2500">
        <v>4</v>
      </c>
      <c r="P2500">
        <v>20</v>
      </c>
      <c r="Q2500">
        <v>0</v>
      </c>
      <c r="R2500">
        <v>0</v>
      </c>
      <c r="S2500">
        <v>0</v>
      </c>
      <c r="AF2500">
        <v>20.440000000000001</v>
      </c>
    </row>
    <row r="2501" spans="1:32" hidden="1" x14ac:dyDescent="0.2">
      <c r="A2501" t="s">
        <v>392</v>
      </c>
      <c r="B2501" t="s">
        <v>368</v>
      </c>
      <c r="C2501" t="s">
        <v>54</v>
      </c>
      <c r="D2501" t="s">
        <v>45</v>
      </c>
      <c r="E2501">
        <v>2</v>
      </c>
      <c r="F2501" t="s">
        <v>393</v>
      </c>
      <c r="G2501" t="s">
        <v>116</v>
      </c>
      <c r="H2501">
        <v>37</v>
      </c>
      <c r="I2501">
        <v>21</v>
      </c>
      <c r="J2501">
        <v>257</v>
      </c>
      <c r="K2501">
        <v>2</v>
      </c>
      <c r="L2501">
        <v>0</v>
      </c>
      <c r="M2501">
        <v>0</v>
      </c>
      <c r="N2501">
        <v>0</v>
      </c>
      <c r="O2501">
        <v>3</v>
      </c>
      <c r="P2501">
        <v>19</v>
      </c>
      <c r="Q2501">
        <v>0</v>
      </c>
      <c r="R2501">
        <v>0</v>
      </c>
      <c r="S2501">
        <v>0</v>
      </c>
      <c r="Z2501">
        <v>2</v>
      </c>
      <c r="AA2501">
        <v>0</v>
      </c>
      <c r="AF2501">
        <v>20.18</v>
      </c>
    </row>
    <row r="2502" spans="1:32" hidden="1" x14ac:dyDescent="0.2">
      <c r="A2502" t="s">
        <v>883</v>
      </c>
      <c r="B2502" t="s">
        <v>721</v>
      </c>
      <c r="C2502" t="s">
        <v>38</v>
      </c>
      <c r="D2502" t="s">
        <v>34</v>
      </c>
      <c r="E2502">
        <v>2</v>
      </c>
      <c r="F2502" t="s">
        <v>884</v>
      </c>
      <c r="G2502" t="s">
        <v>119</v>
      </c>
      <c r="T2502">
        <v>9</v>
      </c>
      <c r="U2502">
        <v>6</v>
      </c>
      <c r="V2502">
        <v>80</v>
      </c>
      <c r="W2502">
        <v>1</v>
      </c>
      <c r="X2502">
        <v>0</v>
      </c>
      <c r="Y2502">
        <v>0</v>
      </c>
      <c r="AF2502">
        <v>20</v>
      </c>
    </row>
    <row r="2503" spans="1:32" hidden="1" x14ac:dyDescent="0.2">
      <c r="A2503" t="s">
        <v>619</v>
      </c>
      <c r="B2503" t="s">
        <v>476</v>
      </c>
      <c r="C2503" t="s">
        <v>51</v>
      </c>
      <c r="D2503" t="s">
        <v>49</v>
      </c>
      <c r="E2503">
        <v>2</v>
      </c>
      <c r="F2503" t="s">
        <v>620</v>
      </c>
      <c r="G2503" t="s">
        <v>113</v>
      </c>
      <c r="O2503">
        <v>20</v>
      </c>
      <c r="P2503">
        <v>123</v>
      </c>
      <c r="Q2503">
        <v>0</v>
      </c>
      <c r="R2503">
        <v>0</v>
      </c>
      <c r="S2503">
        <v>1</v>
      </c>
      <c r="T2503">
        <v>3</v>
      </c>
      <c r="U2503">
        <v>3</v>
      </c>
      <c r="V2503">
        <v>16</v>
      </c>
      <c r="W2503">
        <v>0</v>
      </c>
      <c r="X2503">
        <v>0</v>
      </c>
      <c r="Y2503">
        <v>0</v>
      </c>
      <c r="AF2503">
        <v>19.899999999999999</v>
      </c>
    </row>
    <row r="2504" spans="1:32" hidden="1" x14ac:dyDescent="0.2">
      <c r="A2504" t="s">
        <v>991</v>
      </c>
      <c r="B2504" t="s">
        <v>721</v>
      </c>
      <c r="C2504" t="s">
        <v>50</v>
      </c>
      <c r="D2504" t="s">
        <v>37</v>
      </c>
      <c r="E2504">
        <v>2</v>
      </c>
      <c r="F2504" t="s">
        <v>992</v>
      </c>
      <c r="G2504" t="s">
        <v>109</v>
      </c>
      <c r="T2504">
        <v>11</v>
      </c>
      <c r="U2504">
        <v>6</v>
      </c>
      <c r="V2504">
        <v>77</v>
      </c>
      <c r="W2504">
        <v>1</v>
      </c>
      <c r="X2504">
        <v>0</v>
      </c>
      <c r="Y2504">
        <v>0</v>
      </c>
      <c r="AF2504">
        <v>19.7</v>
      </c>
    </row>
    <row r="2505" spans="1:32" hidden="1" x14ac:dyDescent="0.2">
      <c r="A2505" t="s">
        <v>1188</v>
      </c>
      <c r="B2505" t="s">
        <v>795</v>
      </c>
      <c r="C2505" t="s">
        <v>54</v>
      </c>
      <c r="D2505" t="s">
        <v>45</v>
      </c>
      <c r="E2505">
        <v>2</v>
      </c>
      <c r="F2505" t="s">
        <v>1189</v>
      </c>
      <c r="G2505" t="s">
        <v>116</v>
      </c>
      <c r="T2505">
        <v>7</v>
      </c>
      <c r="U2505">
        <v>5</v>
      </c>
      <c r="V2505">
        <v>84</v>
      </c>
      <c r="W2505">
        <v>1</v>
      </c>
      <c r="X2505">
        <v>0</v>
      </c>
      <c r="Y2505">
        <v>0</v>
      </c>
      <c r="AF2505">
        <v>19.399999999999999</v>
      </c>
    </row>
    <row r="2506" spans="1:32" hidden="1" x14ac:dyDescent="0.2">
      <c r="A2506" t="s">
        <v>438</v>
      </c>
      <c r="B2506" t="s">
        <v>368</v>
      </c>
      <c r="C2506" t="s">
        <v>33</v>
      </c>
      <c r="D2506" t="s">
        <v>44</v>
      </c>
      <c r="E2506">
        <v>2</v>
      </c>
      <c r="F2506" t="s">
        <v>439</v>
      </c>
      <c r="G2506" t="s">
        <v>111</v>
      </c>
      <c r="H2506">
        <v>58</v>
      </c>
      <c r="I2506">
        <v>27</v>
      </c>
      <c r="J2506">
        <v>244</v>
      </c>
      <c r="K2506">
        <v>1</v>
      </c>
      <c r="L2506">
        <v>0</v>
      </c>
      <c r="M2506">
        <v>1</v>
      </c>
      <c r="N2506">
        <v>0</v>
      </c>
      <c r="O2506">
        <v>1</v>
      </c>
      <c r="P2506">
        <v>6</v>
      </c>
      <c r="Q2506">
        <v>1</v>
      </c>
      <c r="R2506">
        <v>0</v>
      </c>
      <c r="S2506">
        <v>0</v>
      </c>
      <c r="AF2506">
        <v>19.36</v>
      </c>
    </row>
    <row r="2507" spans="1:32" hidden="1" x14ac:dyDescent="0.2">
      <c r="A2507" t="s">
        <v>979</v>
      </c>
      <c r="B2507" t="s">
        <v>721</v>
      </c>
      <c r="C2507" t="s">
        <v>34</v>
      </c>
      <c r="D2507" t="s">
        <v>38</v>
      </c>
      <c r="E2507">
        <v>2</v>
      </c>
      <c r="F2507" t="s">
        <v>980</v>
      </c>
      <c r="G2507" t="s">
        <v>119</v>
      </c>
      <c r="T2507">
        <v>7</v>
      </c>
      <c r="U2507">
        <v>4</v>
      </c>
      <c r="V2507">
        <v>84</v>
      </c>
      <c r="W2507">
        <v>1</v>
      </c>
      <c r="X2507">
        <v>0</v>
      </c>
      <c r="Y2507">
        <v>0</v>
      </c>
      <c r="AF2507">
        <v>18.399999999999999</v>
      </c>
    </row>
    <row r="2508" spans="1:32" hidden="1" x14ac:dyDescent="0.2">
      <c r="A2508" t="s">
        <v>374</v>
      </c>
      <c r="B2508" t="s">
        <v>368</v>
      </c>
      <c r="C2508" t="s">
        <v>39</v>
      </c>
      <c r="D2508" t="s">
        <v>61</v>
      </c>
      <c r="E2508">
        <v>2</v>
      </c>
      <c r="F2508" t="s">
        <v>375</v>
      </c>
      <c r="G2508" t="s">
        <v>110</v>
      </c>
      <c r="H2508">
        <v>18</v>
      </c>
      <c r="I2508">
        <v>14</v>
      </c>
      <c r="J2508">
        <v>153</v>
      </c>
      <c r="K2508">
        <v>1</v>
      </c>
      <c r="L2508">
        <v>0</v>
      </c>
      <c r="M2508">
        <v>0</v>
      </c>
      <c r="N2508">
        <v>0</v>
      </c>
      <c r="O2508">
        <v>6</v>
      </c>
      <c r="P2508">
        <v>21</v>
      </c>
      <c r="Q2508">
        <v>1</v>
      </c>
      <c r="R2508">
        <v>0</v>
      </c>
      <c r="S2508">
        <v>0</v>
      </c>
      <c r="AF2508">
        <v>18.22</v>
      </c>
    </row>
    <row r="2509" spans="1:32" hidden="1" x14ac:dyDescent="0.2">
      <c r="A2509" t="s">
        <v>935</v>
      </c>
      <c r="B2509" t="s">
        <v>721</v>
      </c>
      <c r="C2509" t="s">
        <v>58</v>
      </c>
      <c r="D2509" t="s">
        <v>43</v>
      </c>
      <c r="E2509">
        <v>2</v>
      </c>
      <c r="F2509" t="s">
        <v>936</v>
      </c>
      <c r="G2509" t="s">
        <v>112</v>
      </c>
      <c r="T2509">
        <v>8</v>
      </c>
      <c r="U2509">
        <v>6</v>
      </c>
      <c r="V2509">
        <v>60</v>
      </c>
      <c r="W2509">
        <v>1</v>
      </c>
      <c r="X2509">
        <v>0</v>
      </c>
      <c r="Y2509">
        <v>0</v>
      </c>
      <c r="AF2509">
        <v>18</v>
      </c>
    </row>
    <row r="2510" spans="1:32" hidden="1" x14ac:dyDescent="0.2">
      <c r="A2510" t="s">
        <v>953</v>
      </c>
      <c r="B2510" t="s">
        <v>721</v>
      </c>
      <c r="C2510" t="s">
        <v>60</v>
      </c>
      <c r="D2510" t="s">
        <v>48</v>
      </c>
      <c r="E2510">
        <v>2</v>
      </c>
      <c r="F2510" t="s">
        <v>954</v>
      </c>
      <c r="G2510" t="s">
        <v>114</v>
      </c>
      <c r="T2510">
        <v>10</v>
      </c>
      <c r="U2510">
        <v>6</v>
      </c>
      <c r="V2510">
        <v>60</v>
      </c>
      <c r="W2510">
        <v>1</v>
      </c>
      <c r="X2510">
        <v>0</v>
      </c>
      <c r="Y2510">
        <v>0</v>
      </c>
      <c r="AF2510">
        <v>18</v>
      </c>
    </row>
    <row r="2511" spans="1:32" hidden="1" x14ac:dyDescent="0.2">
      <c r="A2511" t="s">
        <v>522</v>
      </c>
      <c r="B2511" t="s">
        <v>476</v>
      </c>
      <c r="C2511" t="s">
        <v>56</v>
      </c>
      <c r="D2511" t="s">
        <v>55</v>
      </c>
      <c r="E2511">
        <v>2</v>
      </c>
      <c r="F2511" t="s">
        <v>523</v>
      </c>
      <c r="G2511" t="s">
        <v>118</v>
      </c>
      <c r="O2511">
        <v>15</v>
      </c>
      <c r="P2511">
        <v>65</v>
      </c>
      <c r="Q2511">
        <v>1</v>
      </c>
      <c r="R2511">
        <v>0</v>
      </c>
      <c r="S2511">
        <v>0</v>
      </c>
      <c r="T2511">
        <v>3</v>
      </c>
      <c r="U2511">
        <v>3</v>
      </c>
      <c r="V2511">
        <v>22</v>
      </c>
      <c r="W2511">
        <v>0</v>
      </c>
      <c r="X2511">
        <v>0</v>
      </c>
      <c r="Y2511">
        <v>0</v>
      </c>
      <c r="AF2511">
        <v>17.7</v>
      </c>
    </row>
    <row r="2512" spans="1:32" hidden="1" x14ac:dyDescent="0.2">
      <c r="A2512" t="s">
        <v>1022</v>
      </c>
      <c r="B2512" t="s">
        <v>721</v>
      </c>
      <c r="C2512" t="s">
        <v>48</v>
      </c>
      <c r="D2512" t="s">
        <v>60</v>
      </c>
      <c r="E2512">
        <v>2</v>
      </c>
      <c r="F2512" t="s">
        <v>1023</v>
      </c>
      <c r="G2512" t="s">
        <v>114</v>
      </c>
      <c r="T2512">
        <v>5</v>
      </c>
      <c r="U2512">
        <v>4</v>
      </c>
      <c r="V2512">
        <v>77</v>
      </c>
      <c r="W2512">
        <v>1</v>
      </c>
      <c r="X2512">
        <v>0</v>
      </c>
      <c r="Y2512">
        <v>0</v>
      </c>
      <c r="AF2512">
        <v>17.7</v>
      </c>
    </row>
    <row r="2513" spans="1:32" hidden="1" x14ac:dyDescent="0.2">
      <c r="A2513" t="s">
        <v>559</v>
      </c>
      <c r="B2513" t="s">
        <v>476</v>
      </c>
      <c r="C2513" t="s">
        <v>37</v>
      </c>
      <c r="D2513" t="s">
        <v>50</v>
      </c>
      <c r="E2513">
        <v>2</v>
      </c>
      <c r="F2513" t="s">
        <v>560</v>
      </c>
      <c r="G2513" t="s">
        <v>109</v>
      </c>
      <c r="O2513">
        <v>6</v>
      </c>
      <c r="P2513">
        <v>19</v>
      </c>
      <c r="Q2513">
        <v>0</v>
      </c>
      <c r="R2513">
        <v>0</v>
      </c>
      <c r="S2513">
        <v>0</v>
      </c>
      <c r="T2513">
        <v>8</v>
      </c>
      <c r="U2513">
        <v>8</v>
      </c>
      <c r="V2513">
        <v>76</v>
      </c>
      <c r="W2513">
        <v>0</v>
      </c>
      <c r="X2513">
        <v>0</v>
      </c>
      <c r="Y2513">
        <v>0</v>
      </c>
      <c r="AF2513">
        <v>17.5</v>
      </c>
    </row>
    <row r="2514" spans="1:32" hidden="1" x14ac:dyDescent="0.2">
      <c r="A2514" t="s">
        <v>372</v>
      </c>
      <c r="B2514" t="s">
        <v>368</v>
      </c>
      <c r="C2514" t="s">
        <v>32</v>
      </c>
      <c r="D2514" t="s">
        <v>59</v>
      </c>
      <c r="E2514">
        <v>2</v>
      </c>
      <c r="F2514" t="s">
        <v>373</v>
      </c>
      <c r="G2514" t="s">
        <v>122</v>
      </c>
      <c r="H2514">
        <v>34</v>
      </c>
      <c r="I2514">
        <v>22</v>
      </c>
      <c r="J2514">
        <v>244</v>
      </c>
      <c r="K2514">
        <v>2</v>
      </c>
      <c r="L2514">
        <v>0</v>
      </c>
      <c r="M2514">
        <v>1</v>
      </c>
      <c r="N2514">
        <v>0</v>
      </c>
      <c r="O2514">
        <v>1</v>
      </c>
      <c r="P2514">
        <v>6</v>
      </c>
      <c r="Q2514">
        <v>0</v>
      </c>
      <c r="R2514">
        <v>0</v>
      </c>
      <c r="S2514">
        <v>0</v>
      </c>
      <c r="AF2514">
        <v>17.36</v>
      </c>
    </row>
    <row r="2515" spans="1:32" hidden="1" x14ac:dyDescent="0.2">
      <c r="A2515" t="s">
        <v>424</v>
      </c>
      <c r="B2515" t="s">
        <v>368</v>
      </c>
      <c r="C2515" t="s">
        <v>49</v>
      </c>
      <c r="D2515" t="s">
        <v>51</v>
      </c>
      <c r="E2515">
        <v>2</v>
      </c>
      <c r="F2515" t="s">
        <v>425</v>
      </c>
      <c r="G2515" t="s">
        <v>113</v>
      </c>
      <c r="H2515">
        <v>27</v>
      </c>
      <c r="I2515">
        <v>21</v>
      </c>
      <c r="J2515">
        <v>241</v>
      </c>
      <c r="K2515">
        <v>2</v>
      </c>
      <c r="L2515">
        <v>0</v>
      </c>
      <c r="M2515">
        <v>1</v>
      </c>
      <c r="N2515">
        <v>0</v>
      </c>
      <c r="O2515">
        <v>1</v>
      </c>
      <c r="P2515">
        <v>5</v>
      </c>
      <c r="Q2515">
        <v>0</v>
      </c>
      <c r="R2515">
        <v>0</v>
      </c>
      <c r="S2515">
        <v>0</v>
      </c>
      <c r="Z2515">
        <v>1</v>
      </c>
      <c r="AA2515">
        <v>0</v>
      </c>
      <c r="AF2515">
        <v>17.14</v>
      </c>
    </row>
    <row r="2516" spans="1:32" hidden="1" x14ac:dyDescent="0.2">
      <c r="A2516" t="s">
        <v>631</v>
      </c>
      <c r="B2516" t="s">
        <v>476</v>
      </c>
      <c r="C2516" t="s">
        <v>49</v>
      </c>
      <c r="D2516" t="s">
        <v>51</v>
      </c>
      <c r="E2516">
        <v>2</v>
      </c>
      <c r="F2516" t="s">
        <v>632</v>
      </c>
      <c r="G2516" t="s">
        <v>113</v>
      </c>
      <c r="O2516">
        <v>7</v>
      </c>
      <c r="P2516">
        <v>36</v>
      </c>
      <c r="Q2516">
        <v>0</v>
      </c>
      <c r="R2516">
        <v>0</v>
      </c>
      <c r="S2516">
        <v>0</v>
      </c>
      <c r="T2516">
        <v>6</v>
      </c>
      <c r="U2516">
        <v>6</v>
      </c>
      <c r="V2516">
        <v>68</v>
      </c>
      <c r="W2516">
        <v>0</v>
      </c>
      <c r="X2516">
        <v>0</v>
      </c>
      <c r="Y2516">
        <v>0</v>
      </c>
      <c r="AF2516">
        <v>16.399999999999999</v>
      </c>
    </row>
    <row r="2517" spans="1:32" hidden="1" x14ac:dyDescent="0.2">
      <c r="A2517" t="s">
        <v>797</v>
      </c>
      <c r="B2517" t="s">
        <v>721</v>
      </c>
      <c r="C2517" t="s">
        <v>54</v>
      </c>
      <c r="D2517" t="s">
        <v>45</v>
      </c>
      <c r="E2517">
        <v>2</v>
      </c>
      <c r="F2517" t="s">
        <v>798</v>
      </c>
      <c r="G2517" t="s">
        <v>116</v>
      </c>
      <c r="O2517">
        <v>10</v>
      </c>
      <c r="P2517">
        <v>98</v>
      </c>
      <c r="Q2517">
        <v>0</v>
      </c>
      <c r="R2517">
        <v>0</v>
      </c>
      <c r="S2517">
        <v>0</v>
      </c>
      <c r="T2517">
        <v>4</v>
      </c>
      <c r="U2517">
        <v>4</v>
      </c>
      <c r="V2517">
        <v>26</v>
      </c>
      <c r="W2517">
        <v>0</v>
      </c>
      <c r="X2517">
        <v>0</v>
      </c>
      <c r="Y2517">
        <v>0</v>
      </c>
      <c r="AF2517">
        <v>16.399999999999999</v>
      </c>
    </row>
    <row r="2518" spans="1:32" hidden="1" x14ac:dyDescent="0.2">
      <c r="A2518" t="s">
        <v>665</v>
      </c>
      <c r="B2518" t="s">
        <v>476</v>
      </c>
      <c r="C2518" t="s">
        <v>50</v>
      </c>
      <c r="D2518" t="s">
        <v>37</v>
      </c>
      <c r="E2518">
        <v>2</v>
      </c>
      <c r="F2518" t="s">
        <v>666</v>
      </c>
      <c r="G2518" t="s">
        <v>109</v>
      </c>
      <c r="O2518">
        <v>12</v>
      </c>
      <c r="P2518">
        <v>25</v>
      </c>
      <c r="Q2518">
        <v>1</v>
      </c>
      <c r="R2518">
        <v>0</v>
      </c>
      <c r="S2518">
        <v>0</v>
      </c>
      <c r="T2518">
        <v>8</v>
      </c>
      <c r="U2518">
        <v>4</v>
      </c>
      <c r="V2518">
        <v>34</v>
      </c>
      <c r="W2518">
        <v>0</v>
      </c>
      <c r="X2518">
        <v>0</v>
      </c>
      <c r="Y2518">
        <v>0</v>
      </c>
      <c r="AF2518">
        <v>15.9</v>
      </c>
    </row>
    <row r="2519" spans="1:32" hidden="1" x14ac:dyDescent="0.2">
      <c r="A2519" t="s">
        <v>899</v>
      </c>
      <c r="B2519" t="s">
        <v>721</v>
      </c>
      <c r="C2519" t="s">
        <v>43</v>
      </c>
      <c r="D2519" t="s">
        <v>58</v>
      </c>
      <c r="E2519">
        <v>2</v>
      </c>
      <c r="F2519" t="s">
        <v>900</v>
      </c>
      <c r="G2519" t="s">
        <v>112</v>
      </c>
      <c r="T2519">
        <v>8</v>
      </c>
      <c r="U2519">
        <v>7</v>
      </c>
      <c r="V2519">
        <v>87</v>
      </c>
      <c r="W2519">
        <v>0</v>
      </c>
      <c r="X2519">
        <v>0</v>
      </c>
      <c r="Y2519">
        <v>0</v>
      </c>
      <c r="AF2519">
        <v>15.7</v>
      </c>
    </row>
    <row r="2520" spans="1:32" hidden="1" x14ac:dyDescent="0.2">
      <c r="A2520" t="s">
        <v>1038</v>
      </c>
      <c r="B2520" t="s">
        <v>721</v>
      </c>
      <c r="C2520" t="s">
        <v>49</v>
      </c>
      <c r="D2520" t="s">
        <v>51</v>
      </c>
      <c r="E2520">
        <v>2</v>
      </c>
      <c r="F2520" t="s">
        <v>1039</v>
      </c>
      <c r="G2520" t="s">
        <v>113</v>
      </c>
      <c r="T2520">
        <v>6</v>
      </c>
      <c r="U2520">
        <v>5</v>
      </c>
      <c r="V2520">
        <v>45</v>
      </c>
      <c r="W2520">
        <v>1</v>
      </c>
      <c r="X2520">
        <v>0</v>
      </c>
      <c r="Y2520">
        <v>0</v>
      </c>
      <c r="AF2520">
        <v>15.5</v>
      </c>
    </row>
    <row r="2521" spans="1:32" hidden="1" x14ac:dyDescent="0.2">
      <c r="A2521" t="s">
        <v>1210</v>
      </c>
      <c r="B2521" t="s">
        <v>795</v>
      </c>
      <c r="C2521" t="s">
        <v>61</v>
      </c>
      <c r="D2521" t="s">
        <v>39</v>
      </c>
      <c r="E2521">
        <v>2</v>
      </c>
      <c r="F2521" t="s">
        <v>1211</v>
      </c>
      <c r="G2521" t="s">
        <v>110</v>
      </c>
      <c r="T2521">
        <v>10</v>
      </c>
      <c r="U2521">
        <v>5</v>
      </c>
      <c r="V2521">
        <v>43</v>
      </c>
      <c r="W2521">
        <v>1</v>
      </c>
      <c r="X2521">
        <v>0</v>
      </c>
      <c r="Y2521">
        <v>0</v>
      </c>
      <c r="AF2521">
        <v>15.3</v>
      </c>
    </row>
    <row r="2522" spans="1:32" hidden="1" x14ac:dyDescent="0.2">
      <c r="A2522" t="s">
        <v>843</v>
      </c>
      <c r="B2522" t="s">
        <v>721</v>
      </c>
      <c r="C2522" t="s">
        <v>58</v>
      </c>
      <c r="D2522" t="s">
        <v>43</v>
      </c>
      <c r="E2522">
        <v>2</v>
      </c>
      <c r="F2522" t="s">
        <v>844</v>
      </c>
      <c r="G2522" t="s">
        <v>112</v>
      </c>
      <c r="T2522">
        <v>3</v>
      </c>
      <c r="U2522">
        <v>3</v>
      </c>
      <c r="V2522">
        <v>60</v>
      </c>
      <c r="W2522">
        <v>1</v>
      </c>
      <c r="X2522">
        <v>0</v>
      </c>
      <c r="Y2522">
        <v>0</v>
      </c>
      <c r="AF2522">
        <v>15</v>
      </c>
    </row>
    <row r="2523" spans="1:32" hidden="1" x14ac:dyDescent="0.2">
      <c r="A2523" t="s">
        <v>382</v>
      </c>
      <c r="B2523" t="s">
        <v>368</v>
      </c>
      <c r="C2523" t="s">
        <v>45</v>
      </c>
      <c r="D2523" t="s">
        <v>54</v>
      </c>
      <c r="E2523">
        <v>2</v>
      </c>
      <c r="F2523" t="s">
        <v>383</v>
      </c>
      <c r="G2523" t="s">
        <v>116</v>
      </c>
      <c r="H2523">
        <v>15</v>
      </c>
      <c r="I2523">
        <v>8</v>
      </c>
      <c r="J2523">
        <v>172</v>
      </c>
      <c r="K2523">
        <v>2</v>
      </c>
      <c r="L2523">
        <v>0</v>
      </c>
      <c r="M2523">
        <v>0</v>
      </c>
      <c r="N2523">
        <v>0</v>
      </c>
      <c r="O2523">
        <v>3</v>
      </c>
      <c r="P2523">
        <v>1</v>
      </c>
      <c r="Q2523">
        <v>0</v>
      </c>
      <c r="R2523">
        <v>0</v>
      </c>
      <c r="S2523">
        <v>0</v>
      </c>
      <c r="AF2523">
        <v>14.98</v>
      </c>
    </row>
    <row r="2524" spans="1:32" hidden="1" x14ac:dyDescent="0.2">
      <c r="A2524" t="s">
        <v>993</v>
      </c>
      <c r="B2524" t="s">
        <v>795</v>
      </c>
      <c r="C2524" t="s">
        <v>51</v>
      </c>
      <c r="D2524" t="s">
        <v>49</v>
      </c>
      <c r="E2524">
        <v>2</v>
      </c>
      <c r="F2524" t="s">
        <v>994</v>
      </c>
      <c r="G2524" t="s">
        <v>113</v>
      </c>
      <c r="T2524">
        <v>5</v>
      </c>
      <c r="U2524">
        <v>4</v>
      </c>
      <c r="V2524">
        <v>49</v>
      </c>
      <c r="W2524">
        <v>1</v>
      </c>
      <c r="X2524">
        <v>0</v>
      </c>
      <c r="Y2524">
        <v>0</v>
      </c>
      <c r="AF2524">
        <v>14.9</v>
      </c>
    </row>
    <row r="2525" spans="1:32" hidden="1" x14ac:dyDescent="0.2">
      <c r="A2525" t="s">
        <v>490</v>
      </c>
      <c r="B2525" t="s">
        <v>476</v>
      </c>
      <c r="C2525" t="s">
        <v>41</v>
      </c>
      <c r="D2525" t="s">
        <v>36</v>
      </c>
      <c r="E2525">
        <v>2</v>
      </c>
      <c r="F2525" t="s">
        <v>491</v>
      </c>
      <c r="G2525" t="s">
        <v>117</v>
      </c>
      <c r="O2525">
        <v>16</v>
      </c>
      <c r="P2525">
        <v>53</v>
      </c>
      <c r="Q2525">
        <v>1</v>
      </c>
      <c r="R2525">
        <v>0</v>
      </c>
      <c r="S2525">
        <v>0</v>
      </c>
      <c r="T2525">
        <v>3</v>
      </c>
      <c r="U2525">
        <v>3</v>
      </c>
      <c r="V2525">
        <v>5</v>
      </c>
      <c r="W2525">
        <v>0</v>
      </c>
      <c r="X2525">
        <v>0</v>
      </c>
      <c r="Y2525">
        <v>0</v>
      </c>
      <c r="Z2525">
        <v>1</v>
      </c>
      <c r="AA2525">
        <v>0</v>
      </c>
      <c r="AF2525">
        <v>14.8</v>
      </c>
    </row>
    <row r="2526" spans="1:32" x14ac:dyDescent="0.2">
      <c r="A2526" t="s">
        <v>811</v>
      </c>
      <c r="B2526" t="s">
        <v>721</v>
      </c>
      <c r="C2526" t="s">
        <v>44</v>
      </c>
      <c r="D2526" t="s">
        <v>33</v>
      </c>
      <c r="E2526">
        <v>2</v>
      </c>
      <c r="F2526" t="s">
        <v>812</v>
      </c>
      <c r="G2526" t="s">
        <v>111</v>
      </c>
      <c r="T2526">
        <v>4</v>
      </c>
      <c r="U2526">
        <v>3</v>
      </c>
      <c r="V2526">
        <v>57</v>
      </c>
      <c r="W2526">
        <v>1</v>
      </c>
      <c r="X2526">
        <v>0</v>
      </c>
      <c r="Y2526">
        <v>0</v>
      </c>
      <c r="AF2526">
        <v>14.7</v>
      </c>
    </row>
    <row r="2527" spans="1:32" hidden="1" x14ac:dyDescent="0.2">
      <c r="A2527" t="s">
        <v>484</v>
      </c>
      <c r="B2527" t="s">
        <v>476</v>
      </c>
      <c r="C2527" t="s">
        <v>47</v>
      </c>
      <c r="D2527" t="s">
        <v>57</v>
      </c>
      <c r="E2527">
        <v>2</v>
      </c>
      <c r="F2527" t="s">
        <v>485</v>
      </c>
      <c r="G2527" t="s">
        <v>121</v>
      </c>
      <c r="O2527">
        <v>20</v>
      </c>
      <c r="P2527">
        <v>95</v>
      </c>
      <c r="Q2527">
        <v>0</v>
      </c>
      <c r="R2527">
        <v>0</v>
      </c>
      <c r="S2527">
        <v>0</v>
      </c>
      <c r="T2527">
        <v>4</v>
      </c>
      <c r="U2527">
        <v>4</v>
      </c>
      <c r="V2527">
        <v>11</v>
      </c>
      <c r="W2527">
        <v>0</v>
      </c>
      <c r="X2527">
        <v>0</v>
      </c>
      <c r="Y2527">
        <v>0</v>
      </c>
      <c r="Z2527">
        <v>1</v>
      </c>
      <c r="AA2527">
        <v>0</v>
      </c>
      <c r="AF2527">
        <v>14.6</v>
      </c>
    </row>
    <row r="2528" spans="1:32" hidden="1" x14ac:dyDescent="0.2">
      <c r="A2528" t="s">
        <v>480</v>
      </c>
      <c r="B2528" t="s">
        <v>476</v>
      </c>
      <c r="C2528" t="s">
        <v>58</v>
      </c>
      <c r="D2528" t="s">
        <v>43</v>
      </c>
      <c r="E2528">
        <v>2</v>
      </c>
      <c r="F2528" t="s">
        <v>481</v>
      </c>
      <c r="G2528" t="s">
        <v>112</v>
      </c>
      <c r="O2528">
        <v>15</v>
      </c>
      <c r="P2528">
        <v>89</v>
      </c>
      <c r="Q2528">
        <v>0</v>
      </c>
      <c r="R2528">
        <v>0</v>
      </c>
      <c r="S2528">
        <v>0</v>
      </c>
      <c r="T2528">
        <v>3</v>
      </c>
      <c r="U2528">
        <v>3</v>
      </c>
      <c r="V2528">
        <v>27</v>
      </c>
      <c r="W2528">
        <v>0</v>
      </c>
      <c r="X2528">
        <v>0</v>
      </c>
      <c r="Y2528">
        <v>0</v>
      </c>
      <c r="AF2528">
        <v>14.6</v>
      </c>
    </row>
    <row r="2529" spans="1:32" hidden="1" x14ac:dyDescent="0.2">
      <c r="A2529" t="s">
        <v>482</v>
      </c>
      <c r="B2529" t="s">
        <v>476</v>
      </c>
      <c r="C2529" t="s">
        <v>52</v>
      </c>
      <c r="D2529" t="s">
        <v>46</v>
      </c>
      <c r="E2529">
        <v>2</v>
      </c>
      <c r="F2529" t="s">
        <v>483</v>
      </c>
      <c r="G2529" t="s">
        <v>108</v>
      </c>
      <c r="O2529">
        <v>15</v>
      </c>
      <c r="P2529">
        <v>61</v>
      </c>
      <c r="Q2529">
        <v>0</v>
      </c>
      <c r="R2529">
        <v>0</v>
      </c>
      <c r="S2529">
        <v>0</v>
      </c>
      <c r="T2529">
        <v>5</v>
      </c>
      <c r="U2529">
        <v>4</v>
      </c>
      <c r="V2529">
        <v>44</v>
      </c>
      <c r="W2529">
        <v>0</v>
      </c>
      <c r="X2529">
        <v>0</v>
      </c>
      <c r="Y2529">
        <v>0</v>
      </c>
      <c r="AF2529">
        <v>14.5</v>
      </c>
    </row>
    <row r="2530" spans="1:32" hidden="1" x14ac:dyDescent="0.2">
      <c r="A2530" t="s">
        <v>867</v>
      </c>
      <c r="B2530" t="s">
        <v>721</v>
      </c>
      <c r="C2530" t="s">
        <v>41</v>
      </c>
      <c r="D2530" t="s">
        <v>36</v>
      </c>
      <c r="E2530">
        <v>2</v>
      </c>
      <c r="F2530" t="s">
        <v>868</v>
      </c>
      <c r="G2530" t="s">
        <v>117</v>
      </c>
      <c r="T2530">
        <v>6</v>
      </c>
      <c r="U2530">
        <v>4</v>
      </c>
      <c r="V2530">
        <v>44</v>
      </c>
      <c r="W2530">
        <v>1</v>
      </c>
      <c r="X2530">
        <v>0</v>
      </c>
      <c r="Y2530">
        <v>0</v>
      </c>
      <c r="Z2530">
        <v>1</v>
      </c>
      <c r="AA2530">
        <v>0</v>
      </c>
      <c r="AF2530">
        <v>14.4</v>
      </c>
    </row>
    <row r="2531" spans="1:32" hidden="1" x14ac:dyDescent="0.2">
      <c r="A2531" t="s">
        <v>929</v>
      </c>
      <c r="B2531" t="s">
        <v>721</v>
      </c>
      <c r="C2531" t="s">
        <v>36</v>
      </c>
      <c r="D2531" t="s">
        <v>41</v>
      </c>
      <c r="E2531">
        <v>2</v>
      </c>
      <c r="F2531" t="s">
        <v>930</v>
      </c>
      <c r="G2531" t="s">
        <v>117</v>
      </c>
      <c r="T2531">
        <v>5</v>
      </c>
      <c r="U2531">
        <v>3</v>
      </c>
      <c r="V2531">
        <v>54</v>
      </c>
      <c r="W2531">
        <v>1</v>
      </c>
      <c r="X2531">
        <v>0</v>
      </c>
      <c r="Y2531">
        <v>0</v>
      </c>
      <c r="AF2531">
        <v>14.4</v>
      </c>
    </row>
    <row r="2532" spans="1:32" hidden="1" x14ac:dyDescent="0.2">
      <c r="A2532" t="s">
        <v>957</v>
      </c>
      <c r="B2532" t="s">
        <v>721</v>
      </c>
      <c r="C2532" t="s">
        <v>53</v>
      </c>
      <c r="D2532" t="s">
        <v>35</v>
      </c>
      <c r="E2532">
        <v>2</v>
      </c>
      <c r="F2532" t="s">
        <v>958</v>
      </c>
      <c r="G2532" t="s">
        <v>115</v>
      </c>
      <c r="T2532">
        <v>7</v>
      </c>
      <c r="U2532">
        <v>6</v>
      </c>
      <c r="V2532">
        <v>23</v>
      </c>
      <c r="W2532">
        <v>1</v>
      </c>
      <c r="X2532">
        <v>0</v>
      </c>
      <c r="Y2532">
        <v>0</v>
      </c>
      <c r="AF2532">
        <v>14.3</v>
      </c>
    </row>
    <row r="2533" spans="1:32" hidden="1" x14ac:dyDescent="0.2">
      <c r="A2533" t="s">
        <v>853</v>
      </c>
      <c r="B2533" t="s">
        <v>795</v>
      </c>
      <c r="C2533" t="s">
        <v>53</v>
      </c>
      <c r="D2533" t="s">
        <v>35</v>
      </c>
      <c r="E2533">
        <v>2</v>
      </c>
      <c r="F2533" t="s">
        <v>854</v>
      </c>
      <c r="G2533" t="s">
        <v>115</v>
      </c>
      <c r="T2533">
        <v>6</v>
      </c>
      <c r="U2533">
        <v>6</v>
      </c>
      <c r="V2533">
        <v>82</v>
      </c>
      <c r="W2533">
        <v>0</v>
      </c>
      <c r="X2533">
        <v>0</v>
      </c>
      <c r="Y2533">
        <v>0</v>
      </c>
      <c r="AF2533">
        <v>14.2</v>
      </c>
    </row>
    <row r="2534" spans="1:32" x14ac:dyDescent="0.2">
      <c r="A2534" t="s">
        <v>780</v>
      </c>
      <c r="B2534" t="s">
        <v>721</v>
      </c>
      <c r="C2534" t="s">
        <v>44</v>
      </c>
      <c r="D2534" t="s">
        <v>33</v>
      </c>
      <c r="E2534">
        <v>2</v>
      </c>
      <c r="F2534" t="s">
        <v>781</v>
      </c>
      <c r="G2534" t="s">
        <v>111</v>
      </c>
      <c r="T2534">
        <v>9</v>
      </c>
      <c r="U2534">
        <v>4</v>
      </c>
      <c r="V2534">
        <v>41</v>
      </c>
      <c r="W2534">
        <v>1</v>
      </c>
      <c r="X2534">
        <v>0</v>
      </c>
      <c r="Y2534">
        <v>0</v>
      </c>
      <c r="AF2534">
        <v>14.1</v>
      </c>
    </row>
    <row r="2535" spans="1:32" hidden="1" x14ac:dyDescent="0.2">
      <c r="A2535" t="s">
        <v>1154</v>
      </c>
      <c r="B2535" t="s">
        <v>795</v>
      </c>
      <c r="C2535" t="s">
        <v>39</v>
      </c>
      <c r="D2535" t="s">
        <v>61</v>
      </c>
      <c r="E2535">
        <v>2</v>
      </c>
      <c r="F2535" t="s">
        <v>1155</v>
      </c>
      <c r="G2535" t="s">
        <v>110</v>
      </c>
      <c r="T2535">
        <v>6</v>
      </c>
      <c r="U2535">
        <v>5</v>
      </c>
      <c r="V2535">
        <v>30</v>
      </c>
      <c r="W2535">
        <v>1</v>
      </c>
      <c r="X2535">
        <v>0</v>
      </c>
      <c r="Y2535">
        <v>0</v>
      </c>
      <c r="AF2535">
        <v>14</v>
      </c>
    </row>
    <row r="2536" spans="1:32" hidden="1" x14ac:dyDescent="0.2">
      <c r="A2536" t="s">
        <v>770</v>
      </c>
      <c r="B2536" t="s">
        <v>721</v>
      </c>
      <c r="C2536" t="s">
        <v>61</v>
      </c>
      <c r="D2536" t="s">
        <v>39</v>
      </c>
      <c r="E2536">
        <v>2</v>
      </c>
      <c r="F2536" t="s">
        <v>771</v>
      </c>
      <c r="G2536" t="s">
        <v>110</v>
      </c>
      <c r="T2536">
        <v>10</v>
      </c>
      <c r="U2536">
        <v>6</v>
      </c>
      <c r="V2536">
        <v>80</v>
      </c>
      <c r="W2536">
        <v>0</v>
      </c>
      <c r="X2536">
        <v>0</v>
      </c>
      <c r="Y2536">
        <v>0</v>
      </c>
      <c r="AF2536">
        <v>14</v>
      </c>
    </row>
    <row r="2537" spans="1:32" hidden="1" x14ac:dyDescent="0.2">
      <c r="A2537" t="s">
        <v>881</v>
      </c>
      <c r="B2537" t="s">
        <v>721</v>
      </c>
      <c r="C2537" t="s">
        <v>55</v>
      </c>
      <c r="D2537" t="s">
        <v>56</v>
      </c>
      <c r="E2537">
        <v>2</v>
      </c>
      <c r="F2537" t="s">
        <v>882</v>
      </c>
      <c r="G2537" t="s">
        <v>118</v>
      </c>
      <c r="T2537">
        <v>7</v>
      </c>
      <c r="U2537">
        <v>5</v>
      </c>
      <c r="V2537">
        <v>89</v>
      </c>
      <c r="W2537">
        <v>0</v>
      </c>
      <c r="X2537">
        <v>0</v>
      </c>
      <c r="Y2537">
        <v>0</v>
      </c>
      <c r="Z2537">
        <v>1</v>
      </c>
      <c r="AA2537">
        <v>0</v>
      </c>
      <c r="AF2537">
        <v>13.9</v>
      </c>
    </row>
    <row r="2538" spans="1:32" hidden="1" x14ac:dyDescent="0.2">
      <c r="A2538" t="s">
        <v>611</v>
      </c>
      <c r="B2538" t="s">
        <v>476</v>
      </c>
      <c r="C2538" t="s">
        <v>55</v>
      </c>
      <c r="D2538" t="s">
        <v>56</v>
      </c>
      <c r="E2538">
        <v>2</v>
      </c>
      <c r="F2538" t="s">
        <v>612</v>
      </c>
      <c r="G2538" t="s">
        <v>118</v>
      </c>
      <c r="O2538">
        <v>7</v>
      </c>
      <c r="P2538">
        <v>34</v>
      </c>
      <c r="Q2538">
        <v>1</v>
      </c>
      <c r="R2538">
        <v>0</v>
      </c>
      <c r="S2538">
        <v>0</v>
      </c>
      <c r="T2538">
        <v>3</v>
      </c>
      <c r="U2538">
        <v>3</v>
      </c>
      <c r="V2538">
        <v>12</v>
      </c>
      <c r="W2538">
        <v>0</v>
      </c>
      <c r="X2538">
        <v>0</v>
      </c>
      <c r="Y2538">
        <v>0</v>
      </c>
      <c r="AF2538">
        <v>13.6</v>
      </c>
    </row>
    <row r="2539" spans="1:32" hidden="1" x14ac:dyDescent="0.2">
      <c r="A2539" t="s">
        <v>1174</v>
      </c>
      <c r="B2539" t="s">
        <v>721</v>
      </c>
      <c r="C2539" t="s">
        <v>49</v>
      </c>
      <c r="D2539" t="s">
        <v>51</v>
      </c>
      <c r="E2539">
        <v>2</v>
      </c>
      <c r="F2539" t="s">
        <v>1175</v>
      </c>
      <c r="G2539" t="s">
        <v>113</v>
      </c>
      <c r="T2539">
        <v>4</v>
      </c>
      <c r="U2539">
        <v>2</v>
      </c>
      <c r="V2539">
        <v>55</v>
      </c>
      <c r="W2539">
        <v>1</v>
      </c>
      <c r="X2539">
        <v>0</v>
      </c>
      <c r="Y2539">
        <v>0</v>
      </c>
      <c r="AF2539">
        <v>13.5</v>
      </c>
    </row>
    <row r="2540" spans="1:32" hidden="1" x14ac:dyDescent="0.2">
      <c r="A2540" t="s">
        <v>973</v>
      </c>
      <c r="B2540" t="s">
        <v>721</v>
      </c>
      <c r="C2540" t="s">
        <v>51</v>
      </c>
      <c r="D2540" t="s">
        <v>49</v>
      </c>
      <c r="E2540">
        <v>2</v>
      </c>
      <c r="F2540" t="s">
        <v>974</v>
      </c>
      <c r="G2540" t="s">
        <v>113</v>
      </c>
      <c r="T2540">
        <v>4</v>
      </c>
      <c r="U2540">
        <v>3</v>
      </c>
      <c r="V2540">
        <v>45</v>
      </c>
      <c r="W2540">
        <v>1</v>
      </c>
      <c r="X2540">
        <v>0</v>
      </c>
      <c r="Y2540">
        <v>0</v>
      </c>
      <c r="AF2540">
        <v>13.5</v>
      </c>
    </row>
    <row r="2541" spans="1:32" hidden="1" x14ac:dyDescent="0.2">
      <c r="A2541" t="s">
        <v>414</v>
      </c>
      <c r="B2541" t="s">
        <v>368</v>
      </c>
      <c r="C2541" t="s">
        <v>59</v>
      </c>
      <c r="D2541" t="s">
        <v>32</v>
      </c>
      <c r="E2541">
        <v>2</v>
      </c>
      <c r="F2541" t="s">
        <v>415</v>
      </c>
      <c r="G2541" t="s">
        <v>122</v>
      </c>
      <c r="H2541">
        <v>37</v>
      </c>
      <c r="I2541">
        <v>21</v>
      </c>
      <c r="J2541">
        <v>250</v>
      </c>
      <c r="K2541">
        <v>1</v>
      </c>
      <c r="L2541">
        <v>0</v>
      </c>
      <c r="M2541">
        <v>3</v>
      </c>
      <c r="N2541">
        <v>0</v>
      </c>
      <c r="O2541">
        <v>4</v>
      </c>
      <c r="P2541">
        <v>24</v>
      </c>
      <c r="Q2541">
        <v>0</v>
      </c>
      <c r="R2541">
        <v>0</v>
      </c>
      <c r="S2541">
        <v>0</v>
      </c>
      <c r="Z2541">
        <v>1</v>
      </c>
      <c r="AA2541">
        <v>0</v>
      </c>
      <c r="AF2541">
        <v>13.4</v>
      </c>
    </row>
    <row r="2542" spans="1:32" hidden="1" x14ac:dyDescent="0.2">
      <c r="A2542" t="s">
        <v>794</v>
      </c>
      <c r="B2542" t="s">
        <v>795</v>
      </c>
      <c r="C2542" t="s">
        <v>47</v>
      </c>
      <c r="D2542" t="s">
        <v>57</v>
      </c>
      <c r="E2542">
        <v>2</v>
      </c>
      <c r="F2542" t="s">
        <v>796</v>
      </c>
      <c r="G2542" t="s">
        <v>121</v>
      </c>
      <c r="T2542">
        <v>4</v>
      </c>
      <c r="U2542">
        <v>3</v>
      </c>
      <c r="V2542">
        <v>23</v>
      </c>
      <c r="W2542">
        <v>1</v>
      </c>
      <c r="X2542">
        <v>1</v>
      </c>
      <c r="Y2542">
        <v>0</v>
      </c>
      <c r="AF2542">
        <v>13.3</v>
      </c>
    </row>
    <row r="2543" spans="1:32" hidden="1" x14ac:dyDescent="0.2">
      <c r="A2543" t="s">
        <v>575</v>
      </c>
      <c r="B2543" t="s">
        <v>476</v>
      </c>
      <c r="C2543" t="s">
        <v>45</v>
      </c>
      <c r="D2543" t="s">
        <v>54</v>
      </c>
      <c r="E2543">
        <v>2</v>
      </c>
      <c r="F2543" t="s">
        <v>576</v>
      </c>
      <c r="G2543" t="s">
        <v>116</v>
      </c>
      <c r="O2543">
        <v>15</v>
      </c>
      <c r="P2543">
        <v>72</v>
      </c>
      <c r="Q2543">
        <v>1</v>
      </c>
      <c r="R2543">
        <v>0</v>
      </c>
      <c r="S2543">
        <v>0</v>
      </c>
      <c r="AF2543">
        <v>13.2</v>
      </c>
    </row>
    <row r="2544" spans="1:32" hidden="1" x14ac:dyDescent="0.2">
      <c r="A2544" t="s">
        <v>410</v>
      </c>
      <c r="B2544" t="s">
        <v>368</v>
      </c>
      <c r="C2544" t="s">
        <v>41</v>
      </c>
      <c r="D2544" t="s">
        <v>36</v>
      </c>
      <c r="E2544">
        <v>2</v>
      </c>
      <c r="F2544" t="s">
        <v>411</v>
      </c>
      <c r="G2544" t="s">
        <v>117</v>
      </c>
      <c r="H2544">
        <v>38</v>
      </c>
      <c r="I2544">
        <v>24</v>
      </c>
      <c r="J2544">
        <v>255</v>
      </c>
      <c r="K2544">
        <v>1</v>
      </c>
      <c r="L2544">
        <v>0</v>
      </c>
      <c r="M2544">
        <v>1</v>
      </c>
      <c r="N2544">
        <v>0</v>
      </c>
      <c r="O2544">
        <v>1</v>
      </c>
      <c r="P2544">
        <v>-1</v>
      </c>
      <c r="Q2544">
        <v>0</v>
      </c>
      <c r="R2544">
        <v>0</v>
      </c>
      <c r="S2544">
        <v>0</v>
      </c>
      <c r="AF2544">
        <v>13.1</v>
      </c>
    </row>
    <row r="2545" spans="1:32" hidden="1" x14ac:dyDescent="0.2">
      <c r="A2545" t="s">
        <v>788</v>
      </c>
      <c r="B2545" t="s">
        <v>721</v>
      </c>
      <c r="C2545" t="s">
        <v>51</v>
      </c>
      <c r="D2545" t="s">
        <v>49</v>
      </c>
      <c r="E2545">
        <v>2</v>
      </c>
      <c r="F2545" t="s">
        <v>789</v>
      </c>
      <c r="G2545" t="s">
        <v>113</v>
      </c>
      <c r="O2545">
        <v>1</v>
      </c>
      <c r="P2545">
        <v>3</v>
      </c>
      <c r="Q2545">
        <v>0</v>
      </c>
      <c r="R2545">
        <v>0</v>
      </c>
      <c r="S2545">
        <v>0</v>
      </c>
      <c r="T2545">
        <v>5</v>
      </c>
      <c r="U2545">
        <v>2</v>
      </c>
      <c r="V2545">
        <v>48</v>
      </c>
      <c r="W2545">
        <v>1</v>
      </c>
      <c r="X2545">
        <v>0</v>
      </c>
      <c r="Y2545">
        <v>0</v>
      </c>
      <c r="AF2545">
        <v>13.1</v>
      </c>
    </row>
    <row r="2546" spans="1:32" hidden="1" x14ac:dyDescent="0.2">
      <c r="A2546" t="s">
        <v>1152</v>
      </c>
      <c r="B2546" t="s">
        <v>795</v>
      </c>
      <c r="C2546" t="s">
        <v>44</v>
      </c>
      <c r="D2546" t="s">
        <v>33</v>
      </c>
      <c r="E2546">
        <v>2</v>
      </c>
      <c r="F2546" t="s">
        <v>1153</v>
      </c>
      <c r="G2546" t="s">
        <v>111</v>
      </c>
      <c r="T2546">
        <v>14</v>
      </c>
      <c r="U2546">
        <v>6</v>
      </c>
      <c r="V2546">
        <v>70</v>
      </c>
      <c r="W2546">
        <v>0</v>
      </c>
      <c r="X2546">
        <v>0</v>
      </c>
      <c r="Y2546">
        <v>0</v>
      </c>
      <c r="AF2546">
        <v>13</v>
      </c>
    </row>
    <row r="2547" spans="1:32" hidden="1" x14ac:dyDescent="0.2">
      <c r="A2547" t="s">
        <v>1182</v>
      </c>
      <c r="B2547" t="s">
        <v>795</v>
      </c>
      <c r="C2547" t="s">
        <v>37</v>
      </c>
      <c r="D2547" t="s">
        <v>50</v>
      </c>
      <c r="E2547">
        <v>2</v>
      </c>
      <c r="F2547" t="s">
        <v>1183</v>
      </c>
      <c r="G2547" t="s">
        <v>109</v>
      </c>
      <c r="T2547">
        <v>6</v>
      </c>
      <c r="U2547">
        <v>4</v>
      </c>
      <c r="V2547">
        <v>28</v>
      </c>
      <c r="W2547">
        <v>1</v>
      </c>
      <c r="X2547">
        <v>0</v>
      </c>
      <c r="Y2547">
        <v>0</v>
      </c>
      <c r="AF2547">
        <v>12.8</v>
      </c>
    </row>
    <row r="2548" spans="1:32" hidden="1" x14ac:dyDescent="0.2">
      <c r="A2548" t="s">
        <v>875</v>
      </c>
      <c r="B2548" t="s">
        <v>795</v>
      </c>
      <c r="C2548" t="s">
        <v>34</v>
      </c>
      <c r="D2548" t="s">
        <v>38</v>
      </c>
      <c r="E2548">
        <v>2</v>
      </c>
      <c r="F2548" t="s">
        <v>876</v>
      </c>
      <c r="G2548" t="s">
        <v>119</v>
      </c>
      <c r="T2548">
        <v>8</v>
      </c>
      <c r="U2548">
        <v>7</v>
      </c>
      <c r="V2548">
        <v>56</v>
      </c>
      <c r="W2548">
        <v>0</v>
      </c>
      <c r="X2548">
        <v>0</v>
      </c>
      <c r="Y2548">
        <v>0</v>
      </c>
      <c r="AF2548">
        <v>12.6</v>
      </c>
    </row>
    <row r="2549" spans="1:32" hidden="1" x14ac:dyDescent="0.2">
      <c r="A2549" t="s">
        <v>1126</v>
      </c>
      <c r="B2549" t="s">
        <v>721</v>
      </c>
      <c r="C2549" t="s">
        <v>35</v>
      </c>
      <c r="D2549" t="s">
        <v>53</v>
      </c>
      <c r="E2549">
        <v>2</v>
      </c>
      <c r="F2549" t="s">
        <v>1127</v>
      </c>
      <c r="G2549" t="s">
        <v>115</v>
      </c>
      <c r="T2549">
        <v>4</v>
      </c>
      <c r="U2549">
        <v>2</v>
      </c>
      <c r="V2549">
        <v>44</v>
      </c>
      <c r="W2549">
        <v>1</v>
      </c>
      <c r="X2549">
        <v>0</v>
      </c>
      <c r="Y2549">
        <v>0</v>
      </c>
      <c r="AF2549">
        <v>12.4</v>
      </c>
    </row>
    <row r="2550" spans="1:32" hidden="1" x14ac:dyDescent="0.2">
      <c r="A2550" t="s">
        <v>420</v>
      </c>
      <c r="B2550" t="s">
        <v>368</v>
      </c>
      <c r="C2550" t="s">
        <v>53</v>
      </c>
      <c r="D2550" t="s">
        <v>35</v>
      </c>
      <c r="E2550">
        <v>2</v>
      </c>
      <c r="F2550" t="s">
        <v>421</v>
      </c>
      <c r="G2550" t="s">
        <v>115</v>
      </c>
      <c r="H2550">
        <v>27</v>
      </c>
      <c r="I2550">
        <v>23</v>
      </c>
      <c r="J2550">
        <v>203</v>
      </c>
      <c r="K2550">
        <v>1</v>
      </c>
      <c r="L2550">
        <v>0</v>
      </c>
      <c r="M2550">
        <v>0</v>
      </c>
      <c r="N2550">
        <v>0</v>
      </c>
      <c r="AF2550">
        <v>12.12</v>
      </c>
    </row>
    <row r="2551" spans="1:32" hidden="1" x14ac:dyDescent="0.2">
      <c r="A2551" t="s">
        <v>537</v>
      </c>
      <c r="B2551" t="s">
        <v>476</v>
      </c>
      <c r="C2551" t="s">
        <v>55</v>
      </c>
      <c r="D2551" t="s">
        <v>56</v>
      </c>
      <c r="E2551">
        <v>2</v>
      </c>
      <c r="F2551" t="s">
        <v>538</v>
      </c>
      <c r="G2551" t="s">
        <v>118</v>
      </c>
      <c r="O2551">
        <v>15</v>
      </c>
      <c r="P2551">
        <v>68</v>
      </c>
      <c r="Q2551">
        <v>0</v>
      </c>
      <c r="R2551">
        <v>0</v>
      </c>
      <c r="S2551">
        <v>0</v>
      </c>
      <c r="T2551">
        <v>4</v>
      </c>
      <c r="U2551">
        <v>4</v>
      </c>
      <c r="V2551">
        <v>12</v>
      </c>
      <c r="W2551">
        <v>0</v>
      </c>
      <c r="X2551">
        <v>0</v>
      </c>
      <c r="Y2551">
        <v>0</v>
      </c>
      <c r="AF2551">
        <v>12</v>
      </c>
    </row>
    <row r="2552" spans="1:32" hidden="1" x14ac:dyDescent="0.2">
      <c r="A2552" t="s">
        <v>402</v>
      </c>
      <c r="B2552" t="s">
        <v>368</v>
      </c>
      <c r="C2552" t="s">
        <v>38</v>
      </c>
      <c r="D2552" t="s">
        <v>34</v>
      </c>
      <c r="E2552">
        <v>2</v>
      </c>
      <c r="F2552" t="s">
        <v>403</v>
      </c>
      <c r="G2552" t="s">
        <v>119</v>
      </c>
      <c r="H2552">
        <v>37</v>
      </c>
      <c r="I2552">
        <v>23</v>
      </c>
      <c r="J2552">
        <v>224</v>
      </c>
      <c r="K2552">
        <v>1</v>
      </c>
      <c r="L2552">
        <v>0</v>
      </c>
      <c r="M2552">
        <v>2</v>
      </c>
      <c r="N2552">
        <v>0</v>
      </c>
      <c r="O2552">
        <v>2</v>
      </c>
      <c r="P2552">
        <v>9</v>
      </c>
      <c r="Q2552">
        <v>0</v>
      </c>
      <c r="R2552">
        <v>0</v>
      </c>
      <c r="S2552">
        <v>0</v>
      </c>
      <c r="Z2552">
        <v>1</v>
      </c>
      <c r="AA2552">
        <v>0</v>
      </c>
      <c r="AF2552">
        <v>11.86</v>
      </c>
    </row>
    <row r="2553" spans="1:32" hidden="1" x14ac:dyDescent="0.2">
      <c r="A2553" t="s">
        <v>514</v>
      </c>
      <c r="B2553" t="s">
        <v>476</v>
      </c>
      <c r="C2553" t="s">
        <v>36</v>
      </c>
      <c r="D2553" t="s">
        <v>41</v>
      </c>
      <c r="E2553">
        <v>2</v>
      </c>
      <c r="F2553" t="s">
        <v>515</v>
      </c>
      <c r="G2553" t="s">
        <v>117</v>
      </c>
      <c r="O2553">
        <v>21</v>
      </c>
      <c r="P2553">
        <v>78</v>
      </c>
      <c r="Q2553">
        <v>0</v>
      </c>
      <c r="R2553">
        <v>0</v>
      </c>
      <c r="S2553">
        <v>0</v>
      </c>
      <c r="T2553">
        <v>2</v>
      </c>
      <c r="U2553">
        <v>2</v>
      </c>
      <c r="V2553">
        <v>20</v>
      </c>
      <c r="W2553">
        <v>0</v>
      </c>
      <c r="X2553">
        <v>0</v>
      </c>
      <c r="Y2553">
        <v>0</v>
      </c>
      <c r="Z2553">
        <v>1</v>
      </c>
      <c r="AA2553">
        <v>0</v>
      </c>
      <c r="AF2553">
        <v>11.8</v>
      </c>
    </row>
    <row r="2554" spans="1:32" hidden="1" x14ac:dyDescent="0.2">
      <c r="A2554" t="s">
        <v>1184</v>
      </c>
      <c r="B2554" t="s">
        <v>721</v>
      </c>
      <c r="C2554" t="s">
        <v>52</v>
      </c>
      <c r="D2554" t="s">
        <v>46</v>
      </c>
      <c r="E2554">
        <v>2</v>
      </c>
      <c r="F2554" t="s">
        <v>1185</v>
      </c>
      <c r="G2554" t="s">
        <v>108</v>
      </c>
      <c r="T2554">
        <v>2</v>
      </c>
      <c r="U2554">
        <v>1</v>
      </c>
      <c r="V2554">
        <v>48</v>
      </c>
      <c r="W2554">
        <v>1</v>
      </c>
      <c r="X2554">
        <v>0</v>
      </c>
      <c r="Y2554">
        <v>0</v>
      </c>
      <c r="AF2554">
        <v>11.8</v>
      </c>
    </row>
    <row r="2555" spans="1:32" hidden="1" x14ac:dyDescent="0.2">
      <c r="A2555" t="s">
        <v>663</v>
      </c>
      <c r="B2555" t="s">
        <v>476</v>
      </c>
      <c r="C2555" t="s">
        <v>58</v>
      </c>
      <c r="D2555" t="s">
        <v>43</v>
      </c>
      <c r="E2555">
        <v>2</v>
      </c>
      <c r="F2555" t="s">
        <v>664</v>
      </c>
      <c r="G2555" t="s">
        <v>112</v>
      </c>
      <c r="O2555">
        <v>6</v>
      </c>
      <c r="P2555">
        <v>21</v>
      </c>
      <c r="Q2555">
        <v>1</v>
      </c>
      <c r="R2555">
        <v>0</v>
      </c>
      <c r="S2555">
        <v>0</v>
      </c>
      <c r="T2555">
        <v>3</v>
      </c>
      <c r="U2555">
        <v>2</v>
      </c>
      <c r="V2555">
        <v>16</v>
      </c>
      <c r="W2555">
        <v>0</v>
      </c>
      <c r="X2555">
        <v>0</v>
      </c>
      <c r="Y2555">
        <v>0</v>
      </c>
      <c r="AF2555">
        <v>11.7</v>
      </c>
    </row>
    <row r="2556" spans="1:32" hidden="1" x14ac:dyDescent="0.2">
      <c r="A2556" t="s">
        <v>1074</v>
      </c>
      <c r="B2556" t="s">
        <v>795</v>
      </c>
      <c r="C2556" t="s">
        <v>50</v>
      </c>
      <c r="D2556" t="s">
        <v>37</v>
      </c>
      <c r="E2556">
        <v>2</v>
      </c>
      <c r="F2556" t="s">
        <v>1075</v>
      </c>
      <c r="G2556" t="s">
        <v>109</v>
      </c>
      <c r="T2556">
        <v>6</v>
      </c>
      <c r="U2556">
        <v>4</v>
      </c>
      <c r="V2556">
        <v>77</v>
      </c>
      <c r="W2556">
        <v>0</v>
      </c>
      <c r="X2556">
        <v>0</v>
      </c>
      <c r="Y2556">
        <v>0</v>
      </c>
      <c r="AF2556">
        <v>11.7</v>
      </c>
    </row>
    <row r="2557" spans="1:32" hidden="1" x14ac:dyDescent="0.2">
      <c r="A2557" t="s">
        <v>478</v>
      </c>
      <c r="B2557" t="s">
        <v>476</v>
      </c>
      <c r="C2557" t="s">
        <v>46</v>
      </c>
      <c r="D2557" t="s">
        <v>52</v>
      </c>
      <c r="E2557">
        <v>2</v>
      </c>
      <c r="F2557" t="s">
        <v>479</v>
      </c>
      <c r="G2557" t="s">
        <v>108</v>
      </c>
      <c r="O2557">
        <v>5</v>
      </c>
      <c r="P2557">
        <v>42</v>
      </c>
      <c r="Q2557">
        <v>1</v>
      </c>
      <c r="R2557">
        <v>0</v>
      </c>
      <c r="S2557">
        <v>0</v>
      </c>
      <c r="T2557">
        <v>2</v>
      </c>
      <c r="U2557">
        <v>1</v>
      </c>
      <c r="V2557">
        <v>3</v>
      </c>
      <c r="W2557">
        <v>0</v>
      </c>
      <c r="X2557">
        <v>0</v>
      </c>
      <c r="Y2557">
        <v>0</v>
      </c>
      <c r="Z2557">
        <v>0</v>
      </c>
      <c r="AA2557">
        <v>1</v>
      </c>
      <c r="AF2557">
        <v>11.5</v>
      </c>
    </row>
    <row r="2558" spans="1:32" hidden="1" x14ac:dyDescent="0.2">
      <c r="A2558" t="s">
        <v>917</v>
      </c>
      <c r="B2558" t="s">
        <v>795</v>
      </c>
      <c r="C2558" t="s">
        <v>48</v>
      </c>
      <c r="D2558" t="s">
        <v>60</v>
      </c>
      <c r="E2558">
        <v>2</v>
      </c>
      <c r="F2558" t="s">
        <v>918</v>
      </c>
      <c r="G2558" t="s">
        <v>114</v>
      </c>
      <c r="T2558">
        <v>2</v>
      </c>
      <c r="U2558">
        <v>2</v>
      </c>
      <c r="V2558">
        <v>15</v>
      </c>
      <c r="W2558">
        <v>1</v>
      </c>
      <c r="X2558">
        <v>1</v>
      </c>
      <c r="Y2558">
        <v>0</v>
      </c>
      <c r="AF2558">
        <v>11.5</v>
      </c>
    </row>
    <row r="2559" spans="1:32" hidden="1" x14ac:dyDescent="0.2">
      <c r="A2559" t="s">
        <v>599</v>
      </c>
      <c r="B2559" t="s">
        <v>476</v>
      </c>
      <c r="C2559" t="s">
        <v>40</v>
      </c>
      <c r="D2559" t="s">
        <v>42</v>
      </c>
      <c r="E2559">
        <v>2</v>
      </c>
      <c r="F2559" t="s">
        <v>600</v>
      </c>
      <c r="G2559" t="s">
        <v>120</v>
      </c>
      <c r="O2559">
        <v>25</v>
      </c>
      <c r="P2559">
        <v>70</v>
      </c>
      <c r="Q2559">
        <v>0</v>
      </c>
      <c r="R2559">
        <v>0</v>
      </c>
      <c r="S2559">
        <v>0</v>
      </c>
      <c r="T2559">
        <v>4</v>
      </c>
      <c r="U2559">
        <v>3</v>
      </c>
      <c r="V2559">
        <v>13</v>
      </c>
      <c r="W2559">
        <v>0</v>
      </c>
      <c r="X2559">
        <v>0</v>
      </c>
      <c r="Y2559">
        <v>0</v>
      </c>
      <c r="AF2559">
        <v>11.3</v>
      </c>
    </row>
    <row r="2560" spans="1:32" hidden="1" x14ac:dyDescent="0.2">
      <c r="A2560" t="s">
        <v>903</v>
      </c>
      <c r="B2560" t="s">
        <v>721</v>
      </c>
      <c r="C2560" t="s">
        <v>36</v>
      </c>
      <c r="D2560" t="s">
        <v>41</v>
      </c>
      <c r="E2560">
        <v>2</v>
      </c>
      <c r="F2560" t="s">
        <v>904</v>
      </c>
      <c r="G2560" t="s">
        <v>117</v>
      </c>
      <c r="T2560">
        <v>4</v>
      </c>
      <c r="U2560">
        <v>3</v>
      </c>
      <c r="V2560">
        <v>82</v>
      </c>
      <c r="W2560">
        <v>0</v>
      </c>
      <c r="X2560">
        <v>0</v>
      </c>
      <c r="Y2560">
        <v>0</v>
      </c>
      <c r="AF2560">
        <v>11.2</v>
      </c>
    </row>
    <row r="2561" spans="1:32" hidden="1" x14ac:dyDescent="0.2">
      <c r="A2561" t="s">
        <v>961</v>
      </c>
      <c r="B2561" t="s">
        <v>795</v>
      </c>
      <c r="C2561" t="s">
        <v>60</v>
      </c>
      <c r="D2561" t="s">
        <v>48</v>
      </c>
      <c r="E2561">
        <v>2</v>
      </c>
      <c r="F2561" t="s">
        <v>962</v>
      </c>
      <c r="G2561" t="s">
        <v>114</v>
      </c>
      <c r="T2561">
        <v>7</v>
      </c>
      <c r="U2561">
        <v>5</v>
      </c>
      <c r="V2561">
        <v>62</v>
      </c>
      <c r="W2561">
        <v>0</v>
      </c>
      <c r="X2561">
        <v>0</v>
      </c>
      <c r="Y2561">
        <v>0</v>
      </c>
      <c r="AF2561">
        <v>11.2</v>
      </c>
    </row>
    <row r="2562" spans="1:32" hidden="1" x14ac:dyDescent="0.2">
      <c r="A2562" t="s">
        <v>963</v>
      </c>
      <c r="B2562" t="s">
        <v>721</v>
      </c>
      <c r="C2562" t="s">
        <v>52</v>
      </c>
      <c r="D2562" t="s">
        <v>46</v>
      </c>
      <c r="E2562">
        <v>2</v>
      </c>
      <c r="F2562" t="s">
        <v>964</v>
      </c>
      <c r="G2562" t="s">
        <v>108</v>
      </c>
      <c r="T2562">
        <v>8</v>
      </c>
      <c r="U2562">
        <v>7</v>
      </c>
      <c r="V2562">
        <v>41</v>
      </c>
      <c r="W2562">
        <v>0</v>
      </c>
      <c r="X2562">
        <v>0</v>
      </c>
      <c r="Y2562">
        <v>0</v>
      </c>
      <c r="AF2562">
        <v>11.1</v>
      </c>
    </row>
    <row r="2563" spans="1:32" hidden="1" x14ac:dyDescent="0.2">
      <c r="A2563" t="s">
        <v>492</v>
      </c>
      <c r="B2563" t="s">
        <v>476</v>
      </c>
      <c r="C2563" t="s">
        <v>42</v>
      </c>
      <c r="D2563" t="s">
        <v>40</v>
      </c>
      <c r="E2563">
        <v>2</v>
      </c>
      <c r="F2563" t="s">
        <v>493</v>
      </c>
      <c r="G2563" t="s">
        <v>120</v>
      </c>
      <c r="O2563">
        <v>2</v>
      </c>
      <c r="P2563">
        <v>5</v>
      </c>
      <c r="Q2563">
        <v>0</v>
      </c>
      <c r="R2563">
        <v>0</v>
      </c>
      <c r="S2563">
        <v>0</v>
      </c>
      <c r="T2563">
        <v>4</v>
      </c>
      <c r="U2563">
        <v>3</v>
      </c>
      <c r="V2563">
        <v>15</v>
      </c>
      <c r="W2563">
        <v>1</v>
      </c>
      <c r="X2563">
        <v>0</v>
      </c>
      <c r="Y2563">
        <v>0</v>
      </c>
      <c r="AF2563">
        <v>11</v>
      </c>
    </row>
    <row r="2564" spans="1:32" hidden="1" x14ac:dyDescent="0.2">
      <c r="A2564" t="s">
        <v>1078</v>
      </c>
      <c r="B2564" t="s">
        <v>721</v>
      </c>
      <c r="C2564" t="s">
        <v>41</v>
      </c>
      <c r="D2564" t="s">
        <v>36</v>
      </c>
      <c r="E2564">
        <v>2</v>
      </c>
      <c r="F2564" t="s">
        <v>1079</v>
      </c>
      <c r="G2564" t="s">
        <v>117</v>
      </c>
      <c r="T2564">
        <v>5</v>
      </c>
      <c r="U2564">
        <v>4</v>
      </c>
      <c r="V2564">
        <v>69</v>
      </c>
      <c r="W2564">
        <v>0</v>
      </c>
      <c r="X2564">
        <v>0</v>
      </c>
      <c r="Y2564">
        <v>0</v>
      </c>
      <c r="AF2564">
        <v>10.9</v>
      </c>
    </row>
    <row r="2565" spans="1:32" hidden="1" x14ac:dyDescent="0.2">
      <c r="A2565" t="s">
        <v>909</v>
      </c>
      <c r="B2565" t="s">
        <v>795</v>
      </c>
      <c r="C2565" t="s">
        <v>58</v>
      </c>
      <c r="D2565" t="s">
        <v>43</v>
      </c>
      <c r="E2565">
        <v>2</v>
      </c>
      <c r="F2565" t="s">
        <v>910</v>
      </c>
      <c r="G2565" t="s">
        <v>112</v>
      </c>
      <c r="T2565">
        <v>6</v>
      </c>
      <c r="U2565">
        <v>3</v>
      </c>
      <c r="V2565">
        <v>19</v>
      </c>
      <c r="W2565">
        <v>1</v>
      </c>
      <c r="X2565">
        <v>0</v>
      </c>
      <c r="Y2565">
        <v>0</v>
      </c>
      <c r="AF2565">
        <v>10.9</v>
      </c>
    </row>
    <row r="2566" spans="1:32" hidden="1" x14ac:dyDescent="0.2">
      <c r="A2566" t="s">
        <v>500</v>
      </c>
      <c r="B2566" t="s">
        <v>476</v>
      </c>
      <c r="C2566" t="s">
        <v>49</v>
      </c>
      <c r="D2566" t="s">
        <v>51</v>
      </c>
      <c r="E2566">
        <v>2</v>
      </c>
      <c r="F2566" t="s">
        <v>501</v>
      </c>
      <c r="G2566" t="s">
        <v>113</v>
      </c>
      <c r="O2566">
        <v>16</v>
      </c>
      <c r="P2566">
        <v>88</v>
      </c>
      <c r="Q2566">
        <v>0</v>
      </c>
      <c r="R2566">
        <v>0</v>
      </c>
      <c r="S2566">
        <v>0</v>
      </c>
      <c r="T2566">
        <v>1</v>
      </c>
      <c r="U2566">
        <v>1</v>
      </c>
      <c r="V2566">
        <v>10</v>
      </c>
      <c r="W2566">
        <v>0</v>
      </c>
      <c r="X2566">
        <v>0</v>
      </c>
      <c r="Y2566">
        <v>0</v>
      </c>
      <c r="AF2566">
        <v>10.8</v>
      </c>
    </row>
    <row r="2567" spans="1:32" hidden="1" x14ac:dyDescent="0.2">
      <c r="A2567" t="s">
        <v>817</v>
      </c>
      <c r="B2567" t="s">
        <v>721</v>
      </c>
      <c r="C2567" t="s">
        <v>41</v>
      </c>
      <c r="D2567" t="s">
        <v>36</v>
      </c>
      <c r="E2567">
        <v>2</v>
      </c>
      <c r="F2567" t="s">
        <v>818</v>
      </c>
      <c r="G2567" t="s">
        <v>117</v>
      </c>
      <c r="O2567">
        <v>1</v>
      </c>
      <c r="P2567">
        <v>-4</v>
      </c>
      <c r="Q2567">
        <v>0</v>
      </c>
      <c r="R2567">
        <v>0</v>
      </c>
      <c r="S2567">
        <v>0</v>
      </c>
      <c r="T2567">
        <v>7</v>
      </c>
      <c r="U2567">
        <v>5</v>
      </c>
      <c r="V2567">
        <v>62</v>
      </c>
      <c r="W2567">
        <v>0</v>
      </c>
      <c r="X2567">
        <v>0</v>
      </c>
      <c r="Y2567">
        <v>0</v>
      </c>
      <c r="AF2567">
        <v>10.8</v>
      </c>
    </row>
    <row r="2568" spans="1:32" hidden="1" x14ac:dyDescent="0.2">
      <c r="A2568" t="s">
        <v>851</v>
      </c>
      <c r="B2568" t="s">
        <v>721</v>
      </c>
      <c r="C2568" t="s">
        <v>40</v>
      </c>
      <c r="D2568" t="s">
        <v>42</v>
      </c>
      <c r="E2568">
        <v>2</v>
      </c>
      <c r="F2568" t="s">
        <v>852</v>
      </c>
      <c r="G2568" t="s">
        <v>120</v>
      </c>
      <c r="T2568">
        <v>4</v>
      </c>
      <c r="U2568">
        <v>4</v>
      </c>
      <c r="V2568">
        <v>68</v>
      </c>
      <c r="W2568">
        <v>0</v>
      </c>
      <c r="X2568">
        <v>0</v>
      </c>
      <c r="Y2568">
        <v>0</v>
      </c>
      <c r="AF2568">
        <v>10.8</v>
      </c>
    </row>
    <row r="2569" spans="1:32" hidden="1" x14ac:dyDescent="0.2">
      <c r="A2569" t="s">
        <v>617</v>
      </c>
      <c r="B2569" t="s">
        <v>476</v>
      </c>
      <c r="C2569" t="s">
        <v>33</v>
      </c>
      <c r="D2569" t="s">
        <v>44</v>
      </c>
      <c r="E2569">
        <v>2</v>
      </c>
      <c r="F2569" t="s">
        <v>618</v>
      </c>
      <c r="G2569" t="s">
        <v>111</v>
      </c>
      <c r="O2569">
        <v>2</v>
      </c>
      <c r="P2569">
        <v>7</v>
      </c>
      <c r="Q2569">
        <v>0</v>
      </c>
      <c r="R2569">
        <v>0</v>
      </c>
      <c r="S2569">
        <v>0</v>
      </c>
      <c r="T2569">
        <v>7</v>
      </c>
      <c r="U2569">
        <v>6</v>
      </c>
      <c r="V2569">
        <v>40</v>
      </c>
      <c r="W2569">
        <v>0</v>
      </c>
      <c r="X2569">
        <v>0</v>
      </c>
      <c r="Y2569">
        <v>0</v>
      </c>
      <c r="AF2569">
        <v>10.7</v>
      </c>
    </row>
    <row r="2570" spans="1:32" hidden="1" x14ac:dyDescent="0.2">
      <c r="A2570" t="s">
        <v>641</v>
      </c>
      <c r="B2570" t="s">
        <v>476</v>
      </c>
      <c r="C2570" t="s">
        <v>38</v>
      </c>
      <c r="D2570" t="s">
        <v>34</v>
      </c>
      <c r="E2570">
        <v>2</v>
      </c>
      <c r="F2570" t="s">
        <v>642</v>
      </c>
      <c r="G2570" t="s">
        <v>119</v>
      </c>
      <c r="O2570">
        <v>13</v>
      </c>
      <c r="P2570">
        <v>2</v>
      </c>
      <c r="Q2570">
        <v>0</v>
      </c>
      <c r="R2570">
        <v>0</v>
      </c>
      <c r="S2570">
        <v>0</v>
      </c>
      <c r="T2570">
        <v>5</v>
      </c>
      <c r="U2570">
        <v>5</v>
      </c>
      <c r="V2570">
        <v>53</v>
      </c>
      <c r="W2570">
        <v>0</v>
      </c>
      <c r="X2570">
        <v>0</v>
      </c>
      <c r="Y2570">
        <v>0</v>
      </c>
      <c r="AF2570">
        <v>10.5</v>
      </c>
    </row>
    <row r="2571" spans="1:32" hidden="1" x14ac:dyDescent="0.2">
      <c r="A2571" t="s">
        <v>1004</v>
      </c>
      <c r="B2571" t="s">
        <v>721</v>
      </c>
      <c r="C2571" t="s">
        <v>33</v>
      </c>
      <c r="D2571" t="s">
        <v>44</v>
      </c>
      <c r="E2571">
        <v>2</v>
      </c>
      <c r="F2571" t="s">
        <v>1005</v>
      </c>
      <c r="G2571" t="s">
        <v>111</v>
      </c>
      <c r="T2571">
        <v>11</v>
      </c>
      <c r="U2571">
        <v>5</v>
      </c>
      <c r="V2571">
        <v>53</v>
      </c>
      <c r="W2571">
        <v>0</v>
      </c>
      <c r="X2571">
        <v>0</v>
      </c>
      <c r="Y2571">
        <v>0</v>
      </c>
      <c r="AF2571">
        <v>10.3</v>
      </c>
    </row>
    <row r="2572" spans="1:32" hidden="1" x14ac:dyDescent="0.2">
      <c r="A2572" t="s">
        <v>406</v>
      </c>
      <c r="B2572" t="s">
        <v>368</v>
      </c>
      <c r="C2572" t="s">
        <v>52</v>
      </c>
      <c r="D2572" t="s">
        <v>46</v>
      </c>
      <c r="E2572">
        <v>2</v>
      </c>
      <c r="F2572" t="s">
        <v>407</v>
      </c>
      <c r="G2572" t="s">
        <v>108</v>
      </c>
      <c r="H2572">
        <v>9</v>
      </c>
      <c r="I2572">
        <v>8</v>
      </c>
      <c r="J2572">
        <v>120</v>
      </c>
      <c r="K2572">
        <v>1</v>
      </c>
      <c r="L2572">
        <v>0</v>
      </c>
      <c r="M2572">
        <v>1</v>
      </c>
      <c r="N2572">
        <v>0</v>
      </c>
      <c r="O2572">
        <v>3</v>
      </c>
      <c r="P2572">
        <v>24</v>
      </c>
      <c r="Q2572">
        <v>0</v>
      </c>
      <c r="R2572">
        <v>0</v>
      </c>
      <c r="S2572">
        <v>0</v>
      </c>
      <c r="AF2572">
        <v>10.199999999999999</v>
      </c>
    </row>
    <row r="2573" spans="1:32" hidden="1" x14ac:dyDescent="0.2">
      <c r="A2573" t="s">
        <v>396</v>
      </c>
      <c r="B2573" t="s">
        <v>368</v>
      </c>
      <c r="C2573" t="s">
        <v>35</v>
      </c>
      <c r="D2573" t="s">
        <v>53</v>
      </c>
      <c r="E2573">
        <v>2</v>
      </c>
      <c r="F2573" t="s">
        <v>397</v>
      </c>
      <c r="G2573" t="s">
        <v>115</v>
      </c>
      <c r="H2573">
        <v>32</v>
      </c>
      <c r="I2573">
        <v>17</v>
      </c>
      <c r="J2573">
        <v>150</v>
      </c>
      <c r="K2573">
        <v>1</v>
      </c>
      <c r="L2573">
        <v>0</v>
      </c>
      <c r="M2573">
        <v>0</v>
      </c>
      <c r="N2573">
        <v>0</v>
      </c>
      <c r="O2573">
        <v>1</v>
      </c>
      <c r="P2573">
        <v>1</v>
      </c>
      <c r="Q2573">
        <v>0</v>
      </c>
      <c r="R2573">
        <v>0</v>
      </c>
      <c r="S2573">
        <v>0</v>
      </c>
      <c r="AF2573">
        <v>10.1</v>
      </c>
    </row>
    <row r="2574" spans="1:32" hidden="1" x14ac:dyDescent="0.2">
      <c r="A2574" t="s">
        <v>591</v>
      </c>
      <c r="B2574" t="s">
        <v>476</v>
      </c>
      <c r="C2574" t="s">
        <v>60</v>
      </c>
      <c r="D2574" t="s">
        <v>48</v>
      </c>
      <c r="E2574">
        <v>2</v>
      </c>
      <c r="F2574" t="s">
        <v>592</v>
      </c>
      <c r="G2574" t="s">
        <v>114</v>
      </c>
      <c r="O2574">
        <v>13</v>
      </c>
      <c r="P2574">
        <v>43</v>
      </c>
      <c r="Q2574">
        <v>0</v>
      </c>
      <c r="R2574">
        <v>0</v>
      </c>
      <c r="S2574">
        <v>0</v>
      </c>
      <c r="T2574">
        <v>4</v>
      </c>
      <c r="U2574">
        <v>4</v>
      </c>
      <c r="V2574">
        <v>18</v>
      </c>
      <c r="W2574">
        <v>0</v>
      </c>
      <c r="X2574">
        <v>0</v>
      </c>
      <c r="Y2574">
        <v>0</v>
      </c>
      <c r="AF2574">
        <v>10.1</v>
      </c>
    </row>
    <row r="2575" spans="1:32" hidden="1" x14ac:dyDescent="0.2">
      <c r="A2575" t="s">
        <v>1044</v>
      </c>
      <c r="B2575" t="s">
        <v>721</v>
      </c>
      <c r="C2575" t="s">
        <v>46</v>
      </c>
      <c r="D2575" t="s">
        <v>52</v>
      </c>
      <c r="E2575">
        <v>2</v>
      </c>
      <c r="F2575" t="s">
        <v>1045</v>
      </c>
      <c r="G2575" t="s">
        <v>108</v>
      </c>
      <c r="T2575">
        <v>3</v>
      </c>
      <c r="U2575">
        <v>2</v>
      </c>
      <c r="V2575">
        <v>20</v>
      </c>
      <c r="W2575">
        <v>1</v>
      </c>
      <c r="X2575">
        <v>0</v>
      </c>
      <c r="Y2575">
        <v>0</v>
      </c>
      <c r="AF2575">
        <v>10</v>
      </c>
    </row>
    <row r="2576" spans="1:32" hidden="1" x14ac:dyDescent="0.2">
      <c r="A2576" t="s">
        <v>1247</v>
      </c>
      <c r="B2576" t="s">
        <v>721</v>
      </c>
      <c r="C2576" t="s">
        <v>47</v>
      </c>
      <c r="D2576" t="s">
        <v>57</v>
      </c>
      <c r="E2576">
        <v>2</v>
      </c>
      <c r="F2576" t="s">
        <v>1248</v>
      </c>
      <c r="G2576" t="s">
        <v>121</v>
      </c>
      <c r="T2576">
        <v>3</v>
      </c>
      <c r="U2576">
        <v>1</v>
      </c>
      <c r="V2576">
        <v>29</v>
      </c>
      <c r="W2576">
        <v>1</v>
      </c>
      <c r="X2576">
        <v>0</v>
      </c>
      <c r="Y2576">
        <v>0</v>
      </c>
      <c r="AF2576">
        <v>9.9</v>
      </c>
    </row>
    <row r="2577" spans="1:32" hidden="1" x14ac:dyDescent="0.2">
      <c r="A2577" t="s">
        <v>869</v>
      </c>
      <c r="B2577" t="s">
        <v>795</v>
      </c>
      <c r="C2577" t="s">
        <v>62</v>
      </c>
      <c r="D2577" t="s">
        <v>31</v>
      </c>
      <c r="E2577">
        <v>2</v>
      </c>
      <c r="F2577" t="s">
        <v>870</v>
      </c>
      <c r="G2577" t="s">
        <v>107</v>
      </c>
      <c r="T2577">
        <v>5</v>
      </c>
      <c r="U2577">
        <v>4</v>
      </c>
      <c r="V2577">
        <v>58</v>
      </c>
      <c r="W2577">
        <v>0</v>
      </c>
      <c r="X2577">
        <v>0</v>
      </c>
      <c r="Y2577">
        <v>0</v>
      </c>
      <c r="AF2577">
        <v>9.8000000000000007</v>
      </c>
    </row>
    <row r="2578" spans="1:32" hidden="1" x14ac:dyDescent="0.2">
      <c r="A2578" t="s">
        <v>1257</v>
      </c>
      <c r="B2578" t="s">
        <v>795</v>
      </c>
      <c r="C2578" t="s">
        <v>42</v>
      </c>
      <c r="D2578" t="s">
        <v>40</v>
      </c>
      <c r="E2578">
        <v>2</v>
      </c>
      <c r="F2578" t="s">
        <v>1258</v>
      </c>
      <c r="G2578" t="s">
        <v>120</v>
      </c>
      <c r="T2578">
        <v>2</v>
      </c>
      <c r="U2578">
        <v>2</v>
      </c>
      <c r="V2578">
        <v>18</v>
      </c>
      <c r="W2578">
        <v>1</v>
      </c>
      <c r="X2578">
        <v>0</v>
      </c>
      <c r="Y2578">
        <v>0</v>
      </c>
      <c r="AF2578">
        <v>9.8000000000000007</v>
      </c>
    </row>
    <row r="2579" spans="1:32" hidden="1" x14ac:dyDescent="0.2">
      <c r="A2579" t="s">
        <v>877</v>
      </c>
      <c r="B2579" t="s">
        <v>795</v>
      </c>
      <c r="C2579" t="s">
        <v>35</v>
      </c>
      <c r="D2579" t="s">
        <v>53</v>
      </c>
      <c r="E2579">
        <v>2</v>
      </c>
      <c r="F2579" t="s">
        <v>878</v>
      </c>
      <c r="G2579" t="s">
        <v>115</v>
      </c>
      <c r="T2579">
        <v>7</v>
      </c>
      <c r="U2579">
        <v>5</v>
      </c>
      <c r="V2579">
        <v>47</v>
      </c>
      <c r="W2579">
        <v>0</v>
      </c>
      <c r="X2579">
        <v>0</v>
      </c>
      <c r="Y2579">
        <v>0</v>
      </c>
      <c r="AF2579">
        <v>9.6999999999999993</v>
      </c>
    </row>
    <row r="2580" spans="1:32" hidden="1" x14ac:dyDescent="0.2">
      <c r="A2580" t="s">
        <v>1064</v>
      </c>
      <c r="B2580" t="s">
        <v>795</v>
      </c>
      <c r="C2580" t="s">
        <v>49</v>
      </c>
      <c r="D2580" t="s">
        <v>51</v>
      </c>
      <c r="E2580">
        <v>2</v>
      </c>
      <c r="F2580" t="s">
        <v>1065</v>
      </c>
      <c r="G2580" t="s">
        <v>113</v>
      </c>
      <c r="T2580">
        <v>6</v>
      </c>
      <c r="U2580">
        <v>5</v>
      </c>
      <c r="V2580">
        <v>47</v>
      </c>
      <c r="W2580">
        <v>0</v>
      </c>
      <c r="X2580">
        <v>0</v>
      </c>
      <c r="Y2580">
        <v>0</v>
      </c>
      <c r="AF2580">
        <v>9.6999999999999993</v>
      </c>
    </row>
    <row r="2581" spans="1:32" hidden="1" x14ac:dyDescent="0.2">
      <c r="A2581" t="s">
        <v>504</v>
      </c>
      <c r="B2581" t="s">
        <v>476</v>
      </c>
      <c r="C2581" t="s">
        <v>61</v>
      </c>
      <c r="D2581" t="s">
        <v>39</v>
      </c>
      <c r="E2581">
        <v>2</v>
      </c>
      <c r="F2581" t="s">
        <v>505</v>
      </c>
      <c r="G2581" t="s">
        <v>110</v>
      </c>
      <c r="O2581">
        <v>1</v>
      </c>
      <c r="P2581">
        <v>5</v>
      </c>
      <c r="Q2581">
        <v>0</v>
      </c>
      <c r="R2581">
        <v>0</v>
      </c>
      <c r="S2581">
        <v>0</v>
      </c>
      <c r="T2581">
        <v>6</v>
      </c>
      <c r="U2581">
        <v>5</v>
      </c>
      <c r="V2581">
        <v>41</v>
      </c>
      <c r="W2581">
        <v>0</v>
      </c>
      <c r="X2581">
        <v>0</v>
      </c>
      <c r="Y2581">
        <v>0</v>
      </c>
      <c r="Z2581">
        <v>1</v>
      </c>
      <c r="AA2581">
        <v>0</v>
      </c>
      <c r="AF2581">
        <v>9.6</v>
      </c>
    </row>
    <row r="2582" spans="1:32" hidden="1" x14ac:dyDescent="0.2">
      <c r="A2582" t="s">
        <v>823</v>
      </c>
      <c r="B2582" t="s">
        <v>721</v>
      </c>
      <c r="C2582" t="s">
        <v>46</v>
      </c>
      <c r="D2582" t="s">
        <v>52</v>
      </c>
      <c r="E2582">
        <v>2</v>
      </c>
      <c r="F2582" t="s">
        <v>824</v>
      </c>
      <c r="G2582" t="s">
        <v>108</v>
      </c>
      <c r="T2582">
        <v>5</v>
      </c>
      <c r="U2582">
        <v>5</v>
      </c>
      <c r="V2582">
        <v>45</v>
      </c>
      <c r="W2582">
        <v>0</v>
      </c>
      <c r="X2582">
        <v>0</v>
      </c>
      <c r="Y2582">
        <v>0</v>
      </c>
      <c r="AF2582">
        <v>9.5</v>
      </c>
    </row>
    <row r="2583" spans="1:32" hidden="1" x14ac:dyDescent="0.2">
      <c r="A2583" t="s">
        <v>639</v>
      </c>
      <c r="B2583" t="s">
        <v>476</v>
      </c>
      <c r="C2583" t="s">
        <v>32</v>
      </c>
      <c r="D2583" t="s">
        <v>59</v>
      </c>
      <c r="E2583">
        <v>2</v>
      </c>
      <c r="F2583" t="s">
        <v>640</v>
      </c>
      <c r="G2583" t="s">
        <v>122</v>
      </c>
      <c r="O2583">
        <v>12</v>
      </c>
      <c r="P2583">
        <v>38</v>
      </c>
      <c r="Q2583">
        <v>0</v>
      </c>
      <c r="R2583">
        <v>0</v>
      </c>
      <c r="S2583">
        <v>0</v>
      </c>
      <c r="T2583">
        <v>5</v>
      </c>
      <c r="U2583">
        <v>4</v>
      </c>
      <c r="V2583">
        <v>16</v>
      </c>
      <c r="W2583">
        <v>0</v>
      </c>
      <c r="X2583">
        <v>0</v>
      </c>
      <c r="Y2583">
        <v>0</v>
      </c>
      <c r="AF2583">
        <v>9.4</v>
      </c>
    </row>
    <row r="2584" spans="1:32" hidden="1" x14ac:dyDescent="0.2">
      <c r="A2584" t="s">
        <v>792</v>
      </c>
      <c r="B2584" t="s">
        <v>721</v>
      </c>
      <c r="C2584" t="s">
        <v>58</v>
      </c>
      <c r="D2584" t="s">
        <v>43</v>
      </c>
      <c r="E2584">
        <v>2</v>
      </c>
      <c r="F2584" t="s">
        <v>793</v>
      </c>
      <c r="G2584" t="s">
        <v>112</v>
      </c>
      <c r="O2584">
        <v>1</v>
      </c>
      <c r="P2584">
        <v>7</v>
      </c>
      <c r="Q2584">
        <v>0</v>
      </c>
      <c r="R2584">
        <v>0</v>
      </c>
      <c r="S2584">
        <v>0</v>
      </c>
      <c r="T2584">
        <v>5</v>
      </c>
      <c r="U2584">
        <v>4</v>
      </c>
      <c r="V2584">
        <v>47</v>
      </c>
      <c r="W2584">
        <v>0</v>
      </c>
      <c r="X2584">
        <v>0</v>
      </c>
      <c r="Y2584">
        <v>0</v>
      </c>
      <c r="AF2584">
        <v>9.4</v>
      </c>
    </row>
    <row r="2585" spans="1:32" hidden="1" x14ac:dyDescent="0.2">
      <c r="A2585" t="s">
        <v>1088</v>
      </c>
      <c r="B2585" t="s">
        <v>721</v>
      </c>
      <c r="C2585" t="s">
        <v>33</v>
      </c>
      <c r="D2585" t="s">
        <v>44</v>
      </c>
      <c r="E2585">
        <v>2</v>
      </c>
      <c r="F2585" t="s">
        <v>1089</v>
      </c>
      <c r="G2585" t="s">
        <v>111</v>
      </c>
      <c r="T2585">
        <v>12</v>
      </c>
      <c r="U2585">
        <v>6</v>
      </c>
      <c r="V2585">
        <v>34</v>
      </c>
      <c r="W2585">
        <v>0</v>
      </c>
      <c r="X2585">
        <v>0</v>
      </c>
      <c r="Y2585">
        <v>0</v>
      </c>
      <c r="AF2585">
        <v>9.4</v>
      </c>
    </row>
    <row r="2586" spans="1:32" hidden="1" x14ac:dyDescent="0.2">
      <c r="A2586" t="s">
        <v>933</v>
      </c>
      <c r="B2586" t="s">
        <v>721</v>
      </c>
      <c r="C2586" t="s">
        <v>33</v>
      </c>
      <c r="D2586" t="s">
        <v>44</v>
      </c>
      <c r="E2586">
        <v>2</v>
      </c>
      <c r="F2586" t="s">
        <v>934</v>
      </c>
      <c r="G2586" t="s">
        <v>111</v>
      </c>
      <c r="T2586">
        <v>8</v>
      </c>
      <c r="U2586">
        <v>3</v>
      </c>
      <c r="V2586">
        <v>63</v>
      </c>
      <c r="W2586">
        <v>0</v>
      </c>
      <c r="X2586">
        <v>0</v>
      </c>
      <c r="Y2586">
        <v>0</v>
      </c>
      <c r="AF2586">
        <v>9.3000000000000007</v>
      </c>
    </row>
    <row r="2587" spans="1:32" hidden="1" x14ac:dyDescent="0.2">
      <c r="A2587" t="s">
        <v>545</v>
      </c>
      <c r="B2587" t="s">
        <v>476</v>
      </c>
      <c r="C2587" t="s">
        <v>53</v>
      </c>
      <c r="D2587" t="s">
        <v>35</v>
      </c>
      <c r="E2587">
        <v>2</v>
      </c>
      <c r="F2587" t="s">
        <v>546</v>
      </c>
      <c r="G2587" t="s">
        <v>115</v>
      </c>
      <c r="O2587">
        <v>18</v>
      </c>
      <c r="P2587">
        <v>59</v>
      </c>
      <c r="Q2587">
        <v>0</v>
      </c>
      <c r="R2587">
        <v>0</v>
      </c>
      <c r="S2587">
        <v>0</v>
      </c>
      <c r="T2587">
        <v>2</v>
      </c>
      <c r="U2587">
        <v>2</v>
      </c>
      <c r="V2587">
        <v>13</v>
      </c>
      <c r="W2587">
        <v>0</v>
      </c>
      <c r="X2587">
        <v>0</v>
      </c>
      <c r="Y2587">
        <v>0</v>
      </c>
      <c r="AF2587">
        <v>9.1999999999999993</v>
      </c>
    </row>
    <row r="2588" spans="1:32" hidden="1" x14ac:dyDescent="0.2">
      <c r="A2588" t="s">
        <v>673</v>
      </c>
      <c r="B2588" t="s">
        <v>476</v>
      </c>
      <c r="C2588" t="s">
        <v>50</v>
      </c>
      <c r="D2588" t="s">
        <v>37</v>
      </c>
      <c r="E2588">
        <v>2</v>
      </c>
      <c r="F2588" t="s">
        <v>674</v>
      </c>
      <c r="G2588" t="s">
        <v>109</v>
      </c>
      <c r="O2588">
        <v>9</v>
      </c>
      <c r="P2588">
        <v>32</v>
      </c>
      <c r="Q2588">
        <v>1</v>
      </c>
      <c r="R2588">
        <v>0</v>
      </c>
      <c r="S2588">
        <v>0</v>
      </c>
      <c r="T2588">
        <v>1</v>
      </c>
      <c r="U2588">
        <v>0</v>
      </c>
      <c r="V2588">
        <v>0</v>
      </c>
      <c r="W2588">
        <v>0</v>
      </c>
      <c r="X2588">
        <v>0</v>
      </c>
      <c r="Y2588">
        <v>0</v>
      </c>
      <c r="AF2588">
        <v>9.1999999999999993</v>
      </c>
    </row>
    <row r="2589" spans="1:32" hidden="1" x14ac:dyDescent="0.2">
      <c r="A2589" t="s">
        <v>533</v>
      </c>
      <c r="B2589" t="s">
        <v>476</v>
      </c>
      <c r="C2589" t="s">
        <v>57</v>
      </c>
      <c r="D2589" t="s">
        <v>47</v>
      </c>
      <c r="E2589">
        <v>2</v>
      </c>
      <c r="F2589" t="s">
        <v>534</v>
      </c>
      <c r="G2589" t="s">
        <v>121</v>
      </c>
      <c r="O2589">
        <v>15</v>
      </c>
      <c r="P2589">
        <v>41</v>
      </c>
      <c r="Q2589">
        <v>0</v>
      </c>
      <c r="R2589">
        <v>0</v>
      </c>
      <c r="S2589">
        <v>0</v>
      </c>
      <c r="T2589">
        <v>6</v>
      </c>
      <c r="U2589">
        <v>3</v>
      </c>
      <c r="V2589">
        <v>21</v>
      </c>
      <c r="W2589">
        <v>0</v>
      </c>
      <c r="X2589">
        <v>0</v>
      </c>
      <c r="Y2589">
        <v>0</v>
      </c>
      <c r="AF2589">
        <v>9.1999999999999993</v>
      </c>
    </row>
    <row r="2590" spans="1:32" hidden="1" x14ac:dyDescent="0.2">
      <c r="A2590" t="s">
        <v>567</v>
      </c>
      <c r="B2590" t="s">
        <v>476</v>
      </c>
      <c r="C2590" t="s">
        <v>42</v>
      </c>
      <c r="D2590" t="s">
        <v>40</v>
      </c>
      <c r="E2590">
        <v>2</v>
      </c>
      <c r="F2590" t="s">
        <v>568</v>
      </c>
      <c r="G2590" t="s">
        <v>120</v>
      </c>
      <c r="O2590">
        <v>10</v>
      </c>
      <c r="P2590">
        <v>14</v>
      </c>
      <c r="Q2590">
        <v>0</v>
      </c>
      <c r="R2590">
        <v>0</v>
      </c>
      <c r="S2590">
        <v>0</v>
      </c>
      <c r="T2590">
        <v>6</v>
      </c>
      <c r="U2590">
        <v>5</v>
      </c>
      <c r="V2590">
        <v>28</v>
      </c>
      <c r="W2590">
        <v>0</v>
      </c>
      <c r="X2590">
        <v>0</v>
      </c>
      <c r="Y2590">
        <v>0</v>
      </c>
      <c r="AF2590">
        <v>9.1999999999999993</v>
      </c>
    </row>
    <row r="2591" spans="1:32" hidden="1" x14ac:dyDescent="0.2">
      <c r="A2591" t="s">
        <v>829</v>
      </c>
      <c r="B2591" t="s">
        <v>721</v>
      </c>
      <c r="C2591" t="s">
        <v>62</v>
      </c>
      <c r="D2591" t="s">
        <v>31</v>
      </c>
      <c r="E2591">
        <v>2</v>
      </c>
      <c r="F2591" t="s">
        <v>830</v>
      </c>
      <c r="G2591" t="s">
        <v>107</v>
      </c>
      <c r="O2591">
        <v>2</v>
      </c>
      <c r="P2591">
        <v>-5</v>
      </c>
      <c r="Q2591">
        <v>0</v>
      </c>
      <c r="R2591">
        <v>0</v>
      </c>
      <c r="S2591">
        <v>0</v>
      </c>
      <c r="T2591">
        <v>7</v>
      </c>
      <c r="U2591">
        <v>4</v>
      </c>
      <c r="V2591">
        <v>57</v>
      </c>
      <c r="W2591">
        <v>0</v>
      </c>
      <c r="X2591">
        <v>0</v>
      </c>
      <c r="Y2591">
        <v>0</v>
      </c>
      <c r="AF2591">
        <v>9.1999999999999993</v>
      </c>
    </row>
    <row r="2592" spans="1:32" hidden="1" x14ac:dyDescent="0.2">
      <c r="A2592" t="s">
        <v>1269</v>
      </c>
      <c r="B2592" t="s">
        <v>795</v>
      </c>
      <c r="C2592" t="s">
        <v>31</v>
      </c>
      <c r="D2592" t="s">
        <v>62</v>
      </c>
      <c r="E2592">
        <v>2</v>
      </c>
      <c r="F2592" t="s">
        <v>1270</v>
      </c>
      <c r="G2592" t="s">
        <v>107</v>
      </c>
      <c r="T2592">
        <v>3</v>
      </c>
      <c r="U2592">
        <v>2</v>
      </c>
      <c r="V2592">
        <v>12</v>
      </c>
      <c r="W2592">
        <v>1</v>
      </c>
      <c r="X2592">
        <v>0</v>
      </c>
      <c r="Y2592">
        <v>0</v>
      </c>
      <c r="AF2592">
        <v>9.1999999999999993</v>
      </c>
    </row>
    <row r="2593" spans="1:32" hidden="1" x14ac:dyDescent="0.2">
      <c r="A2593" t="s">
        <v>1180</v>
      </c>
      <c r="B2593" t="s">
        <v>795</v>
      </c>
      <c r="C2593" t="s">
        <v>42</v>
      </c>
      <c r="D2593" t="s">
        <v>40</v>
      </c>
      <c r="E2593">
        <v>2</v>
      </c>
      <c r="F2593" t="s">
        <v>1181</v>
      </c>
      <c r="G2593" t="s">
        <v>120</v>
      </c>
      <c r="T2593">
        <v>4</v>
      </c>
      <c r="U2593">
        <v>3</v>
      </c>
      <c r="V2593">
        <v>62</v>
      </c>
      <c r="W2593">
        <v>0</v>
      </c>
      <c r="X2593">
        <v>0</v>
      </c>
      <c r="Y2593">
        <v>0</v>
      </c>
      <c r="AF2593">
        <v>9.1999999999999993</v>
      </c>
    </row>
    <row r="2594" spans="1:32" hidden="1" x14ac:dyDescent="0.2">
      <c r="A2594" t="s">
        <v>394</v>
      </c>
      <c r="B2594" t="s">
        <v>368</v>
      </c>
      <c r="C2594" t="s">
        <v>34</v>
      </c>
      <c r="D2594" t="s">
        <v>38</v>
      </c>
      <c r="E2594">
        <v>2</v>
      </c>
      <c r="F2594" t="s">
        <v>395</v>
      </c>
      <c r="G2594" t="s">
        <v>119</v>
      </c>
      <c r="H2594">
        <v>27</v>
      </c>
      <c r="I2594">
        <v>18</v>
      </c>
      <c r="J2594">
        <v>195</v>
      </c>
      <c r="K2594">
        <v>0</v>
      </c>
      <c r="L2594">
        <v>0</v>
      </c>
      <c r="M2594">
        <v>0</v>
      </c>
      <c r="N2594">
        <v>0</v>
      </c>
      <c r="O2594">
        <v>1</v>
      </c>
      <c r="P2594">
        <v>12</v>
      </c>
      <c r="Q2594">
        <v>0</v>
      </c>
      <c r="R2594">
        <v>0</v>
      </c>
      <c r="S2594">
        <v>0</v>
      </c>
      <c r="Z2594">
        <v>1</v>
      </c>
      <c r="AA2594">
        <v>0</v>
      </c>
      <c r="AF2594">
        <v>9</v>
      </c>
    </row>
    <row r="2595" spans="1:32" hidden="1" x14ac:dyDescent="0.2">
      <c r="A2595" t="s">
        <v>605</v>
      </c>
      <c r="B2595" t="s">
        <v>476</v>
      </c>
      <c r="C2595" t="s">
        <v>59</v>
      </c>
      <c r="D2595" t="s">
        <v>32</v>
      </c>
      <c r="E2595">
        <v>2</v>
      </c>
      <c r="F2595" t="s">
        <v>606</v>
      </c>
      <c r="G2595" t="s">
        <v>122</v>
      </c>
      <c r="O2595">
        <v>5</v>
      </c>
      <c r="P2595">
        <v>12</v>
      </c>
      <c r="Q2595">
        <v>0</v>
      </c>
      <c r="R2595">
        <v>0</v>
      </c>
      <c r="S2595">
        <v>0</v>
      </c>
      <c r="T2595">
        <v>5</v>
      </c>
      <c r="U2595">
        <v>5</v>
      </c>
      <c r="V2595">
        <v>27</v>
      </c>
      <c r="W2595">
        <v>0</v>
      </c>
      <c r="X2595">
        <v>0</v>
      </c>
      <c r="Y2595">
        <v>0</v>
      </c>
      <c r="AF2595">
        <v>8.9</v>
      </c>
    </row>
    <row r="2596" spans="1:32" hidden="1" x14ac:dyDescent="0.2">
      <c r="A2596" t="s">
        <v>1090</v>
      </c>
      <c r="B2596" t="s">
        <v>795</v>
      </c>
      <c r="C2596" t="s">
        <v>52</v>
      </c>
      <c r="D2596" t="s">
        <v>46</v>
      </c>
      <c r="E2596">
        <v>2</v>
      </c>
      <c r="F2596" t="s">
        <v>1091</v>
      </c>
      <c r="G2596" t="s">
        <v>108</v>
      </c>
      <c r="T2596">
        <v>6</v>
      </c>
      <c r="U2596">
        <v>4</v>
      </c>
      <c r="V2596">
        <v>48</v>
      </c>
      <c r="W2596">
        <v>0</v>
      </c>
      <c r="X2596">
        <v>0</v>
      </c>
      <c r="Y2596">
        <v>0</v>
      </c>
      <c r="AF2596">
        <v>8.8000000000000007</v>
      </c>
    </row>
    <row r="2597" spans="1:32" hidden="1" x14ac:dyDescent="0.2">
      <c r="A2597" t="s">
        <v>931</v>
      </c>
      <c r="B2597" t="s">
        <v>721</v>
      </c>
      <c r="C2597" t="s">
        <v>48</v>
      </c>
      <c r="D2597" t="s">
        <v>60</v>
      </c>
      <c r="E2597">
        <v>2</v>
      </c>
      <c r="F2597" t="s">
        <v>932</v>
      </c>
      <c r="G2597" t="s">
        <v>114</v>
      </c>
      <c r="T2597">
        <v>4</v>
      </c>
      <c r="U2597">
        <v>2</v>
      </c>
      <c r="V2597">
        <v>67</v>
      </c>
      <c r="W2597">
        <v>0</v>
      </c>
      <c r="X2597">
        <v>0</v>
      </c>
      <c r="Y2597">
        <v>0</v>
      </c>
      <c r="AF2597">
        <v>8.6999999999999993</v>
      </c>
    </row>
    <row r="2598" spans="1:32" hidden="1" x14ac:dyDescent="0.2">
      <c r="A2598" t="s">
        <v>913</v>
      </c>
      <c r="B2598" t="s">
        <v>721</v>
      </c>
      <c r="C2598" t="s">
        <v>59</v>
      </c>
      <c r="D2598" t="s">
        <v>32</v>
      </c>
      <c r="E2598">
        <v>2</v>
      </c>
      <c r="F2598" t="s">
        <v>914</v>
      </c>
      <c r="G2598" t="s">
        <v>122</v>
      </c>
      <c r="T2598">
        <v>7</v>
      </c>
      <c r="U2598">
        <v>4</v>
      </c>
      <c r="V2598">
        <v>45</v>
      </c>
      <c r="W2598">
        <v>0</v>
      </c>
      <c r="X2598">
        <v>0</v>
      </c>
      <c r="Y2598">
        <v>0</v>
      </c>
      <c r="AF2598">
        <v>8.5</v>
      </c>
    </row>
    <row r="2599" spans="1:32" hidden="1" x14ac:dyDescent="0.2">
      <c r="A2599" t="s">
        <v>669</v>
      </c>
      <c r="B2599" t="s">
        <v>476</v>
      </c>
      <c r="C2599" t="s">
        <v>34</v>
      </c>
      <c r="D2599" t="s">
        <v>38</v>
      </c>
      <c r="E2599">
        <v>2</v>
      </c>
      <c r="F2599" t="s">
        <v>670</v>
      </c>
      <c r="G2599" t="s">
        <v>119</v>
      </c>
      <c r="O2599">
        <v>1</v>
      </c>
      <c r="P2599">
        <v>8</v>
      </c>
      <c r="Q2599">
        <v>0</v>
      </c>
      <c r="R2599">
        <v>0</v>
      </c>
      <c r="S2599">
        <v>0</v>
      </c>
      <c r="T2599">
        <v>5</v>
      </c>
      <c r="U2599">
        <v>3</v>
      </c>
      <c r="V2599">
        <v>45</v>
      </c>
      <c r="W2599">
        <v>0</v>
      </c>
      <c r="X2599">
        <v>0</v>
      </c>
      <c r="Y2599">
        <v>0</v>
      </c>
      <c r="AF2599">
        <v>8.3000000000000007</v>
      </c>
    </row>
    <row r="2600" spans="1:32" hidden="1" x14ac:dyDescent="0.2">
      <c r="A2600" t="s">
        <v>1318</v>
      </c>
      <c r="B2600" t="s">
        <v>721</v>
      </c>
      <c r="C2600" t="s">
        <v>47</v>
      </c>
      <c r="D2600" t="s">
        <v>57</v>
      </c>
      <c r="E2600">
        <v>2</v>
      </c>
      <c r="F2600" t="s">
        <v>1319</v>
      </c>
      <c r="G2600" t="s">
        <v>121</v>
      </c>
      <c r="T2600">
        <v>5</v>
      </c>
      <c r="U2600">
        <v>5</v>
      </c>
      <c r="V2600">
        <v>33</v>
      </c>
      <c r="W2600">
        <v>0</v>
      </c>
      <c r="X2600">
        <v>0</v>
      </c>
      <c r="Y2600">
        <v>0</v>
      </c>
      <c r="AF2600">
        <v>8.3000000000000007</v>
      </c>
    </row>
    <row r="2601" spans="1:32" hidden="1" x14ac:dyDescent="0.2">
      <c r="A2601" t="s">
        <v>1130</v>
      </c>
      <c r="B2601" t="s">
        <v>721</v>
      </c>
      <c r="C2601" t="s">
        <v>54</v>
      </c>
      <c r="D2601" t="s">
        <v>45</v>
      </c>
      <c r="E2601">
        <v>2</v>
      </c>
      <c r="F2601" t="s">
        <v>1131</v>
      </c>
      <c r="G2601" t="s">
        <v>116</v>
      </c>
      <c r="T2601">
        <v>2</v>
      </c>
      <c r="U2601">
        <v>1</v>
      </c>
      <c r="V2601">
        <v>13</v>
      </c>
      <c r="W2601">
        <v>1</v>
      </c>
      <c r="X2601">
        <v>0</v>
      </c>
      <c r="Y2601">
        <v>0</v>
      </c>
      <c r="AF2601">
        <v>8.3000000000000007</v>
      </c>
    </row>
    <row r="2602" spans="1:32" hidden="1" x14ac:dyDescent="0.2">
      <c r="A2602" t="s">
        <v>506</v>
      </c>
      <c r="B2602" t="s">
        <v>476</v>
      </c>
      <c r="C2602" t="s">
        <v>36</v>
      </c>
      <c r="D2602" t="s">
        <v>41</v>
      </c>
      <c r="E2602">
        <v>2</v>
      </c>
      <c r="F2602" t="s">
        <v>507</v>
      </c>
      <c r="G2602" t="s">
        <v>117</v>
      </c>
      <c r="O2602">
        <v>8</v>
      </c>
      <c r="P2602">
        <v>38</v>
      </c>
      <c r="Q2602">
        <v>0</v>
      </c>
      <c r="R2602">
        <v>0</v>
      </c>
      <c r="S2602">
        <v>0</v>
      </c>
      <c r="T2602">
        <v>3</v>
      </c>
      <c r="U2602">
        <v>3</v>
      </c>
      <c r="V2602">
        <v>14</v>
      </c>
      <c r="W2602">
        <v>0</v>
      </c>
      <c r="X2602">
        <v>0</v>
      </c>
      <c r="Y2602">
        <v>0</v>
      </c>
      <c r="AF2602">
        <v>8.1999999999999993</v>
      </c>
    </row>
    <row r="2603" spans="1:32" hidden="1" x14ac:dyDescent="0.2">
      <c r="A2603" t="s">
        <v>1110</v>
      </c>
      <c r="B2603" t="s">
        <v>795</v>
      </c>
      <c r="C2603" t="s">
        <v>54</v>
      </c>
      <c r="D2603" t="s">
        <v>45</v>
      </c>
      <c r="E2603">
        <v>2</v>
      </c>
      <c r="F2603" t="s">
        <v>1111</v>
      </c>
      <c r="G2603" t="s">
        <v>116</v>
      </c>
      <c r="T2603">
        <v>6</v>
      </c>
      <c r="U2603">
        <v>4</v>
      </c>
      <c r="V2603">
        <v>42</v>
      </c>
      <c r="W2603">
        <v>0</v>
      </c>
      <c r="X2603">
        <v>0</v>
      </c>
      <c r="Y2603">
        <v>0</v>
      </c>
      <c r="AF2603">
        <v>8.1999999999999993</v>
      </c>
    </row>
    <row r="2604" spans="1:32" hidden="1" x14ac:dyDescent="0.2">
      <c r="A2604" t="s">
        <v>1076</v>
      </c>
      <c r="B2604" t="s">
        <v>721</v>
      </c>
      <c r="C2604" t="s">
        <v>56</v>
      </c>
      <c r="D2604" t="s">
        <v>55</v>
      </c>
      <c r="E2604">
        <v>2</v>
      </c>
      <c r="F2604" t="s">
        <v>1077</v>
      </c>
      <c r="G2604" t="s">
        <v>118</v>
      </c>
      <c r="T2604">
        <v>1</v>
      </c>
      <c r="U2604">
        <v>1</v>
      </c>
      <c r="V2604">
        <v>12</v>
      </c>
      <c r="W2604">
        <v>1</v>
      </c>
      <c r="X2604">
        <v>0</v>
      </c>
      <c r="Y2604">
        <v>0</v>
      </c>
      <c r="AF2604">
        <v>8.1999999999999993</v>
      </c>
    </row>
    <row r="2605" spans="1:32" hidden="1" x14ac:dyDescent="0.2">
      <c r="A2605" t="s">
        <v>689</v>
      </c>
      <c r="B2605" t="s">
        <v>476</v>
      </c>
      <c r="C2605" t="s">
        <v>52</v>
      </c>
      <c r="D2605" t="s">
        <v>46</v>
      </c>
      <c r="E2605">
        <v>2</v>
      </c>
      <c r="F2605" t="s">
        <v>690</v>
      </c>
      <c r="G2605" t="s">
        <v>108</v>
      </c>
      <c r="O2605">
        <v>6</v>
      </c>
      <c r="P2605">
        <v>21</v>
      </c>
      <c r="Q2605">
        <v>1</v>
      </c>
      <c r="R2605">
        <v>0</v>
      </c>
      <c r="S2605">
        <v>0</v>
      </c>
      <c r="AF2605">
        <v>8.1</v>
      </c>
    </row>
    <row r="2606" spans="1:32" hidden="1" x14ac:dyDescent="0.2">
      <c r="A2606" t="s">
        <v>561</v>
      </c>
      <c r="B2606" t="s">
        <v>476</v>
      </c>
      <c r="C2606" t="s">
        <v>32</v>
      </c>
      <c r="D2606" t="s">
        <v>59</v>
      </c>
      <c r="E2606">
        <v>2</v>
      </c>
      <c r="F2606" t="s">
        <v>562</v>
      </c>
      <c r="G2606" t="s">
        <v>122</v>
      </c>
      <c r="O2606">
        <v>14</v>
      </c>
      <c r="P2606">
        <v>57</v>
      </c>
      <c r="Q2606">
        <v>0</v>
      </c>
      <c r="R2606">
        <v>0</v>
      </c>
      <c r="S2606">
        <v>0</v>
      </c>
      <c r="T2606">
        <v>2</v>
      </c>
      <c r="U2606">
        <v>2</v>
      </c>
      <c r="V2606">
        <v>3</v>
      </c>
      <c r="W2606">
        <v>0</v>
      </c>
      <c r="X2606">
        <v>0</v>
      </c>
      <c r="Y2606">
        <v>0</v>
      </c>
      <c r="AF2606">
        <v>8</v>
      </c>
    </row>
    <row r="2607" spans="1:32" hidden="1" x14ac:dyDescent="0.2">
      <c r="A2607" t="s">
        <v>905</v>
      </c>
      <c r="B2607" t="s">
        <v>721</v>
      </c>
      <c r="C2607" t="s">
        <v>56</v>
      </c>
      <c r="D2607" t="s">
        <v>55</v>
      </c>
      <c r="E2607">
        <v>2</v>
      </c>
      <c r="F2607" t="s">
        <v>906</v>
      </c>
      <c r="G2607" t="s">
        <v>118</v>
      </c>
      <c r="T2607">
        <v>4</v>
      </c>
      <c r="U2607">
        <v>3</v>
      </c>
      <c r="V2607">
        <v>50</v>
      </c>
      <c r="W2607">
        <v>0</v>
      </c>
      <c r="X2607">
        <v>0</v>
      </c>
      <c r="Y2607">
        <v>0</v>
      </c>
      <c r="AF2607">
        <v>8</v>
      </c>
    </row>
    <row r="2608" spans="1:32" hidden="1" x14ac:dyDescent="0.2">
      <c r="A2608" t="s">
        <v>1124</v>
      </c>
      <c r="B2608" t="s">
        <v>795</v>
      </c>
      <c r="C2608" t="s">
        <v>33</v>
      </c>
      <c r="D2608" t="s">
        <v>44</v>
      </c>
      <c r="E2608">
        <v>2</v>
      </c>
      <c r="F2608" t="s">
        <v>1125</v>
      </c>
      <c r="G2608" t="s">
        <v>111</v>
      </c>
      <c r="T2608">
        <v>5</v>
      </c>
      <c r="U2608">
        <v>1</v>
      </c>
      <c r="V2608">
        <v>7</v>
      </c>
      <c r="W2608">
        <v>1</v>
      </c>
      <c r="X2608">
        <v>0</v>
      </c>
      <c r="Y2608">
        <v>0</v>
      </c>
      <c r="AF2608">
        <v>7.7</v>
      </c>
    </row>
    <row r="2609" spans="1:32" hidden="1" x14ac:dyDescent="0.2">
      <c r="A2609" t="s">
        <v>790</v>
      </c>
      <c r="B2609" t="s">
        <v>721</v>
      </c>
      <c r="C2609" t="s">
        <v>47</v>
      </c>
      <c r="D2609" t="s">
        <v>57</v>
      </c>
      <c r="E2609">
        <v>2</v>
      </c>
      <c r="F2609" t="s">
        <v>791</v>
      </c>
      <c r="G2609" t="s">
        <v>121</v>
      </c>
      <c r="T2609">
        <v>4</v>
      </c>
      <c r="U2609">
        <v>4</v>
      </c>
      <c r="V2609">
        <v>37</v>
      </c>
      <c r="W2609">
        <v>0</v>
      </c>
      <c r="X2609">
        <v>0</v>
      </c>
      <c r="Y2609">
        <v>0</v>
      </c>
      <c r="AF2609">
        <v>7.7</v>
      </c>
    </row>
    <row r="2610" spans="1:32" hidden="1" x14ac:dyDescent="0.2">
      <c r="A2610" t="s">
        <v>450</v>
      </c>
      <c r="B2610" t="s">
        <v>368</v>
      </c>
      <c r="C2610" t="s">
        <v>34</v>
      </c>
      <c r="D2610" t="s">
        <v>38</v>
      </c>
      <c r="E2610">
        <v>2</v>
      </c>
      <c r="F2610" t="s">
        <v>451</v>
      </c>
      <c r="G2610" t="s">
        <v>119</v>
      </c>
      <c r="H2610">
        <v>7</v>
      </c>
      <c r="I2610">
        <v>7</v>
      </c>
      <c r="J2610">
        <v>73</v>
      </c>
      <c r="K2610">
        <v>1</v>
      </c>
      <c r="L2610">
        <v>0</v>
      </c>
      <c r="M2610">
        <v>0</v>
      </c>
      <c r="N2610">
        <v>0</v>
      </c>
      <c r="O2610">
        <v>3</v>
      </c>
      <c r="P2610">
        <v>7</v>
      </c>
      <c r="Q2610">
        <v>0</v>
      </c>
      <c r="R2610">
        <v>0</v>
      </c>
      <c r="S2610">
        <v>0</v>
      </c>
      <c r="AF2610">
        <v>7.62</v>
      </c>
    </row>
    <row r="2611" spans="1:32" hidden="1" x14ac:dyDescent="0.2">
      <c r="A2611" t="s">
        <v>653</v>
      </c>
      <c r="B2611" t="s">
        <v>476</v>
      </c>
      <c r="C2611" t="s">
        <v>34</v>
      </c>
      <c r="D2611" t="s">
        <v>38</v>
      </c>
      <c r="E2611">
        <v>2</v>
      </c>
      <c r="F2611" t="s">
        <v>654</v>
      </c>
      <c r="G2611" t="s">
        <v>119</v>
      </c>
      <c r="O2611">
        <v>18</v>
      </c>
      <c r="P2611">
        <v>51</v>
      </c>
      <c r="Q2611">
        <v>0</v>
      </c>
      <c r="R2611">
        <v>0</v>
      </c>
      <c r="S2611">
        <v>0</v>
      </c>
      <c r="T2611">
        <v>1</v>
      </c>
      <c r="U2611">
        <v>1</v>
      </c>
      <c r="V2611">
        <v>14</v>
      </c>
      <c r="W2611">
        <v>0</v>
      </c>
      <c r="X2611">
        <v>0</v>
      </c>
      <c r="Y2611">
        <v>0</v>
      </c>
      <c r="AF2611">
        <v>7.5</v>
      </c>
    </row>
    <row r="2612" spans="1:32" hidden="1" x14ac:dyDescent="0.2">
      <c r="A2612" t="s">
        <v>1024</v>
      </c>
      <c r="B2612" t="s">
        <v>721</v>
      </c>
      <c r="C2612" t="s">
        <v>53</v>
      </c>
      <c r="D2612" t="s">
        <v>35</v>
      </c>
      <c r="E2612">
        <v>2</v>
      </c>
      <c r="F2612" t="s">
        <v>1025</v>
      </c>
      <c r="G2612" t="s">
        <v>115</v>
      </c>
      <c r="T2612">
        <v>6</v>
      </c>
      <c r="U2612">
        <v>3</v>
      </c>
      <c r="V2612">
        <v>45</v>
      </c>
      <c r="W2612">
        <v>0</v>
      </c>
      <c r="X2612">
        <v>0</v>
      </c>
      <c r="Y2612">
        <v>0</v>
      </c>
      <c r="AF2612">
        <v>7.5</v>
      </c>
    </row>
    <row r="2613" spans="1:32" hidden="1" x14ac:dyDescent="0.2">
      <c r="A2613" t="s">
        <v>995</v>
      </c>
      <c r="B2613" t="s">
        <v>795</v>
      </c>
      <c r="C2613" t="s">
        <v>62</v>
      </c>
      <c r="D2613" t="s">
        <v>31</v>
      </c>
      <c r="E2613">
        <v>2</v>
      </c>
      <c r="F2613" t="s">
        <v>996</v>
      </c>
      <c r="G2613" t="s">
        <v>107</v>
      </c>
      <c r="T2613">
        <v>2</v>
      </c>
      <c r="U2613">
        <v>2</v>
      </c>
      <c r="V2613">
        <v>54</v>
      </c>
      <c r="W2613">
        <v>0</v>
      </c>
      <c r="X2613">
        <v>0</v>
      </c>
      <c r="Y2613">
        <v>0</v>
      </c>
      <c r="AF2613">
        <v>7.4</v>
      </c>
    </row>
    <row r="2614" spans="1:32" hidden="1" x14ac:dyDescent="0.2">
      <c r="A2614" t="s">
        <v>1150</v>
      </c>
      <c r="B2614" t="s">
        <v>721</v>
      </c>
      <c r="C2614" t="s">
        <v>45</v>
      </c>
      <c r="D2614" t="s">
        <v>54</v>
      </c>
      <c r="E2614">
        <v>2</v>
      </c>
      <c r="F2614" t="s">
        <v>1151</v>
      </c>
      <c r="G2614" t="s">
        <v>116</v>
      </c>
      <c r="T2614">
        <v>4</v>
      </c>
      <c r="U2614">
        <v>3</v>
      </c>
      <c r="V2614">
        <v>43</v>
      </c>
      <c r="W2614">
        <v>0</v>
      </c>
      <c r="X2614">
        <v>0</v>
      </c>
      <c r="Y2614">
        <v>0</v>
      </c>
      <c r="AF2614">
        <v>7.3</v>
      </c>
    </row>
    <row r="2615" spans="1:32" hidden="1" x14ac:dyDescent="0.2">
      <c r="A2615" t="s">
        <v>629</v>
      </c>
      <c r="B2615" t="s">
        <v>476</v>
      </c>
      <c r="C2615" t="s">
        <v>34</v>
      </c>
      <c r="D2615" t="s">
        <v>38</v>
      </c>
      <c r="E2615">
        <v>2</v>
      </c>
      <c r="F2615" t="s">
        <v>630</v>
      </c>
      <c r="G2615" t="s">
        <v>119</v>
      </c>
      <c r="O2615">
        <v>10</v>
      </c>
      <c r="P2615">
        <v>31</v>
      </c>
      <c r="Q2615">
        <v>0</v>
      </c>
      <c r="R2615">
        <v>0</v>
      </c>
      <c r="S2615">
        <v>0</v>
      </c>
      <c r="T2615">
        <v>2</v>
      </c>
      <c r="U2615">
        <v>2</v>
      </c>
      <c r="V2615">
        <v>21</v>
      </c>
      <c r="W2615">
        <v>0</v>
      </c>
      <c r="X2615">
        <v>0</v>
      </c>
      <c r="Y2615">
        <v>0</v>
      </c>
      <c r="AF2615">
        <v>7.2</v>
      </c>
    </row>
    <row r="2616" spans="1:32" hidden="1" x14ac:dyDescent="0.2">
      <c r="A2616" t="s">
        <v>649</v>
      </c>
      <c r="B2616" t="s">
        <v>476</v>
      </c>
      <c r="C2616" t="s">
        <v>46</v>
      </c>
      <c r="D2616" t="s">
        <v>52</v>
      </c>
      <c r="E2616">
        <v>2</v>
      </c>
      <c r="F2616" t="s">
        <v>650</v>
      </c>
      <c r="G2616" t="s">
        <v>108</v>
      </c>
      <c r="O2616">
        <v>20</v>
      </c>
      <c r="P2616">
        <v>72</v>
      </c>
      <c r="Q2616">
        <v>0</v>
      </c>
      <c r="R2616">
        <v>0</v>
      </c>
      <c r="S2616">
        <v>0</v>
      </c>
      <c r="T2616">
        <v>1</v>
      </c>
      <c r="U2616">
        <v>0</v>
      </c>
      <c r="V2616">
        <v>0</v>
      </c>
      <c r="W2616">
        <v>0</v>
      </c>
      <c r="X2616">
        <v>0</v>
      </c>
      <c r="Y2616">
        <v>0</v>
      </c>
      <c r="AF2616">
        <v>7.2</v>
      </c>
    </row>
    <row r="2617" spans="1:32" hidden="1" x14ac:dyDescent="0.2">
      <c r="A2617" t="s">
        <v>442</v>
      </c>
      <c r="B2617" t="s">
        <v>368</v>
      </c>
      <c r="C2617" t="s">
        <v>62</v>
      </c>
      <c r="D2617" t="s">
        <v>31</v>
      </c>
      <c r="E2617">
        <v>2</v>
      </c>
      <c r="F2617" t="s">
        <v>443</v>
      </c>
      <c r="G2617" t="s">
        <v>107</v>
      </c>
      <c r="H2617">
        <v>25</v>
      </c>
      <c r="I2617">
        <v>16</v>
      </c>
      <c r="J2617">
        <v>191</v>
      </c>
      <c r="K2617">
        <v>0</v>
      </c>
      <c r="L2617">
        <v>0</v>
      </c>
      <c r="M2617">
        <v>2</v>
      </c>
      <c r="N2617">
        <v>0</v>
      </c>
      <c r="O2617">
        <v>3</v>
      </c>
      <c r="P2617">
        <v>15</v>
      </c>
      <c r="Q2617">
        <v>0</v>
      </c>
      <c r="R2617">
        <v>0</v>
      </c>
      <c r="S2617">
        <v>0</v>
      </c>
      <c r="AF2617">
        <v>7.14</v>
      </c>
    </row>
    <row r="2618" spans="1:32" hidden="1" x14ac:dyDescent="0.2">
      <c r="A2618" t="s">
        <v>494</v>
      </c>
      <c r="B2618" t="s">
        <v>476</v>
      </c>
      <c r="C2618" t="s">
        <v>59</v>
      </c>
      <c r="D2618" t="s">
        <v>32</v>
      </c>
      <c r="E2618">
        <v>2</v>
      </c>
      <c r="F2618" t="s">
        <v>495</v>
      </c>
      <c r="G2618" t="s">
        <v>122</v>
      </c>
      <c r="O2618">
        <v>15</v>
      </c>
      <c r="P2618">
        <v>57</v>
      </c>
      <c r="Q2618">
        <v>0</v>
      </c>
      <c r="R2618">
        <v>0</v>
      </c>
      <c r="S2618">
        <v>0</v>
      </c>
      <c r="T2618">
        <v>1</v>
      </c>
      <c r="U2618">
        <v>1</v>
      </c>
      <c r="V2618">
        <v>4</v>
      </c>
      <c r="W2618">
        <v>0</v>
      </c>
      <c r="X2618">
        <v>0</v>
      </c>
      <c r="Y2618">
        <v>0</v>
      </c>
      <c r="Z2618">
        <v>1</v>
      </c>
      <c r="AA2618">
        <v>0</v>
      </c>
      <c r="AF2618">
        <v>7.1</v>
      </c>
    </row>
    <row r="2619" spans="1:32" hidden="1" x14ac:dyDescent="0.2">
      <c r="A2619" t="s">
        <v>581</v>
      </c>
      <c r="B2619" t="s">
        <v>476</v>
      </c>
      <c r="C2619" t="s">
        <v>62</v>
      </c>
      <c r="D2619" t="s">
        <v>31</v>
      </c>
      <c r="E2619">
        <v>2</v>
      </c>
      <c r="F2619" t="s">
        <v>582</v>
      </c>
      <c r="G2619" t="s">
        <v>107</v>
      </c>
      <c r="O2619">
        <v>3</v>
      </c>
      <c r="P2619">
        <v>9</v>
      </c>
      <c r="Q2619">
        <v>1</v>
      </c>
      <c r="R2619">
        <v>0</v>
      </c>
      <c r="S2619">
        <v>0</v>
      </c>
      <c r="T2619">
        <v>1</v>
      </c>
      <c r="U2619">
        <v>0</v>
      </c>
      <c r="V2619">
        <v>0</v>
      </c>
      <c r="W2619">
        <v>0</v>
      </c>
      <c r="X2619">
        <v>0</v>
      </c>
      <c r="Y2619">
        <v>0</v>
      </c>
      <c r="AF2619">
        <v>6.9</v>
      </c>
    </row>
    <row r="2620" spans="1:32" hidden="1" x14ac:dyDescent="0.2">
      <c r="A2620" t="s">
        <v>661</v>
      </c>
      <c r="B2620" t="s">
        <v>476</v>
      </c>
      <c r="C2620" t="s">
        <v>44</v>
      </c>
      <c r="D2620" t="s">
        <v>33</v>
      </c>
      <c r="E2620">
        <v>2</v>
      </c>
      <c r="F2620" t="s">
        <v>662</v>
      </c>
      <c r="G2620" t="s">
        <v>111</v>
      </c>
      <c r="O2620">
        <v>17</v>
      </c>
      <c r="P2620">
        <v>62</v>
      </c>
      <c r="Q2620">
        <v>0</v>
      </c>
      <c r="R2620">
        <v>0</v>
      </c>
      <c r="S2620">
        <v>0</v>
      </c>
      <c r="T2620">
        <v>1</v>
      </c>
      <c r="U2620">
        <v>1</v>
      </c>
      <c r="V2620">
        <v>-3</v>
      </c>
      <c r="W2620">
        <v>0</v>
      </c>
      <c r="X2620">
        <v>0</v>
      </c>
      <c r="Y2620">
        <v>0</v>
      </c>
      <c r="AF2620">
        <v>6.9</v>
      </c>
    </row>
    <row r="2621" spans="1:32" hidden="1" x14ac:dyDescent="0.2">
      <c r="A2621" t="s">
        <v>1259</v>
      </c>
      <c r="B2621" t="s">
        <v>721</v>
      </c>
      <c r="C2621" t="s">
        <v>39</v>
      </c>
      <c r="D2621" t="s">
        <v>61</v>
      </c>
      <c r="E2621">
        <v>2</v>
      </c>
      <c r="F2621" t="s">
        <v>1260</v>
      </c>
      <c r="G2621" t="s">
        <v>110</v>
      </c>
      <c r="T2621">
        <v>3</v>
      </c>
      <c r="U2621">
        <v>3</v>
      </c>
      <c r="V2621">
        <v>38</v>
      </c>
      <c r="W2621">
        <v>0</v>
      </c>
      <c r="X2621">
        <v>0</v>
      </c>
      <c r="Y2621">
        <v>0</v>
      </c>
      <c r="AF2621">
        <v>6.8</v>
      </c>
    </row>
    <row r="2622" spans="1:32" hidden="1" x14ac:dyDescent="0.2">
      <c r="A2622" t="s">
        <v>547</v>
      </c>
      <c r="B2622" t="s">
        <v>476</v>
      </c>
      <c r="C2622" t="s">
        <v>41</v>
      </c>
      <c r="D2622" t="s">
        <v>36</v>
      </c>
      <c r="E2622">
        <v>2</v>
      </c>
      <c r="F2622" t="s">
        <v>548</v>
      </c>
      <c r="G2622" t="s">
        <v>117</v>
      </c>
      <c r="O2622">
        <v>5</v>
      </c>
      <c r="P2622">
        <v>48</v>
      </c>
      <c r="Q2622">
        <v>0</v>
      </c>
      <c r="R2622">
        <v>0</v>
      </c>
      <c r="S2622">
        <v>0</v>
      </c>
      <c r="T2622">
        <v>1</v>
      </c>
      <c r="U2622">
        <v>1</v>
      </c>
      <c r="V2622">
        <v>9</v>
      </c>
      <c r="W2622">
        <v>0</v>
      </c>
      <c r="X2622">
        <v>0</v>
      </c>
      <c r="Y2622">
        <v>0</v>
      </c>
      <c r="AF2622">
        <v>6.7</v>
      </c>
    </row>
    <row r="2623" spans="1:32" hidden="1" x14ac:dyDescent="0.2">
      <c r="A2623" t="s">
        <v>603</v>
      </c>
      <c r="B2623" t="s">
        <v>476</v>
      </c>
      <c r="C2623" t="s">
        <v>35</v>
      </c>
      <c r="D2623" t="s">
        <v>53</v>
      </c>
      <c r="E2623">
        <v>2</v>
      </c>
      <c r="F2623" t="s">
        <v>604</v>
      </c>
      <c r="G2623" t="s">
        <v>115</v>
      </c>
      <c r="O2623">
        <v>1</v>
      </c>
      <c r="P2623">
        <v>0</v>
      </c>
      <c r="Q2623">
        <v>0</v>
      </c>
      <c r="R2623">
        <v>0</v>
      </c>
      <c r="S2623">
        <v>0</v>
      </c>
      <c r="T2623">
        <v>6</v>
      </c>
      <c r="U2623">
        <v>4</v>
      </c>
      <c r="V2623">
        <v>27</v>
      </c>
      <c r="W2623">
        <v>0</v>
      </c>
      <c r="X2623">
        <v>0</v>
      </c>
      <c r="Y2623">
        <v>0</v>
      </c>
      <c r="AF2623">
        <v>6.7</v>
      </c>
    </row>
    <row r="2624" spans="1:32" hidden="1" x14ac:dyDescent="0.2">
      <c r="A2624" t="s">
        <v>549</v>
      </c>
      <c r="B2624" t="s">
        <v>476</v>
      </c>
      <c r="C2624" t="s">
        <v>33</v>
      </c>
      <c r="D2624" t="s">
        <v>44</v>
      </c>
      <c r="E2624">
        <v>2</v>
      </c>
      <c r="F2624" t="s">
        <v>550</v>
      </c>
      <c r="G2624" t="s">
        <v>111</v>
      </c>
      <c r="O2624">
        <v>14</v>
      </c>
      <c r="P2624">
        <v>38</v>
      </c>
      <c r="Q2624">
        <v>0</v>
      </c>
      <c r="R2624">
        <v>0</v>
      </c>
      <c r="S2624">
        <v>0</v>
      </c>
      <c r="T2624">
        <v>8</v>
      </c>
      <c r="U2624">
        <v>2</v>
      </c>
      <c r="V2624">
        <v>9</v>
      </c>
      <c r="W2624">
        <v>0</v>
      </c>
      <c r="X2624">
        <v>0</v>
      </c>
      <c r="Y2624">
        <v>0</v>
      </c>
      <c r="AF2624">
        <v>6.7</v>
      </c>
    </row>
    <row r="2625" spans="1:32" hidden="1" x14ac:dyDescent="0.2">
      <c r="A2625" t="s">
        <v>951</v>
      </c>
      <c r="B2625" t="s">
        <v>721</v>
      </c>
      <c r="C2625" t="s">
        <v>52</v>
      </c>
      <c r="D2625" t="s">
        <v>46</v>
      </c>
      <c r="E2625">
        <v>2</v>
      </c>
      <c r="F2625" t="s">
        <v>952</v>
      </c>
      <c r="G2625" t="s">
        <v>108</v>
      </c>
      <c r="T2625">
        <v>4</v>
      </c>
      <c r="U2625">
        <v>3</v>
      </c>
      <c r="V2625">
        <v>36</v>
      </c>
      <c r="W2625">
        <v>0</v>
      </c>
      <c r="X2625">
        <v>0</v>
      </c>
      <c r="Y2625">
        <v>0</v>
      </c>
      <c r="AF2625">
        <v>6.6</v>
      </c>
    </row>
    <row r="2626" spans="1:32" hidden="1" x14ac:dyDescent="0.2">
      <c r="A2626" t="s">
        <v>1066</v>
      </c>
      <c r="B2626" t="s">
        <v>721</v>
      </c>
      <c r="C2626" t="s">
        <v>60</v>
      </c>
      <c r="D2626" t="s">
        <v>48</v>
      </c>
      <c r="E2626">
        <v>2</v>
      </c>
      <c r="F2626" t="s">
        <v>1067</v>
      </c>
      <c r="G2626" t="s">
        <v>114</v>
      </c>
      <c r="T2626">
        <v>4</v>
      </c>
      <c r="U2626">
        <v>4</v>
      </c>
      <c r="V2626">
        <v>25</v>
      </c>
      <c r="W2626">
        <v>0</v>
      </c>
      <c r="X2626">
        <v>0</v>
      </c>
      <c r="Y2626">
        <v>0</v>
      </c>
      <c r="AF2626">
        <v>6.5</v>
      </c>
    </row>
    <row r="2627" spans="1:32" hidden="1" x14ac:dyDescent="0.2">
      <c r="A2627" t="s">
        <v>923</v>
      </c>
      <c r="B2627" t="s">
        <v>721</v>
      </c>
      <c r="C2627" t="s">
        <v>41</v>
      </c>
      <c r="D2627" t="s">
        <v>36</v>
      </c>
      <c r="E2627">
        <v>2</v>
      </c>
      <c r="F2627" t="s">
        <v>924</v>
      </c>
      <c r="G2627" t="s">
        <v>117</v>
      </c>
      <c r="T2627">
        <v>6</v>
      </c>
      <c r="U2627">
        <v>3</v>
      </c>
      <c r="V2627">
        <v>33</v>
      </c>
      <c r="W2627">
        <v>0</v>
      </c>
      <c r="X2627">
        <v>0</v>
      </c>
      <c r="Y2627">
        <v>0</v>
      </c>
      <c r="AF2627">
        <v>6.3</v>
      </c>
    </row>
    <row r="2628" spans="1:32" hidden="1" x14ac:dyDescent="0.2">
      <c r="A2628" t="s">
        <v>577</v>
      </c>
      <c r="B2628" t="s">
        <v>531</v>
      </c>
      <c r="C2628" t="s">
        <v>41</v>
      </c>
      <c r="D2628" t="s">
        <v>36</v>
      </c>
      <c r="E2628">
        <v>2</v>
      </c>
      <c r="F2628" t="s">
        <v>578</v>
      </c>
      <c r="G2628" t="s">
        <v>117</v>
      </c>
      <c r="O2628">
        <v>1</v>
      </c>
      <c r="P2628">
        <v>1</v>
      </c>
      <c r="Q2628">
        <v>1</v>
      </c>
      <c r="R2628">
        <v>0</v>
      </c>
      <c r="S2628">
        <v>0</v>
      </c>
      <c r="T2628">
        <v>1</v>
      </c>
      <c r="U2628">
        <v>0</v>
      </c>
      <c r="V2628">
        <v>0</v>
      </c>
      <c r="W2628">
        <v>0</v>
      </c>
      <c r="X2628">
        <v>0</v>
      </c>
      <c r="Y2628">
        <v>0</v>
      </c>
      <c r="AF2628">
        <v>6.1</v>
      </c>
    </row>
    <row r="2629" spans="1:32" hidden="1" x14ac:dyDescent="0.2">
      <c r="A2629" t="s">
        <v>573</v>
      </c>
      <c r="B2629" t="s">
        <v>531</v>
      </c>
      <c r="C2629" t="s">
        <v>39</v>
      </c>
      <c r="D2629" t="s">
        <v>61</v>
      </c>
      <c r="E2629">
        <v>2</v>
      </c>
      <c r="F2629" t="s">
        <v>574</v>
      </c>
      <c r="G2629" t="s">
        <v>110</v>
      </c>
      <c r="O2629">
        <v>1</v>
      </c>
      <c r="P2629">
        <v>1</v>
      </c>
      <c r="Q2629">
        <v>1</v>
      </c>
      <c r="R2629">
        <v>0</v>
      </c>
      <c r="S2629">
        <v>0</v>
      </c>
      <c r="AF2629">
        <v>6.1</v>
      </c>
    </row>
    <row r="2630" spans="1:32" hidden="1" x14ac:dyDescent="0.2">
      <c r="A2630" t="s">
        <v>861</v>
      </c>
      <c r="B2630" t="s">
        <v>721</v>
      </c>
      <c r="C2630" t="s">
        <v>38</v>
      </c>
      <c r="D2630" t="s">
        <v>34</v>
      </c>
      <c r="E2630">
        <v>2</v>
      </c>
      <c r="F2630" t="s">
        <v>862</v>
      </c>
      <c r="G2630" t="s">
        <v>119</v>
      </c>
      <c r="T2630">
        <v>6</v>
      </c>
      <c r="U2630">
        <v>3</v>
      </c>
      <c r="V2630">
        <v>31</v>
      </c>
      <c r="W2630">
        <v>0</v>
      </c>
      <c r="X2630">
        <v>0</v>
      </c>
      <c r="Y2630">
        <v>0</v>
      </c>
      <c r="AF2630">
        <v>6.1</v>
      </c>
    </row>
    <row r="2631" spans="1:32" hidden="1" x14ac:dyDescent="0.2">
      <c r="A2631" t="s">
        <v>496</v>
      </c>
      <c r="B2631" t="s">
        <v>476</v>
      </c>
      <c r="C2631" t="s">
        <v>38</v>
      </c>
      <c r="D2631" t="s">
        <v>34</v>
      </c>
      <c r="E2631">
        <v>2</v>
      </c>
      <c r="F2631" t="s">
        <v>497</v>
      </c>
      <c r="G2631" t="s">
        <v>119</v>
      </c>
      <c r="O2631">
        <v>1</v>
      </c>
      <c r="P2631">
        <v>-4</v>
      </c>
      <c r="Q2631">
        <v>0</v>
      </c>
      <c r="R2631">
        <v>0</v>
      </c>
      <c r="S2631">
        <v>0</v>
      </c>
      <c r="T2631">
        <v>4</v>
      </c>
      <c r="U2631">
        <v>4</v>
      </c>
      <c r="V2631">
        <v>23</v>
      </c>
      <c r="W2631">
        <v>0</v>
      </c>
      <c r="X2631">
        <v>0</v>
      </c>
      <c r="Y2631">
        <v>0</v>
      </c>
      <c r="AF2631">
        <v>5.9</v>
      </c>
    </row>
    <row r="2632" spans="1:32" hidden="1" x14ac:dyDescent="0.2">
      <c r="A2632" t="s">
        <v>809</v>
      </c>
      <c r="B2632" t="s">
        <v>721</v>
      </c>
      <c r="C2632" t="s">
        <v>40</v>
      </c>
      <c r="D2632" t="s">
        <v>42</v>
      </c>
      <c r="E2632">
        <v>2</v>
      </c>
      <c r="F2632" t="s">
        <v>810</v>
      </c>
      <c r="G2632" t="s">
        <v>120</v>
      </c>
      <c r="O2632">
        <v>1</v>
      </c>
      <c r="P2632">
        <v>12</v>
      </c>
      <c r="Q2632">
        <v>0</v>
      </c>
      <c r="R2632">
        <v>0</v>
      </c>
      <c r="S2632">
        <v>0</v>
      </c>
      <c r="T2632">
        <v>4</v>
      </c>
      <c r="U2632">
        <v>2</v>
      </c>
      <c r="V2632">
        <v>27</v>
      </c>
      <c r="W2632">
        <v>0</v>
      </c>
      <c r="X2632">
        <v>0</v>
      </c>
      <c r="Y2632">
        <v>0</v>
      </c>
      <c r="AF2632">
        <v>5.9</v>
      </c>
    </row>
    <row r="2633" spans="1:32" hidden="1" x14ac:dyDescent="0.2">
      <c r="A2633" t="s">
        <v>1032</v>
      </c>
      <c r="B2633" t="s">
        <v>721</v>
      </c>
      <c r="C2633" t="s">
        <v>59</v>
      </c>
      <c r="D2633" t="s">
        <v>32</v>
      </c>
      <c r="E2633">
        <v>2</v>
      </c>
      <c r="F2633" t="s">
        <v>1033</v>
      </c>
      <c r="G2633" t="s">
        <v>122</v>
      </c>
      <c r="T2633">
        <v>7</v>
      </c>
      <c r="U2633">
        <v>3</v>
      </c>
      <c r="V2633">
        <v>27</v>
      </c>
      <c r="W2633">
        <v>0</v>
      </c>
      <c r="X2633">
        <v>0</v>
      </c>
      <c r="Y2633">
        <v>0</v>
      </c>
      <c r="AF2633">
        <v>5.7</v>
      </c>
    </row>
    <row r="2634" spans="1:32" hidden="1" x14ac:dyDescent="0.2">
      <c r="A2634" t="s">
        <v>768</v>
      </c>
      <c r="B2634" t="s">
        <v>721</v>
      </c>
      <c r="C2634" t="s">
        <v>35</v>
      </c>
      <c r="D2634" t="s">
        <v>53</v>
      </c>
      <c r="E2634">
        <v>2</v>
      </c>
      <c r="F2634" t="s">
        <v>769</v>
      </c>
      <c r="G2634" t="s">
        <v>115</v>
      </c>
      <c r="O2634">
        <v>4</v>
      </c>
      <c r="P2634">
        <v>40</v>
      </c>
      <c r="Q2634">
        <v>0</v>
      </c>
      <c r="R2634">
        <v>0</v>
      </c>
      <c r="S2634">
        <v>0</v>
      </c>
      <c r="T2634">
        <v>3</v>
      </c>
      <c r="U2634">
        <v>1</v>
      </c>
      <c r="V2634">
        <v>6</v>
      </c>
      <c r="W2634">
        <v>0</v>
      </c>
      <c r="X2634">
        <v>0</v>
      </c>
      <c r="Y2634">
        <v>0</v>
      </c>
      <c r="AF2634">
        <v>5.6</v>
      </c>
    </row>
    <row r="2635" spans="1:32" hidden="1" x14ac:dyDescent="0.2">
      <c r="A2635" t="s">
        <v>819</v>
      </c>
      <c r="B2635" t="s">
        <v>721</v>
      </c>
      <c r="C2635" t="s">
        <v>39</v>
      </c>
      <c r="D2635" t="s">
        <v>61</v>
      </c>
      <c r="E2635">
        <v>2</v>
      </c>
      <c r="F2635" t="s">
        <v>820</v>
      </c>
      <c r="G2635" t="s">
        <v>110</v>
      </c>
      <c r="O2635">
        <v>1</v>
      </c>
      <c r="P2635">
        <v>29</v>
      </c>
      <c r="Q2635">
        <v>0</v>
      </c>
      <c r="R2635">
        <v>0</v>
      </c>
      <c r="S2635">
        <v>0</v>
      </c>
      <c r="T2635">
        <v>2</v>
      </c>
      <c r="U2635">
        <v>1</v>
      </c>
      <c r="V2635">
        <v>17</v>
      </c>
      <c r="W2635">
        <v>0</v>
      </c>
      <c r="X2635">
        <v>0</v>
      </c>
      <c r="Y2635">
        <v>0</v>
      </c>
      <c r="AF2635">
        <v>5.6</v>
      </c>
    </row>
    <row r="2636" spans="1:32" hidden="1" x14ac:dyDescent="0.2">
      <c r="A2636" t="s">
        <v>1012</v>
      </c>
      <c r="B2636" t="s">
        <v>795</v>
      </c>
      <c r="C2636" t="s">
        <v>57</v>
      </c>
      <c r="D2636" t="s">
        <v>47</v>
      </c>
      <c r="E2636">
        <v>2</v>
      </c>
      <c r="F2636" t="s">
        <v>1013</v>
      </c>
      <c r="G2636" t="s">
        <v>121</v>
      </c>
      <c r="T2636">
        <v>4</v>
      </c>
      <c r="U2636">
        <v>2</v>
      </c>
      <c r="V2636">
        <v>36</v>
      </c>
      <c r="W2636">
        <v>0</v>
      </c>
      <c r="X2636">
        <v>0</v>
      </c>
      <c r="Y2636">
        <v>0</v>
      </c>
      <c r="AF2636">
        <v>5.6</v>
      </c>
    </row>
    <row r="2637" spans="1:32" hidden="1" x14ac:dyDescent="0.2">
      <c r="A2637" t="s">
        <v>541</v>
      </c>
      <c r="B2637" t="s">
        <v>531</v>
      </c>
      <c r="C2637" t="s">
        <v>44</v>
      </c>
      <c r="D2637" t="s">
        <v>33</v>
      </c>
      <c r="E2637">
        <v>2</v>
      </c>
      <c r="F2637" t="s">
        <v>542</v>
      </c>
      <c r="G2637" t="s">
        <v>111</v>
      </c>
      <c r="O2637">
        <v>5</v>
      </c>
      <c r="P2637">
        <v>31</v>
      </c>
      <c r="Q2637">
        <v>0</v>
      </c>
      <c r="R2637">
        <v>0</v>
      </c>
      <c r="S2637">
        <v>0</v>
      </c>
      <c r="T2637">
        <v>3</v>
      </c>
      <c r="U2637">
        <v>2</v>
      </c>
      <c r="V2637">
        <v>4</v>
      </c>
      <c r="W2637">
        <v>0</v>
      </c>
      <c r="X2637">
        <v>0</v>
      </c>
      <c r="Y2637">
        <v>0</v>
      </c>
      <c r="AF2637">
        <v>5.5</v>
      </c>
    </row>
    <row r="2638" spans="1:32" hidden="1" x14ac:dyDescent="0.2">
      <c r="A2638" t="s">
        <v>1164</v>
      </c>
      <c r="B2638" t="s">
        <v>721</v>
      </c>
      <c r="C2638" t="s">
        <v>54</v>
      </c>
      <c r="D2638" t="s">
        <v>45</v>
      </c>
      <c r="E2638">
        <v>2</v>
      </c>
      <c r="F2638" t="s">
        <v>1165</v>
      </c>
      <c r="G2638" t="s">
        <v>116</v>
      </c>
      <c r="T2638">
        <v>2</v>
      </c>
      <c r="U2638">
        <v>2</v>
      </c>
      <c r="V2638">
        <v>34</v>
      </c>
      <c r="W2638">
        <v>0</v>
      </c>
      <c r="X2638">
        <v>0</v>
      </c>
      <c r="Y2638">
        <v>0</v>
      </c>
      <c r="AF2638">
        <v>5.4</v>
      </c>
    </row>
    <row r="2639" spans="1:32" hidden="1" x14ac:dyDescent="0.2">
      <c r="A2639" t="s">
        <v>849</v>
      </c>
      <c r="B2639" t="s">
        <v>721</v>
      </c>
      <c r="C2639" t="s">
        <v>34</v>
      </c>
      <c r="D2639" t="s">
        <v>38</v>
      </c>
      <c r="E2639">
        <v>2</v>
      </c>
      <c r="F2639" t="s">
        <v>850</v>
      </c>
      <c r="G2639" t="s">
        <v>119</v>
      </c>
      <c r="T2639">
        <v>5</v>
      </c>
      <c r="U2639">
        <v>4</v>
      </c>
      <c r="V2639">
        <v>14</v>
      </c>
      <c r="W2639">
        <v>0</v>
      </c>
      <c r="X2639">
        <v>0</v>
      </c>
      <c r="Y2639">
        <v>0</v>
      </c>
      <c r="AF2639">
        <v>5.4</v>
      </c>
    </row>
    <row r="2640" spans="1:32" hidden="1" x14ac:dyDescent="0.2">
      <c r="A2640" t="s">
        <v>1241</v>
      </c>
      <c r="B2640" t="s">
        <v>795</v>
      </c>
      <c r="C2640" t="s">
        <v>43</v>
      </c>
      <c r="D2640" t="s">
        <v>58</v>
      </c>
      <c r="E2640">
        <v>2</v>
      </c>
      <c r="F2640" t="s">
        <v>1242</v>
      </c>
      <c r="G2640" t="s">
        <v>112</v>
      </c>
      <c r="T2640">
        <v>5</v>
      </c>
      <c r="U2640">
        <v>3</v>
      </c>
      <c r="V2640">
        <v>23</v>
      </c>
      <c r="W2640">
        <v>0</v>
      </c>
      <c r="X2640">
        <v>0</v>
      </c>
      <c r="Y2640">
        <v>0</v>
      </c>
      <c r="AF2640">
        <v>5.3</v>
      </c>
    </row>
    <row r="2641" spans="1:32" hidden="1" x14ac:dyDescent="0.2">
      <c r="A2641" t="s">
        <v>518</v>
      </c>
      <c r="B2641" t="s">
        <v>476</v>
      </c>
      <c r="C2641" t="s">
        <v>51</v>
      </c>
      <c r="D2641" t="s">
        <v>49</v>
      </c>
      <c r="E2641">
        <v>2</v>
      </c>
      <c r="F2641" t="s">
        <v>519</v>
      </c>
      <c r="G2641" t="s">
        <v>113</v>
      </c>
      <c r="O2641">
        <v>10</v>
      </c>
      <c r="P2641">
        <v>39</v>
      </c>
      <c r="Q2641">
        <v>0</v>
      </c>
      <c r="R2641">
        <v>0</v>
      </c>
      <c r="S2641">
        <v>0</v>
      </c>
      <c r="T2641">
        <v>1</v>
      </c>
      <c r="U2641">
        <v>1</v>
      </c>
      <c r="V2641">
        <v>2</v>
      </c>
      <c r="W2641">
        <v>0</v>
      </c>
      <c r="X2641">
        <v>0</v>
      </c>
      <c r="Y2641">
        <v>0</v>
      </c>
      <c r="Z2641">
        <v>2</v>
      </c>
      <c r="AA2641">
        <v>0</v>
      </c>
      <c r="AF2641">
        <v>5.0999999999999996</v>
      </c>
    </row>
    <row r="2642" spans="1:32" hidden="1" x14ac:dyDescent="0.2">
      <c r="A2642" t="s">
        <v>615</v>
      </c>
      <c r="B2642" t="s">
        <v>476</v>
      </c>
      <c r="C2642" t="s">
        <v>35</v>
      </c>
      <c r="D2642" t="s">
        <v>53</v>
      </c>
      <c r="E2642">
        <v>2</v>
      </c>
      <c r="F2642" t="s">
        <v>616</v>
      </c>
      <c r="G2642" t="s">
        <v>115</v>
      </c>
      <c r="O2642">
        <v>7</v>
      </c>
      <c r="P2642">
        <v>26</v>
      </c>
      <c r="Q2642">
        <v>0</v>
      </c>
      <c r="R2642">
        <v>0</v>
      </c>
      <c r="S2642">
        <v>0</v>
      </c>
      <c r="T2642">
        <v>5</v>
      </c>
      <c r="U2642">
        <v>2</v>
      </c>
      <c r="V2642">
        <v>4</v>
      </c>
      <c r="W2642">
        <v>0</v>
      </c>
      <c r="X2642">
        <v>0</v>
      </c>
      <c r="Y2642">
        <v>0</v>
      </c>
      <c r="AF2642">
        <v>5</v>
      </c>
    </row>
    <row r="2643" spans="1:32" hidden="1" x14ac:dyDescent="0.2">
      <c r="A2643" t="s">
        <v>943</v>
      </c>
      <c r="B2643" t="s">
        <v>795</v>
      </c>
      <c r="C2643" t="s">
        <v>36</v>
      </c>
      <c r="D2643" t="s">
        <v>41</v>
      </c>
      <c r="E2643">
        <v>2</v>
      </c>
      <c r="F2643" t="s">
        <v>944</v>
      </c>
      <c r="G2643" t="s">
        <v>117</v>
      </c>
      <c r="T2643">
        <v>3</v>
      </c>
      <c r="U2643">
        <v>2</v>
      </c>
      <c r="V2643">
        <v>29</v>
      </c>
      <c r="W2643">
        <v>0</v>
      </c>
      <c r="X2643">
        <v>0</v>
      </c>
      <c r="Y2643">
        <v>0</v>
      </c>
      <c r="AF2643">
        <v>4.9000000000000004</v>
      </c>
    </row>
    <row r="2644" spans="1:32" hidden="1" x14ac:dyDescent="0.2">
      <c r="A2644" t="s">
        <v>1216</v>
      </c>
      <c r="B2644" t="s">
        <v>795</v>
      </c>
      <c r="C2644" t="s">
        <v>31</v>
      </c>
      <c r="D2644" t="s">
        <v>62</v>
      </c>
      <c r="E2644">
        <v>2</v>
      </c>
      <c r="F2644" t="s">
        <v>1217</v>
      </c>
      <c r="G2644" t="s">
        <v>107</v>
      </c>
      <c r="T2644">
        <v>5</v>
      </c>
      <c r="U2644">
        <v>3</v>
      </c>
      <c r="V2644">
        <v>19</v>
      </c>
      <c r="W2644">
        <v>0</v>
      </c>
      <c r="X2644">
        <v>0</v>
      </c>
      <c r="Y2644">
        <v>0</v>
      </c>
      <c r="AF2644">
        <v>4.9000000000000004</v>
      </c>
    </row>
    <row r="2645" spans="1:32" hidden="1" x14ac:dyDescent="0.2">
      <c r="A2645" t="s">
        <v>1006</v>
      </c>
      <c r="B2645" t="s">
        <v>721</v>
      </c>
      <c r="C2645" t="s">
        <v>37</v>
      </c>
      <c r="D2645" t="s">
        <v>50</v>
      </c>
      <c r="E2645">
        <v>2</v>
      </c>
      <c r="F2645" t="s">
        <v>1007</v>
      </c>
      <c r="G2645" t="s">
        <v>109</v>
      </c>
      <c r="T2645">
        <v>6</v>
      </c>
      <c r="U2645">
        <v>3</v>
      </c>
      <c r="V2645">
        <v>17</v>
      </c>
      <c r="W2645">
        <v>0</v>
      </c>
      <c r="X2645">
        <v>0</v>
      </c>
      <c r="Y2645">
        <v>0</v>
      </c>
      <c r="AF2645">
        <v>4.7</v>
      </c>
    </row>
    <row r="2646" spans="1:32" hidden="1" x14ac:dyDescent="0.2">
      <c r="A2646" t="s">
        <v>895</v>
      </c>
      <c r="B2646" t="s">
        <v>795</v>
      </c>
      <c r="C2646" t="s">
        <v>38</v>
      </c>
      <c r="D2646" t="s">
        <v>34</v>
      </c>
      <c r="E2646">
        <v>2</v>
      </c>
      <c r="F2646" t="s">
        <v>896</v>
      </c>
      <c r="G2646" t="s">
        <v>119</v>
      </c>
      <c r="T2646">
        <v>7</v>
      </c>
      <c r="U2646">
        <v>3</v>
      </c>
      <c r="V2646">
        <v>17</v>
      </c>
      <c r="W2646">
        <v>0</v>
      </c>
      <c r="X2646">
        <v>0</v>
      </c>
      <c r="Y2646">
        <v>0</v>
      </c>
      <c r="AF2646">
        <v>4.7</v>
      </c>
    </row>
    <row r="2647" spans="1:32" hidden="1" x14ac:dyDescent="0.2">
      <c r="A2647" t="s">
        <v>1220</v>
      </c>
      <c r="B2647" t="s">
        <v>795</v>
      </c>
      <c r="C2647" t="s">
        <v>56</v>
      </c>
      <c r="D2647" t="s">
        <v>55</v>
      </c>
      <c r="E2647">
        <v>2</v>
      </c>
      <c r="F2647" t="s">
        <v>1221</v>
      </c>
      <c r="G2647" t="s">
        <v>118</v>
      </c>
      <c r="T2647">
        <v>5</v>
      </c>
      <c r="U2647">
        <v>3</v>
      </c>
      <c r="V2647">
        <v>15</v>
      </c>
      <c r="W2647">
        <v>0</v>
      </c>
      <c r="X2647">
        <v>0</v>
      </c>
      <c r="Y2647">
        <v>0</v>
      </c>
      <c r="AF2647">
        <v>4.5</v>
      </c>
    </row>
    <row r="2648" spans="1:32" hidden="1" x14ac:dyDescent="0.2">
      <c r="A2648" t="s">
        <v>508</v>
      </c>
      <c r="B2648" t="s">
        <v>476</v>
      </c>
      <c r="C2648" t="s">
        <v>37</v>
      </c>
      <c r="D2648" t="s">
        <v>50</v>
      </c>
      <c r="E2648">
        <v>2</v>
      </c>
      <c r="F2648" t="s">
        <v>509</v>
      </c>
      <c r="G2648" t="s">
        <v>109</v>
      </c>
      <c r="O2648">
        <v>9</v>
      </c>
      <c r="P2648">
        <v>12</v>
      </c>
      <c r="Q2648">
        <v>0</v>
      </c>
      <c r="R2648">
        <v>0</v>
      </c>
      <c r="S2648">
        <v>0</v>
      </c>
      <c r="T2648">
        <v>2</v>
      </c>
      <c r="U2648">
        <v>2</v>
      </c>
      <c r="V2648">
        <v>12</v>
      </c>
      <c r="W2648">
        <v>0</v>
      </c>
      <c r="X2648">
        <v>0</v>
      </c>
      <c r="Y2648">
        <v>0</v>
      </c>
      <c r="AF2648">
        <v>4.4000000000000004</v>
      </c>
    </row>
    <row r="2649" spans="1:32" hidden="1" x14ac:dyDescent="0.2">
      <c r="A2649" t="s">
        <v>845</v>
      </c>
      <c r="B2649" t="s">
        <v>721</v>
      </c>
      <c r="C2649" t="s">
        <v>61</v>
      </c>
      <c r="D2649" t="s">
        <v>39</v>
      </c>
      <c r="E2649">
        <v>2</v>
      </c>
      <c r="F2649" t="s">
        <v>846</v>
      </c>
      <c r="G2649" t="s">
        <v>110</v>
      </c>
      <c r="T2649">
        <v>6</v>
      </c>
      <c r="U2649">
        <v>3</v>
      </c>
      <c r="V2649">
        <v>14</v>
      </c>
      <c r="W2649">
        <v>0</v>
      </c>
      <c r="X2649">
        <v>0</v>
      </c>
      <c r="Y2649">
        <v>0</v>
      </c>
      <c r="Z2649">
        <v>1</v>
      </c>
      <c r="AA2649">
        <v>0</v>
      </c>
      <c r="AF2649">
        <v>4.4000000000000004</v>
      </c>
    </row>
    <row r="2650" spans="1:32" hidden="1" x14ac:dyDescent="0.2">
      <c r="A2650" t="s">
        <v>1058</v>
      </c>
      <c r="B2650" t="s">
        <v>721</v>
      </c>
      <c r="C2650" t="s">
        <v>31</v>
      </c>
      <c r="D2650" t="s">
        <v>62</v>
      </c>
      <c r="E2650">
        <v>2</v>
      </c>
      <c r="F2650" t="s">
        <v>1059</v>
      </c>
      <c r="G2650" t="s">
        <v>107</v>
      </c>
      <c r="T2650">
        <v>5</v>
      </c>
      <c r="U2650">
        <v>3</v>
      </c>
      <c r="V2650">
        <v>14</v>
      </c>
      <c r="W2650">
        <v>0</v>
      </c>
      <c r="X2650">
        <v>0</v>
      </c>
      <c r="Y2650">
        <v>0</v>
      </c>
      <c r="AF2650">
        <v>4.4000000000000004</v>
      </c>
    </row>
    <row r="2651" spans="1:32" hidden="1" x14ac:dyDescent="0.2">
      <c r="A2651" t="s">
        <v>565</v>
      </c>
      <c r="B2651" t="s">
        <v>476</v>
      </c>
      <c r="C2651" t="s">
        <v>45</v>
      </c>
      <c r="D2651" t="s">
        <v>54</v>
      </c>
      <c r="E2651">
        <v>2</v>
      </c>
      <c r="F2651" t="s">
        <v>566</v>
      </c>
      <c r="G2651" t="s">
        <v>116</v>
      </c>
      <c r="O2651">
        <v>12</v>
      </c>
      <c r="P2651">
        <v>43</v>
      </c>
      <c r="Q2651">
        <v>0</v>
      </c>
      <c r="R2651">
        <v>0</v>
      </c>
      <c r="S2651">
        <v>0</v>
      </c>
      <c r="AF2651">
        <v>4.3</v>
      </c>
    </row>
    <row r="2652" spans="1:32" hidden="1" x14ac:dyDescent="0.2">
      <c r="A2652" t="s">
        <v>679</v>
      </c>
      <c r="B2652" t="s">
        <v>476</v>
      </c>
      <c r="C2652" t="s">
        <v>37</v>
      </c>
      <c r="D2652" t="s">
        <v>50</v>
      </c>
      <c r="E2652">
        <v>2</v>
      </c>
      <c r="F2652" t="s">
        <v>680</v>
      </c>
      <c r="G2652" t="s">
        <v>109</v>
      </c>
      <c r="O2652">
        <v>6</v>
      </c>
      <c r="P2652">
        <v>43</v>
      </c>
      <c r="Q2652">
        <v>0</v>
      </c>
      <c r="R2652">
        <v>0</v>
      </c>
      <c r="S2652">
        <v>0</v>
      </c>
      <c r="AF2652">
        <v>4.3</v>
      </c>
    </row>
    <row r="2653" spans="1:32" hidden="1" x14ac:dyDescent="0.2">
      <c r="A2653" t="s">
        <v>647</v>
      </c>
      <c r="B2653" t="s">
        <v>476</v>
      </c>
      <c r="C2653" t="s">
        <v>54</v>
      </c>
      <c r="D2653" t="s">
        <v>45</v>
      </c>
      <c r="E2653">
        <v>2</v>
      </c>
      <c r="F2653" t="s">
        <v>648</v>
      </c>
      <c r="G2653" t="s">
        <v>116</v>
      </c>
      <c r="O2653">
        <v>12</v>
      </c>
      <c r="P2653">
        <v>42</v>
      </c>
      <c r="Q2653">
        <v>0</v>
      </c>
      <c r="R2653">
        <v>0</v>
      </c>
      <c r="S2653">
        <v>0</v>
      </c>
      <c r="T2653">
        <v>2</v>
      </c>
      <c r="U2653">
        <v>0</v>
      </c>
      <c r="V2653">
        <v>0</v>
      </c>
      <c r="W2653">
        <v>0</v>
      </c>
      <c r="X2653">
        <v>0</v>
      </c>
      <c r="Y2653">
        <v>0</v>
      </c>
      <c r="AF2653">
        <v>4.2</v>
      </c>
    </row>
    <row r="2654" spans="1:32" hidden="1" x14ac:dyDescent="0.2">
      <c r="A2654" t="s">
        <v>827</v>
      </c>
      <c r="B2654" t="s">
        <v>721</v>
      </c>
      <c r="C2654" t="s">
        <v>43</v>
      </c>
      <c r="D2654" t="s">
        <v>58</v>
      </c>
      <c r="E2654">
        <v>2</v>
      </c>
      <c r="F2654" t="s">
        <v>828</v>
      </c>
      <c r="G2654" t="s">
        <v>112</v>
      </c>
      <c r="O2654">
        <v>1</v>
      </c>
      <c r="P2654">
        <v>3</v>
      </c>
      <c r="Q2654">
        <v>0</v>
      </c>
      <c r="R2654">
        <v>0</v>
      </c>
      <c r="S2654">
        <v>0</v>
      </c>
      <c r="T2654">
        <v>2</v>
      </c>
      <c r="U2654">
        <v>1</v>
      </c>
      <c r="V2654">
        <v>29</v>
      </c>
      <c r="W2654">
        <v>0</v>
      </c>
      <c r="X2654">
        <v>0</v>
      </c>
      <c r="Y2654">
        <v>0</v>
      </c>
      <c r="AF2654">
        <v>4.2</v>
      </c>
    </row>
    <row r="2655" spans="1:32" hidden="1" x14ac:dyDescent="0.2">
      <c r="A2655" t="s">
        <v>1279</v>
      </c>
      <c r="B2655" t="s">
        <v>1237</v>
      </c>
      <c r="C2655" t="s">
        <v>51</v>
      </c>
      <c r="D2655" t="s">
        <v>49</v>
      </c>
      <c r="E2655">
        <v>2</v>
      </c>
      <c r="F2655" t="s">
        <v>1280</v>
      </c>
      <c r="G2655" t="s">
        <v>113</v>
      </c>
      <c r="T2655">
        <v>1</v>
      </c>
      <c r="U2655">
        <v>1</v>
      </c>
      <c r="V2655">
        <v>31</v>
      </c>
      <c r="W2655">
        <v>0</v>
      </c>
      <c r="X2655">
        <v>0</v>
      </c>
      <c r="Y2655">
        <v>0</v>
      </c>
      <c r="AF2655">
        <v>4.0999999999999996</v>
      </c>
    </row>
    <row r="2656" spans="1:32" hidden="1" x14ac:dyDescent="0.2">
      <c r="A2656" t="s">
        <v>975</v>
      </c>
      <c r="B2656" t="s">
        <v>721</v>
      </c>
      <c r="C2656" t="s">
        <v>39</v>
      </c>
      <c r="D2656" t="s">
        <v>61</v>
      </c>
      <c r="E2656">
        <v>2</v>
      </c>
      <c r="F2656" t="s">
        <v>976</v>
      </c>
      <c r="G2656" t="s">
        <v>110</v>
      </c>
      <c r="T2656">
        <v>3</v>
      </c>
      <c r="U2656">
        <v>3</v>
      </c>
      <c r="V2656">
        <v>10</v>
      </c>
      <c r="W2656">
        <v>0</v>
      </c>
      <c r="X2656">
        <v>0</v>
      </c>
      <c r="Y2656">
        <v>0</v>
      </c>
      <c r="AF2656">
        <v>4</v>
      </c>
    </row>
    <row r="2657" spans="1:32" hidden="1" x14ac:dyDescent="0.2">
      <c r="A2657" t="s">
        <v>987</v>
      </c>
      <c r="B2657" t="s">
        <v>721</v>
      </c>
      <c r="C2657" t="s">
        <v>38</v>
      </c>
      <c r="D2657" t="s">
        <v>34</v>
      </c>
      <c r="E2657">
        <v>2</v>
      </c>
      <c r="F2657" t="s">
        <v>988</v>
      </c>
      <c r="G2657" t="s">
        <v>119</v>
      </c>
      <c r="T2657">
        <v>3</v>
      </c>
      <c r="U2657">
        <v>2</v>
      </c>
      <c r="V2657">
        <v>20</v>
      </c>
      <c r="W2657">
        <v>0</v>
      </c>
      <c r="X2657">
        <v>0</v>
      </c>
      <c r="Y2657">
        <v>0</v>
      </c>
      <c r="AF2657">
        <v>4</v>
      </c>
    </row>
    <row r="2658" spans="1:32" hidden="1" x14ac:dyDescent="0.2">
      <c r="A2658" t="s">
        <v>782</v>
      </c>
      <c r="B2658" t="s">
        <v>721</v>
      </c>
      <c r="C2658" t="s">
        <v>62</v>
      </c>
      <c r="D2658" t="s">
        <v>31</v>
      </c>
      <c r="E2658">
        <v>2</v>
      </c>
      <c r="F2658" t="s">
        <v>783</v>
      </c>
      <c r="G2658" t="s">
        <v>107</v>
      </c>
      <c r="T2658">
        <v>4</v>
      </c>
      <c r="U2658">
        <v>2</v>
      </c>
      <c r="V2658">
        <v>20</v>
      </c>
      <c r="W2658">
        <v>0</v>
      </c>
      <c r="X2658">
        <v>0</v>
      </c>
      <c r="Y2658">
        <v>0</v>
      </c>
      <c r="Z2658">
        <v>1</v>
      </c>
      <c r="AA2658">
        <v>0</v>
      </c>
      <c r="AF2658">
        <v>4</v>
      </c>
    </row>
    <row r="2659" spans="1:32" hidden="1" x14ac:dyDescent="0.2">
      <c r="A2659" t="s">
        <v>569</v>
      </c>
      <c r="B2659" t="s">
        <v>476</v>
      </c>
      <c r="C2659" t="s">
        <v>31</v>
      </c>
      <c r="D2659" t="s">
        <v>62</v>
      </c>
      <c r="E2659">
        <v>2</v>
      </c>
      <c r="F2659" t="s">
        <v>570</v>
      </c>
      <c r="G2659" t="s">
        <v>107</v>
      </c>
      <c r="O2659">
        <v>12</v>
      </c>
      <c r="P2659">
        <v>27</v>
      </c>
      <c r="Q2659">
        <v>0</v>
      </c>
      <c r="R2659">
        <v>0</v>
      </c>
      <c r="S2659">
        <v>0</v>
      </c>
      <c r="T2659">
        <v>1</v>
      </c>
      <c r="U2659">
        <v>1</v>
      </c>
      <c r="V2659">
        <v>2</v>
      </c>
      <c r="W2659">
        <v>0</v>
      </c>
      <c r="X2659">
        <v>0</v>
      </c>
      <c r="Y2659">
        <v>0</v>
      </c>
      <c r="AF2659">
        <v>3.9</v>
      </c>
    </row>
    <row r="2660" spans="1:32" hidden="1" x14ac:dyDescent="0.2">
      <c r="A2660" t="s">
        <v>555</v>
      </c>
      <c r="B2660" t="s">
        <v>476</v>
      </c>
      <c r="C2660" t="s">
        <v>61</v>
      </c>
      <c r="D2660" t="s">
        <v>39</v>
      </c>
      <c r="E2660">
        <v>2</v>
      </c>
      <c r="F2660" t="s">
        <v>556</v>
      </c>
      <c r="G2660" t="s">
        <v>110</v>
      </c>
      <c r="O2660">
        <v>4</v>
      </c>
      <c r="P2660">
        <v>2</v>
      </c>
      <c r="Q2660">
        <v>0</v>
      </c>
      <c r="R2660">
        <v>0</v>
      </c>
      <c r="S2660">
        <v>0</v>
      </c>
      <c r="T2660">
        <v>2</v>
      </c>
      <c r="U2660">
        <v>2</v>
      </c>
      <c r="V2660">
        <v>16</v>
      </c>
      <c r="W2660">
        <v>0</v>
      </c>
      <c r="X2660">
        <v>0</v>
      </c>
      <c r="Y2660">
        <v>0</v>
      </c>
      <c r="AF2660">
        <v>3.8</v>
      </c>
    </row>
    <row r="2661" spans="1:32" hidden="1" x14ac:dyDescent="0.2">
      <c r="A2661" t="s">
        <v>667</v>
      </c>
      <c r="B2661" t="s">
        <v>476</v>
      </c>
      <c r="C2661" t="s">
        <v>60</v>
      </c>
      <c r="D2661" t="s">
        <v>48</v>
      </c>
      <c r="E2661">
        <v>2</v>
      </c>
      <c r="F2661" t="s">
        <v>668</v>
      </c>
      <c r="G2661" t="s">
        <v>114</v>
      </c>
      <c r="O2661">
        <v>7</v>
      </c>
      <c r="P2661">
        <v>14</v>
      </c>
      <c r="Q2661">
        <v>0</v>
      </c>
      <c r="R2661">
        <v>0</v>
      </c>
      <c r="S2661">
        <v>0</v>
      </c>
      <c r="T2661">
        <v>4</v>
      </c>
      <c r="U2661">
        <v>2</v>
      </c>
      <c r="V2661">
        <v>4</v>
      </c>
      <c r="W2661">
        <v>0</v>
      </c>
      <c r="X2661">
        <v>0</v>
      </c>
      <c r="Y2661">
        <v>0</v>
      </c>
      <c r="AF2661">
        <v>3.8</v>
      </c>
    </row>
    <row r="2662" spans="1:32" hidden="1" x14ac:dyDescent="0.2">
      <c r="A2662" t="s">
        <v>1301</v>
      </c>
      <c r="B2662" t="s">
        <v>721</v>
      </c>
      <c r="C2662" t="s">
        <v>60</v>
      </c>
      <c r="D2662" t="s">
        <v>48</v>
      </c>
      <c r="E2662">
        <v>2</v>
      </c>
      <c r="F2662" t="s">
        <v>1302</v>
      </c>
      <c r="G2662" t="s">
        <v>114</v>
      </c>
      <c r="T2662">
        <v>2</v>
      </c>
      <c r="U2662">
        <v>2</v>
      </c>
      <c r="V2662">
        <v>18</v>
      </c>
      <c r="W2662">
        <v>0</v>
      </c>
      <c r="X2662">
        <v>0</v>
      </c>
      <c r="Y2662">
        <v>0</v>
      </c>
      <c r="AF2662">
        <v>3.8</v>
      </c>
    </row>
    <row r="2663" spans="1:32" hidden="1" x14ac:dyDescent="0.2">
      <c r="A2663" t="s">
        <v>774</v>
      </c>
      <c r="B2663" t="s">
        <v>721</v>
      </c>
      <c r="C2663" t="s">
        <v>57</v>
      </c>
      <c r="D2663" t="s">
        <v>47</v>
      </c>
      <c r="E2663">
        <v>2</v>
      </c>
      <c r="F2663" t="s">
        <v>775</v>
      </c>
      <c r="G2663" t="s">
        <v>121</v>
      </c>
      <c r="T2663">
        <v>2</v>
      </c>
      <c r="U2663">
        <v>2</v>
      </c>
      <c r="V2663">
        <v>17</v>
      </c>
      <c r="W2663">
        <v>0</v>
      </c>
      <c r="X2663">
        <v>0</v>
      </c>
      <c r="Y2663">
        <v>0</v>
      </c>
      <c r="AF2663">
        <v>3.7</v>
      </c>
    </row>
    <row r="2664" spans="1:32" hidden="1" x14ac:dyDescent="0.2">
      <c r="A2664" t="s">
        <v>1273</v>
      </c>
      <c r="B2664" t="s">
        <v>721</v>
      </c>
      <c r="C2664" t="s">
        <v>32</v>
      </c>
      <c r="D2664" t="s">
        <v>59</v>
      </c>
      <c r="E2664">
        <v>2</v>
      </c>
      <c r="F2664" t="s">
        <v>1274</v>
      </c>
      <c r="G2664" t="s">
        <v>122</v>
      </c>
      <c r="T2664">
        <v>3</v>
      </c>
      <c r="U2664">
        <v>1</v>
      </c>
      <c r="V2664">
        <v>27</v>
      </c>
      <c r="W2664">
        <v>0</v>
      </c>
      <c r="X2664">
        <v>0</v>
      </c>
      <c r="Y2664">
        <v>0</v>
      </c>
      <c r="AF2664">
        <v>3.7</v>
      </c>
    </row>
    <row r="2665" spans="1:32" hidden="1" x14ac:dyDescent="0.2">
      <c r="A2665" t="s">
        <v>805</v>
      </c>
      <c r="B2665" t="s">
        <v>721</v>
      </c>
      <c r="C2665" t="s">
        <v>54</v>
      </c>
      <c r="D2665" t="s">
        <v>45</v>
      </c>
      <c r="E2665">
        <v>2</v>
      </c>
      <c r="F2665" t="s">
        <v>806</v>
      </c>
      <c r="G2665" t="s">
        <v>116</v>
      </c>
      <c r="T2665">
        <v>4</v>
      </c>
      <c r="U2665">
        <v>2</v>
      </c>
      <c r="V2665">
        <v>17</v>
      </c>
      <c r="W2665">
        <v>0</v>
      </c>
      <c r="X2665">
        <v>0</v>
      </c>
      <c r="Y2665">
        <v>0</v>
      </c>
      <c r="AF2665">
        <v>3.7</v>
      </c>
    </row>
    <row r="2666" spans="1:32" hidden="1" x14ac:dyDescent="0.2">
      <c r="A2666" t="s">
        <v>551</v>
      </c>
      <c r="B2666" t="s">
        <v>476</v>
      </c>
      <c r="C2666" t="s">
        <v>41</v>
      </c>
      <c r="D2666" t="s">
        <v>36</v>
      </c>
      <c r="E2666">
        <v>2</v>
      </c>
      <c r="F2666" t="s">
        <v>552</v>
      </c>
      <c r="G2666" t="s">
        <v>117</v>
      </c>
      <c r="O2666">
        <v>3</v>
      </c>
      <c r="P2666">
        <v>7</v>
      </c>
      <c r="Q2666">
        <v>0</v>
      </c>
      <c r="R2666">
        <v>0</v>
      </c>
      <c r="S2666">
        <v>0</v>
      </c>
      <c r="T2666">
        <v>1</v>
      </c>
      <c r="U2666">
        <v>1</v>
      </c>
      <c r="V2666">
        <v>19</v>
      </c>
      <c r="W2666">
        <v>0</v>
      </c>
      <c r="X2666">
        <v>0</v>
      </c>
      <c r="Y2666">
        <v>0</v>
      </c>
      <c r="AF2666">
        <v>3.6</v>
      </c>
    </row>
    <row r="2667" spans="1:32" hidden="1" x14ac:dyDescent="0.2">
      <c r="A2667" t="s">
        <v>889</v>
      </c>
      <c r="B2667" t="s">
        <v>721</v>
      </c>
      <c r="C2667" t="s">
        <v>49</v>
      </c>
      <c r="D2667" t="s">
        <v>51</v>
      </c>
      <c r="E2667">
        <v>2</v>
      </c>
      <c r="F2667" t="s">
        <v>890</v>
      </c>
      <c r="G2667" t="s">
        <v>113</v>
      </c>
      <c r="T2667">
        <v>4</v>
      </c>
      <c r="U2667">
        <v>2</v>
      </c>
      <c r="V2667">
        <v>16</v>
      </c>
      <c r="W2667">
        <v>0</v>
      </c>
      <c r="X2667">
        <v>0</v>
      </c>
      <c r="Y2667">
        <v>0</v>
      </c>
      <c r="Z2667">
        <v>1</v>
      </c>
      <c r="AA2667">
        <v>0</v>
      </c>
      <c r="AF2667">
        <v>3.6</v>
      </c>
    </row>
    <row r="2668" spans="1:32" hidden="1" x14ac:dyDescent="0.2">
      <c r="A2668" t="s">
        <v>837</v>
      </c>
      <c r="B2668" t="s">
        <v>795</v>
      </c>
      <c r="C2668" t="s">
        <v>34</v>
      </c>
      <c r="D2668" t="s">
        <v>38</v>
      </c>
      <c r="E2668">
        <v>2</v>
      </c>
      <c r="F2668" t="s">
        <v>838</v>
      </c>
      <c r="G2668" t="s">
        <v>119</v>
      </c>
      <c r="T2668">
        <v>3</v>
      </c>
      <c r="U2668">
        <v>2</v>
      </c>
      <c r="V2668">
        <v>16</v>
      </c>
      <c r="W2668">
        <v>0</v>
      </c>
      <c r="X2668">
        <v>0</v>
      </c>
      <c r="Y2668">
        <v>0</v>
      </c>
      <c r="Z2668">
        <v>1</v>
      </c>
      <c r="AA2668">
        <v>0</v>
      </c>
      <c r="AF2668">
        <v>3.6</v>
      </c>
    </row>
    <row r="2669" spans="1:32" hidden="1" x14ac:dyDescent="0.2">
      <c r="A2669" t="s">
        <v>1186</v>
      </c>
      <c r="B2669" t="s">
        <v>721</v>
      </c>
      <c r="C2669" t="s">
        <v>33</v>
      </c>
      <c r="D2669" t="s">
        <v>44</v>
      </c>
      <c r="E2669">
        <v>2</v>
      </c>
      <c r="F2669" t="s">
        <v>1187</v>
      </c>
      <c r="G2669" t="s">
        <v>111</v>
      </c>
      <c r="T2669">
        <v>2</v>
      </c>
      <c r="U2669">
        <v>2</v>
      </c>
      <c r="V2669">
        <v>15</v>
      </c>
      <c r="W2669">
        <v>0</v>
      </c>
      <c r="X2669">
        <v>0</v>
      </c>
      <c r="Y2669">
        <v>0</v>
      </c>
      <c r="AF2669">
        <v>3.5</v>
      </c>
    </row>
    <row r="2670" spans="1:32" hidden="1" x14ac:dyDescent="0.2">
      <c r="A2670" t="s">
        <v>825</v>
      </c>
      <c r="B2670" t="s">
        <v>721</v>
      </c>
      <c r="C2670" t="s">
        <v>59</v>
      </c>
      <c r="D2670" t="s">
        <v>32</v>
      </c>
      <c r="E2670">
        <v>2</v>
      </c>
      <c r="F2670" t="s">
        <v>826</v>
      </c>
      <c r="G2670" t="s">
        <v>122</v>
      </c>
      <c r="T2670">
        <v>6</v>
      </c>
      <c r="U2670">
        <v>1</v>
      </c>
      <c r="V2670">
        <v>25</v>
      </c>
      <c r="W2670">
        <v>0</v>
      </c>
      <c r="X2670">
        <v>0</v>
      </c>
      <c r="Y2670">
        <v>0</v>
      </c>
      <c r="AF2670">
        <v>3.5</v>
      </c>
    </row>
    <row r="2671" spans="1:32" hidden="1" x14ac:dyDescent="0.2">
      <c r="A2671" t="s">
        <v>579</v>
      </c>
      <c r="B2671" t="s">
        <v>476</v>
      </c>
      <c r="C2671" t="s">
        <v>31</v>
      </c>
      <c r="D2671" t="s">
        <v>62</v>
      </c>
      <c r="E2671">
        <v>2</v>
      </c>
      <c r="F2671" t="s">
        <v>580</v>
      </c>
      <c r="G2671" t="s">
        <v>107</v>
      </c>
      <c r="O2671">
        <v>9</v>
      </c>
      <c r="P2671">
        <v>34</v>
      </c>
      <c r="Q2671">
        <v>0</v>
      </c>
      <c r="R2671">
        <v>0</v>
      </c>
      <c r="S2671">
        <v>0</v>
      </c>
      <c r="T2671">
        <v>1</v>
      </c>
      <c r="U2671">
        <v>0</v>
      </c>
      <c r="V2671">
        <v>0</v>
      </c>
      <c r="W2671">
        <v>0</v>
      </c>
      <c r="X2671">
        <v>0</v>
      </c>
      <c r="Y2671">
        <v>0</v>
      </c>
      <c r="AF2671">
        <v>3.4</v>
      </c>
    </row>
    <row r="2672" spans="1:32" hidden="1" x14ac:dyDescent="0.2">
      <c r="A2672" t="s">
        <v>1026</v>
      </c>
      <c r="B2672" t="s">
        <v>795</v>
      </c>
      <c r="C2672" t="s">
        <v>52</v>
      </c>
      <c r="D2672" t="s">
        <v>46</v>
      </c>
      <c r="E2672">
        <v>2</v>
      </c>
      <c r="F2672" t="s">
        <v>1027</v>
      </c>
      <c r="G2672" t="s">
        <v>108</v>
      </c>
      <c r="T2672">
        <v>2</v>
      </c>
      <c r="U2672">
        <v>2</v>
      </c>
      <c r="V2672">
        <v>14</v>
      </c>
      <c r="W2672">
        <v>0</v>
      </c>
      <c r="X2672">
        <v>0</v>
      </c>
      <c r="Y2672">
        <v>0</v>
      </c>
      <c r="AF2672">
        <v>3.4</v>
      </c>
    </row>
    <row r="2673" spans="1:32" hidden="1" x14ac:dyDescent="0.2">
      <c r="A2673" t="s">
        <v>456</v>
      </c>
      <c r="B2673" t="s">
        <v>368</v>
      </c>
      <c r="C2673" t="s">
        <v>52</v>
      </c>
      <c r="D2673" t="s">
        <v>46</v>
      </c>
      <c r="E2673">
        <v>2</v>
      </c>
      <c r="F2673" t="s">
        <v>457</v>
      </c>
      <c r="G2673" t="s">
        <v>108</v>
      </c>
      <c r="H2673">
        <v>23</v>
      </c>
      <c r="I2673">
        <v>14</v>
      </c>
      <c r="J2673">
        <v>121</v>
      </c>
      <c r="K2673">
        <v>0</v>
      </c>
      <c r="L2673">
        <v>0</v>
      </c>
      <c r="M2673">
        <v>1</v>
      </c>
      <c r="N2673">
        <v>0</v>
      </c>
      <c r="O2673">
        <v>2</v>
      </c>
      <c r="P2673">
        <v>-5</v>
      </c>
      <c r="Q2673">
        <v>0</v>
      </c>
      <c r="R2673">
        <v>0</v>
      </c>
      <c r="S2673">
        <v>0</v>
      </c>
      <c r="AF2673">
        <v>3.34</v>
      </c>
    </row>
    <row r="2674" spans="1:32" hidden="1" x14ac:dyDescent="0.2">
      <c r="A2674" t="s">
        <v>697</v>
      </c>
      <c r="B2674" t="s">
        <v>531</v>
      </c>
      <c r="C2674" t="s">
        <v>54</v>
      </c>
      <c r="D2674" t="s">
        <v>45</v>
      </c>
      <c r="E2674">
        <v>2</v>
      </c>
      <c r="F2674" t="s">
        <v>698</v>
      </c>
      <c r="G2674" t="s">
        <v>116</v>
      </c>
      <c r="O2674">
        <v>1</v>
      </c>
      <c r="P2674">
        <v>3</v>
      </c>
      <c r="Q2674">
        <v>0</v>
      </c>
      <c r="R2674">
        <v>0</v>
      </c>
      <c r="S2674">
        <v>0</v>
      </c>
      <c r="T2674">
        <v>1</v>
      </c>
      <c r="U2674">
        <v>1</v>
      </c>
      <c r="V2674">
        <v>19</v>
      </c>
      <c r="W2674">
        <v>0</v>
      </c>
      <c r="X2674">
        <v>0</v>
      </c>
      <c r="Y2674">
        <v>0</v>
      </c>
      <c r="AF2674">
        <v>3.2</v>
      </c>
    </row>
    <row r="2675" spans="1:32" hidden="1" x14ac:dyDescent="0.2">
      <c r="A2675" t="s">
        <v>879</v>
      </c>
      <c r="B2675" t="s">
        <v>795</v>
      </c>
      <c r="C2675" t="s">
        <v>41</v>
      </c>
      <c r="D2675" t="s">
        <v>36</v>
      </c>
      <c r="E2675">
        <v>2</v>
      </c>
      <c r="F2675" t="s">
        <v>880</v>
      </c>
      <c r="G2675" t="s">
        <v>117</v>
      </c>
      <c r="T2675">
        <v>4</v>
      </c>
      <c r="U2675">
        <v>2</v>
      </c>
      <c r="V2675">
        <v>12</v>
      </c>
      <c r="W2675">
        <v>0</v>
      </c>
      <c r="X2675">
        <v>0</v>
      </c>
      <c r="Y2675">
        <v>0</v>
      </c>
      <c r="AF2675">
        <v>3.2</v>
      </c>
    </row>
    <row r="2676" spans="1:32" hidden="1" x14ac:dyDescent="0.2">
      <c r="A2676" t="s">
        <v>985</v>
      </c>
      <c r="B2676" t="s">
        <v>721</v>
      </c>
      <c r="C2676" t="s">
        <v>55</v>
      </c>
      <c r="D2676" t="s">
        <v>56</v>
      </c>
      <c r="E2676">
        <v>2</v>
      </c>
      <c r="F2676" t="s">
        <v>986</v>
      </c>
      <c r="G2676" t="s">
        <v>118</v>
      </c>
      <c r="T2676">
        <v>4</v>
      </c>
      <c r="U2676">
        <v>2</v>
      </c>
      <c r="V2676">
        <v>12</v>
      </c>
      <c r="W2676">
        <v>0</v>
      </c>
      <c r="X2676">
        <v>0</v>
      </c>
      <c r="Y2676">
        <v>0</v>
      </c>
      <c r="AF2676">
        <v>3.2</v>
      </c>
    </row>
    <row r="2677" spans="1:32" hidden="1" x14ac:dyDescent="0.2">
      <c r="A2677" t="s">
        <v>1198</v>
      </c>
      <c r="B2677" t="s">
        <v>795</v>
      </c>
      <c r="C2677" t="s">
        <v>60</v>
      </c>
      <c r="D2677" t="s">
        <v>48</v>
      </c>
      <c r="E2677">
        <v>2</v>
      </c>
      <c r="F2677" t="s">
        <v>1199</v>
      </c>
      <c r="G2677" t="s">
        <v>114</v>
      </c>
      <c r="T2677">
        <v>2</v>
      </c>
      <c r="U2677">
        <v>2</v>
      </c>
      <c r="V2677">
        <v>10</v>
      </c>
      <c r="W2677">
        <v>0</v>
      </c>
      <c r="X2677">
        <v>0</v>
      </c>
      <c r="Y2677">
        <v>0</v>
      </c>
      <c r="AF2677">
        <v>3</v>
      </c>
    </row>
    <row r="2678" spans="1:32" hidden="1" x14ac:dyDescent="0.2">
      <c r="A2678" t="s">
        <v>833</v>
      </c>
      <c r="B2678" t="s">
        <v>795</v>
      </c>
      <c r="C2678" t="s">
        <v>33</v>
      </c>
      <c r="D2678" t="s">
        <v>44</v>
      </c>
      <c r="E2678">
        <v>2</v>
      </c>
      <c r="F2678" t="s">
        <v>834</v>
      </c>
      <c r="G2678" t="s">
        <v>111</v>
      </c>
      <c r="T2678">
        <v>1</v>
      </c>
      <c r="U2678">
        <v>1</v>
      </c>
      <c r="V2678">
        <v>19</v>
      </c>
      <c r="W2678">
        <v>0</v>
      </c>
      <c r="X2678">
        <v>0</v>
      </c>
      <c r="Y2678">
        <v>0</v>
      </c>
      <c r="AF2678">
        <v>2.9</v>
      </c>
    </row>
    <row r="2679" spans="1:32" hidden="1" x14ac:dyDescent="0.2">
      <c r="A2679" t="s">
        <v>526</v>
      </c>
      <c r="B2679" t="s">
        <v>476</v>
      </c>
      <c r="C2679" t="s">
        <v>61</v>
      </c>
      <c r="D2679" t="s">
        <v>39</v>
      </c>
      <c r="E2679">
        <v>2</v>
      </c>
      <c r="F2679" t="s">
        <v>527</v>
      </c>
      <c r="G2679" t="s">
        <v>110</v>
      </c>
      <c r="O2679">
        <v>6</v>
      </c>
      <c r="P2679">
        <v>9</v>
      </c>
      <c r="Q2679">
        <v>0</v>
      </c>
      <c r="R2679">
        <v>0</v>
      </c>
      <c r="S2679">
        <v>0</v>
      </c>
      <c r="T2679">
        <v>1</v>
      </c>
      <c r="U2679">
        <v>1</v>
      </c>
      <c r="V2679">
        <v>9</v>
      </c>
      <c r="W2679">
        <v>0</v>
      </c>
      <c r="X2679">
        <v>0</v>
      </c>
      <c r="Y2679">
        <v>0</v>
      </c>
      <c r="AF2679">
        <v>2.8</v>
      </c>
    </row>
    <row r="2680" spans="1:32" hidden="1" x14ac:dyDescent="0.2">
      <c r="A2680" t="s">
        <v>1030</v>
      </c>
      <c r="B2680" t="s">
        <v>721</v>
      </c>
      <c r="C2680" t="s">
        <v>42</v>
      </c>
      <c r="D2680" t="s">
        <v>40</v>
      </c>
      <c r="E2680">
        <v>2</v>
      </c>
      <c r="F2680" t="s">
        <v>1031</v>
      </c>
      <c r="G2680" t="s">
        <v>120</v>
      </c>
      <c r="T2680">
        <v>4</v>
      </c>
      <c r="U2680">
        <v>2</v>
      </c>
      <c r="V2680">
        <v>8</v>
      </c>
      <c r="W2680">
        <v>0</v>
      </c>
      <c r="X2680">
        <v>0</v>
      </c>
      <c r="Y2680">
        <v>0</v>
      </c>
      <c r="AF2680">
        <v>2.8</v>
      </c>
    </row>
    <row r="2681" spans="1:32" hidden="1" x14ac:dyDescent="0.2">
      <c r="A2681" t="s">
        <v>1267</v>
      </c>
      <c r="B2681" t="s">
        <v>721</v>
      </c>
      <c r="C2681" t="s">
        <v>34</v>
      </c>
      <c r="D2681" t="s">
        <v>38</v>
      </c>
      <c r="E2681">
        <v>2</v>
      </c>
      <c r="F2681" t="s">
        <v>1268</v>
      </c>
      <c r="G2681" t="s">
        <v>119</v>
      </c>
      <c r="T2681">
        <v>2</v>
      </c>
      <c r="U2681">
        <v>1</v>
      </c>
      <c r="V2681">
        <v>18</v>
      </c>
      <c r="W2681">
        <v>0</v>
      </c>
      <c r="X2681">
        <v>0</v>
      </c>
      <c r="Y2681">
        <v>0</v>
      </c>
      <c r="AF2681">
        <v>2.8</v>
      </c>
    </row>
    <row r="2682" spans="1:32" hidden="1" x14ac:dyDescent="0.2">
      <c r="A2682" t="s">
        <v>1062</v>
      </c>
      <c r="B2682" t="s">
        <v>721</v>
      </c>
      <c r="C2682" t="s">
        <v>40</v>
      </c>
      <c r="D2682" t="s">
        <v>42</v>
      </c>
      <c r="E2682">
        <v>2</v>
      </c>
      <c r="F2682" t="s">
        <v>1063</v>
      </c>
      <c r="G2682" t="s">
        <v>120</v>
      </c>
      <c r="T2682">
        <v>4</v>
      </c>
      <c r="U2682">
        <v>2</v>
      </c>
      <c r="V2682">
        <v>7</v>
      </c>
      <c r="W2682">
        <v>0</v>
      </c>
      <c r="X2682">
        <v>0</v>
      </c>
      <c r="Y2682">
        <v>0</v>
      </c>
      <c r="AF2682">
        <v>2.7</v>
      </c>
    </row>
    <row r="2683" spans="1:32" hidden="1" x14ac:dyDescent="0.2">
      <c r="A2683" t="s">
        <v>1138</v>
      </c>
      <c r="B2683" t="s">
        <v>795</v>
      </c>
      <c r="C2683" t="s">
        <v>45</v>
      </c>
      <c r="D2683" t="s">
        <v>54</v>
      </c>
      <c r="E2683">
        <v>2</v>
      </c>
      <c r="F2683" t="s">
        <v>1139</v>
      </c>
      <c r="G2683" t="s">
        <v>116</v>
      </c>
      <c r="T2683">
        <v>1</v>
      </c>
      <c r="U2683">
        <v>1</v>
      </c>
      <c r="V2683">
        <v>17</v>
      </c>
      <c r="W2683">
        <v>0</v>
      </c>
      <c r="X2683">
        <v>0</v>
      </c>
      <c r="Y2683">
        <v>0</v>
      </c>
      <c r="AF2683">
        <v>2.7</v>
      </c>
    </row>
    <row r="2684" spans="1:32" hidden="1" x14ac:dyDescent="0.2">
      <c r="A2684" t="s">
        <v>528</v>
      </c>
      <c r="B2684" t="s">
        <v>476</v>
      </c>
      <c r="C2684" t="s">
        <v>56</v>
      </c>
      <c r="D2684" t="s">
        <v>55</v>
      </c>
      <c r="E2684">
        <v>2</v>
      </c>
      <c r="F2684" t="s">
        <v>529</v>
      </c>
      <c r="G2684" t="s">
        <v>118</v>
      </c>
      <c r="O2684">
        <v>2</v>
      </c>
      <c r="P2684">
        <v>9</v>
      </c>
      <c r="Q2684">
        <v>0</v>
      </c>
      <c r="R2684">
        <v>0</v>
      </c>
      <c r="S2684">
        <v>0</v>
      </c>
      <c r="T2684">
        <v>1</v>
      </c>
      <c r="U2684">
        <v>1</v>
      </c>
      <c r="V2684">
        <v>6</v>
      </c>
      <c r="W2684">
        <v>0</v>
      </c>
      <c r="X2684">
        <v>0</v>
      </c>
      <c r="Y2684">
        <v>0</v>
      </c>
      <c r="AF2684">
        <v>2.5</v>
      </c>
    </row>
    <row r="2685" spans="1:32" hidden="1" x14ac:dyDescent="0.2">
      <c r="A2685" t="s">
        <v>955</v>
      </c>
      <c r="B2685" t="s">
        <v>795</v>
      </c>
      <c r="C2685" t="s">
        <v>43</v>
      </c>
      <c r="D2685" t="s">
        <v>58</v>
      </c>
      <c r="E2685">
        <v>2</v>
      </c>
      <c r="F2685" t="s">
        <v>956</v>
      </c>
      <c r="G2685" t="s">
        <v>112</v>
      </c>
      <c r="T2685">
        <v>1</v>
      </c>
      <c r="U2685">
        <v>1</v>
      </c>
      <c r="V2685">
        <v>15</v>
      </c>
      <c r="W2685">
        <v>0</v>
      </c>
      <c r="X2685">
        <v>0</v>
      </c>
      <c r="Y2685">
        <v>0</v>
      </c>
      <c r="AF2685">
        <v>2.5</v>
      </c>
    </row>
    <row r="2686" spans="1:32" hidden="1" x14ac:dyDescent="0.2">
      <c r="A2686" t="s">
        <v>803</v>
      </c>
      <c r="B2686" t="s">
        <v>721</v>
      </c>
      <c r="C2686" t="s">
        <v>51</v>
      </c>
      <c r="D2686" t="s">
        <v>49</v>
      </c>
      <c r="E2686">
        <v>2</v>
      </c>
      <c r="F2686" t="s">
        <v>804</v>
      </c>
      <c r="G2686" t="s">
        <v>113</v>
      </c>
      <c r="T2686">
        <v>2</v>
      </c>
      <c r="U2686">
        <v>1</v>
      </c>
      <c r="V2686">
        <v>15</v>
      </c>
      <c r="W2686">
        <v>0</v>
      </c>
      <c r="X2686">
        <v>0</v>
      </c>
      <c r="Y2686">
        <v>0</v>
      </c>
      <c r="AF2686">
        <v>2.5</v>
      </c>
    </row>
    <row r="2687" spans="1:32" hidden="1" x14ac:dyDescent="0.2">
      <c r="A2687" t="s">
        <v>1294</v>
      </c>
      <c r="B2687" t="s">
        <v>795</v>
      </c>
      <c r="C2687" t="s">
        <v>35</v>
      </c>
      <c r="D2687" t="s">
        <v>53</v>
      </c>
      <c r="E2687">
        <v>2</v>
      </c>
      <c r="F2687" t="s">
        <v>1295</v>
      </c>
      <c r="G2687" t="s">
        <v>115</v>
      </c>
      <c r="T2687">
        <v>2</v>
      </c>
      <c r="U2687">
        <v>1</v>
      </c>
      <c r="V2687">
        <v>15</v>
      </c>
      <c r="W2687">
        <v>0</v>
      </c>
      <c r="X2687">
        <v>0</v>
      </c>
      <c r="Y2687">
        <v>0</v>
      </c>
      <c r="AF2687">
        <v>2.5</v>
      </c>
    </row>
    <row r="2688" spans="1:32" x14ac:dyDescent="0.2">
      <c r="A2688" t="s">
        <v>965</v>
      </c>
      <c r="B2688" t="s">
        <v>721</v>
      </c>
      <c r="C2688" t="s">
        <v>44</v>
      </c>
      <c r="D2688" t="s">
        <v>33</v>
      </c>
      <c r="E2688">
        <v>2</v>
      </c>
      <c r="F2688" t="s">
        <v>966</v>
      </c>
      <c r="G2688" t="s">
        <v>111</v>
      </c>
      <c r="T2688">
        <v>4</v>
      </c>
      <c r="U2688">
        <v>1</v>
      </c>
      <c r="V2688">
        <v>15</v>
      </c>
      <c r="W2688">
        <v>0</v>
      </c>
      <c r="X2688">
        <v>0</v>
      </c>
      <c r="Y2688">
        <v>0</v>
      </c>
      <c r="AF2688">
        <v>2.5</v>
      </c>
    </row>
    <row r="2689" spans="1:32" hidden="1" x14ac:dyDescent="0.2">
      <c r="A2689" t="s">
        <v>859</v>
      </c>
      <c r="B2689" t="s">
        <v>721</v>
      </c>
      <c r="C2689" t="s">
        <v>57</v>
      </c>
      <c r="D2689" t="s">
        <v>47</v>
      </c>
      <c r="E2689">
        <v>2</v>
      </c>
      <c r="F2689" t="s">
        <v>860</v>
      </c>
      <c r="G2689" t="s">
        <v>121</v>
      </c>
      <c r="T2689">
        <v>2</v>
      </c>
      <c r="U2689">
        <v>1</v>
      </c>
      <c r="V2689">
        <v>13</v>
      </c>
      <c r="W2689">
        <v>0</v>
      </c>
      <c r="X2689">
        <v>0</v>
      </c>
      <c r="Y2689">
        <v>0</v>
      </c>
      <c r="AF2689">
        <v>2.2999999999999998</v>
      </c>
    </row>
    <row r="2690" spans="1:32" hidden="1" x14ac:dyDescent="0.2">
      <c r="A2690" t="s">
        <v>1016</v>
      </c>
      <c r="B2690" t="s">
        <v>795</v>
      </c>
      <c r="C2690" t="s">
        <v>54</v>
      </c>
      <c r="D2690" t="s">
        <v>45</v>
      </c>
      <c r="E2690">
        <v>2</v>
      </c>
      <c r="F2690" t="s">
        <v>1017</v>
      </c>
      <c r="G2690" t="s">
        <v>116</v>
      </c>
      <c r="T2690">
        <v>1</v>
      </c>
      <c r="U2690">
        <v>1</v>
      </c>
      <c r="V2690">
        <v>13</v>
      </c>
      <c r="W2690">
        <v>0</v>
      </c>
      <c r="X2690">
        <v>0</v>
      </c>
      <c r="Y2690">
        <v>0</v>
      </c>
      <c r="AF2690">
        <v>2.2999999999999998</v>
      </c>
    </row>
    <row r="2691" spans="1:32" hidden="1" x14ac:dyDescent="0.2">
      <c r="A2691" t="s">
        <v>911</v>
      </c>
      <c r="B2691" t="s">
        <v>721</v>
      </c>
      <c r="C2691" t="s">
        <v>50</v>
      </c>
      <c r="D2691" t="s">
        <v>37</v>
      </c>
      <c r="E2691">
        <v>2</v>
      </c>
      <c r="F2691" t="s">
        <v>912</v>
      </c>
      <c r="G2691" t="s">
        <v>109</v>
      </c>
      <c r="T2691">
        <v>1</v>
      </c>
      <c r="U2691">
        <v>1</v>
      </c>
      <c r="V2691">
        <v>12</v>
      </c>
      <c r="W2691">
        <v>0</v>
      </c>
      <c r="X2691">
        <v>0</v>
      </c>
      <c r="Y2691">
        <v>0</v>
      </c>
      <c r="AF2691">
        <v>2.2000000000000002</v>
      </c>
    </row>
    <row r="2692" spans="1:32" x14ac:dyDescent="0.2">
      <c r="A2692" t="s">
        <v>1020</v>
      </c>
      <c r="B2692" t="s">
        <v>721</v>
      </c>
      <c r="C2692" t="s">
        <v>44</v>
      </c>
      <c r="D2692" t="s">
        <v>33</v>
      </c>
      <c r="E2692">
        <v>2</v>
      </c>
      <c r="F2692" t="s">
        <v>1021</v>
      </c>
      <c r="G2692" t="s">
        <v>111</v>
      </c>
      <c r="T2692">
        <v>1</v>
      </c>
      <c r="U2692">
        <v>1</v>
      </c>
      <c r="V2692">
        <v>11</v>
      </c>
      <c r="W2692">
        <v>0</v>
      </c>
      <c r="X2692">
        <v>0</v>
      </c>
      <c r="Y2692">
        <v>0</v>
      </c>
      <c r="AF2692">
        <v>2.1</v>
      </c>
    </row>
    <row r="2693" spans="1:32" hidden="1" x14ac:dyDescent="0.2">
      <c r="A2693" t="s">
        <v>1112</v>
      </c>
      <c r="B2693" t="s">
        <v>795</v>
      </c>
      <c r="C2693" t="s">
        <v>57</v>
      </c>
      <c r="D2693" t="s">
        <v>47</v>
      </c>
      <c r="E2693">
        <v>2</v>
      </c>
      <c r="F2693" t="s">
        <v>1113</v>
      </c>
      <c r="G2693" t="s">
        <v>121</v>
      </c>
      <c r="T2693">
        <v>2</v>
      </c>
      <c r="U2693">
        <v>1</v>
      </c>
      <c r="V2693">
        <v>11</v>
      </c>
      <c r="W2693">
        <v>0</v>
      </c>
      <c r="X2693">
        <v>0</v>
      </c>
      <c r="Y2693">
        <v>0</v>
      </c>
      <c r="AF2693">
        <v>2.1</v>
      </c>
    </row>
    <row r="2694" spans="1:32" hidden="1" x14ac:dyDescent="0.2">
      <c r="A2694" t="s">
        <v>762</v>
      </c>
      <c r="B2694" t="s">
        <v>721</v>
      </c>
      <c r="C2694" t="s">
        <v>58</v>
      </c>
      <c r="D2694" t="s">
        <v>43</v>
      </c>
      <c r="E2694">
        <v>2</v>
      </c>
      <c r="F2694" t="s">
        <v>763</v>
      </c>
      <c r="G2694" t="s">
        <v>112</v>
      </c>
      <c r="T2694">
        <v>1</v>
      </c>
      <c r="U2694">
        <v>1</v>
      </c>
      <c r="V2694">
        <v>11</v>
      </c>
      <c r="W2694">
        <v>0</v>
      </c>
      <c r="X2694">
        <v>0</v>
      </c>
      <c r="Y2694">
        <v>0</v>
      </c>
      <c r="AF2694">
        <v>2.1</v>
      </c>
    </row>
    <row r="2695" spans="1:32" hidden="1" x14ac:dyDescent="0.2">
      <c r="A2695" t="s">
        <v>1192</v>
      </c>
      <c r="B2695" t="s">
        <v>795</v>
      </c>
      <c r="C2695" t="s">
        <v>60</v>
      </c>
      <c r="D2695" t="s">
        <v>48</v>
      </c>
      <c r="E2695">
        <v>2</v>
      </c>
      <c r="F2695" t="s">
        <v>1193</v>
      </c>
      <c r="G2695" t="s">
        <v>114</v>
      </c>
      <c r="T2695">
        <v>3</v>
      </c>
      <c r="U2695">
        <v>1</v>
      </c>
      <c r="V2695">
        <v>11</v>
      </c>
      <c r="W2695">
        <v>0</v>
      </c>
      <c r="X2695">
        <v>0</v>
      </c>
      <c r="Y2695">
        <v>0</v>
      </c>
      <c r="AF2695">
        <v>2.1</v>
      </c>
    </row>
    <row r="2696" spans="1:32" hidden="1" x14ac:dyDescent="0.2">
      <c r="A2696" t="s">
        <v>625</v>
      </c>
      <c r="B2696" t="s">
        <v>476</v>
      </c>
      <c r="C2696" t="s">
        <v>33</v>
      </c>
      <c r="D2696" t="s">
        <v>44</v>
      </c>
      <c r="E2696">
        <v>2</v>
      </c>
      <c r="F2696" t="s">
        <v>626</v>
      </c>
      <c r="G2696" t="s">
        <v>111</v>
      </c>
      <c r="O2696">
        <v>5</v>
      </c>
      <c r="P2696">
        <v>6</v>
      </c>
      <c r="Q2696">
        <v>0</v>
      </c>
      <c r="R2696">
        <v>0</v>
      </c>
      <c r="S2696">
        <v>0</v>
      </c>
      <c r="T2696">
        <v>1</v>
      </c>
      <c r="U2696">
        <v>1</v>
      </c>
      <c r="V2696">
        <v>4</v>
      </c>
      <c r="W2696">
        <v>0</v>
      </c>
      <c r="X2696">
        <v>0</v>
      </c>
      <c r="Y2696">
        <v>0</v>
      </c>
      <c r="AF2696">
        <v>2</v>
      </c>
    </row>
    <row r="2697" spans="1:32" hidden="1" x14ac:dyDescent="0.2">
      <c r="A2697" t="s">
        <v>1106</v>
      </c>
      <c r="B2697" t="s">
        <v>721</v>
      </c>
      <c r="C2697" t="s">
        <v>52</v>
      </c>
      <c r="D2697" t="s">
        <v>46</v>
      </c>
      <c r="E2697">
        <v>2</v>
      </c>
      <c r="F2697" t="s">
        <v>1107</v>
      </c>
      <c r="G2697" t="s">
        <v>108</v>
      </c>
      <c r="T2697">
        <v>5</v>
      </c>
      <c r="U2697">
        <v>1</v>
      </c>
      <c r="V2697">
        <v>10</v>
      </c>
      <c r="W2697">
        <v>0</v>
      </c>
      <c r="X2697">
        <v>0</v>
      </c>
      <c r="Y2697">
        <v>0</v>
      </c>
      <c r="AF2697">
        <v>2</v>
      </c>
    </row>
    <row r="2698" spans="1:32" hidden="1" x14ac:dyDescent="0.2">
      <c r="A2698" t="s">
        <v>1144</v>
      </c>
      <c r="B2698" t="s">
        <v>795</v>
      </c>
      <c r="C2698" t="s">
        <v>55</v>
      </c>
      <c r="D2698" t="s">
        <v>56</v>
      </c>
      <c r="E2698">
        <v>2</v>
      </c>
      <c r="F2698" t="s">
        <v>1145</v>
      </c>
      <c r="G2698" t="s">
        <v>118</v>
      </c>
      <c r="T2698">
        <v>1</v>
      </c>
      <c r="U2698">
        <v>1</v>
      </c>
      <c r="V2698">
        <v>8</v>
      </c>
      <c r="W2698">
        <v>0</v>
      </c>
      <c r="X2698">
        <v>0</v>
      </c>
      <c r="Y2698">
        <v>0</v>
      </c>
      <c r="AF2698">
        <v>1.8</v>
      </c>
    </row>
    <row r="2699" spans="1:32" hidden="1" x14ac:dyDescent="0.2">
      <c r="A2699" t="s">
        <v>613</v>
      </c>
      <c r="B2699" t="s">
        <v>476</v>
      </c>
      <c r="C2699" t="s">
        <v>55</v>
      </c>
      <c r="D2699" t="s">
        <v>56</v>
      </c>
      <c r="E2699">
        <v>2</v>
      </c>
      <c r="F2699" t="s">
        <v>614</v>
      </c>
      <c r="G2699" t="s">
        <v>118</v>
      </c>
      <c r="O2699">
        <v>1</v>
      </c>
      <c r="P2699">
        <v>5</v>
      </c>
      <c r="Q2699">
        <v>0</v>
      </c>
      <c r="R2699">
        <v>0</v>
      </c>
      <c r="S2699">
        <v>0</v>
      </c>
      <c r="T2699">
        <v>1</v>
      </c>
      <c r="U2699">
        <v>1</v>
      </c>
      <c r="V2699">
        <v>2</v>
      </c>
      <c r="W2699">
        <v>0</v>
      </c>
      <c r="X2699">
        <v>0</v>
      </c>
      <c r="Y2699">
        <v>0</v>
      </c>
      <c r="AF2699">
        <v>1.7</v>
      </c>
    </row>
    <row r="2700" spans="1:32" hidden="1" x14ac:dyDescent="0.2">
      <c r="A2700" t="s">
        <v>764</v>
      </c>
      <c r="B2700" t="s">
        <v>721</v>
      </c>
      <c r="C2700" t="s">
        <v>53</v>
      </c>
      <c r="D2700" t="s">
        <v>35</v>
      </c>
      <c r="E2700">
        <v>2</v>
      </c>
      <c r="F2700" t="s">
        <v>765</v>
      </c>
      <c r="G2700" t="s">
        <v>115</v>
      </c>
      <c r="T2700">
        <v>1</v>
      </c>
      <c r="U2700">
        <v>1</v>
      </c>
      <c r="V2700">
        <v>7</v>
      </c>
      <c r="W2700">
        <v>0</v>
      </c>
      <c r="X2700">
        <v>0</v>
      </c>
      <c r="Y2700">
        <v>0</v>
      </c>
      <c r="AF2700">
        <v>1.7</v>
      </c>
    </row>
    <row r="2701" spans="1:32" hidden="1" x14ac:dyDescent="0.2">
      <c r="A2701" t="s">
        <v>799</v>
      </c>
      <c r="B2701" t="s">
        <v>721</v>
      </c>
      <c r="C2701" t="s">
        <v>55</v>
      </c>
      <c r="D2701" t="s">
        <v>53</v>
      </c>
      <c r="E2701">
        <v>2</v>
      </c>
      <c r="F2701" t="s">
        <v>800</v>
      </c>
      <c r="G2701" t="s">
        <v>115</v>
      </c>
      <c r="T2701">
        <v>1</v>
      </c>
      <c r="U2701">
        <v>1</v>
      </c>
      <c r="V2701">
        <v>7</v>
      </c>
      <c r="W2701">
        <v>0</v>
      </c>
      <c r="X2701">
        <v>0</v>
      </c>
      <c r="Y2701">
        <v>0</v>
      </c>
      <c r="AF2701">
        <v>1.7</v>
      </c>
    </row>
    <row r="2702" spans="1:32" hidden="1" x14ac:dyDescent="0.2">
      <c r="A2702" t="s">
        <v>1072</v>
      </c>
      <c r="B2702" t="s">
        <v>721</v>
      </c>
      <c r="C2702" t="s">
        <v>31</v>
      </c>
      <c r="D2702" t="s">
        <v>62</v>
      </c>
      <c r="E2702">
        <v>2</v>
      </c>
      <c r="F2702" t="s">
        <v>1073</v>
      </c>
      <c r="G2702" t="s">
        <v>107</v>
      </c>
      <c r="T2702">
        <v>2</v>
      </c>
      <c r="U2702">
        <v>1</v>
      </c>
      <c r="V2702">
        <v>6</v>
      </c>
      <c r="W2702">
        <v>0</v>
      </c>
      <c r="X2702">
        <v>0</v>
      </c>
      <c r="Y2702">
        <v>0</v>
      </c>
      <c r="AF2702">
        <v>1.6</v>
      </c>
    </row>
    <row r="2703" spans="1:32" hidden="1" x14ac:dyDescent="0.2">
      <c r="A2703" t="s">
        <v>1018</v>
      </c>
      <c r="B2703" t="s">
        <v>795</v>
      </c>
      <c r="C2703" t="s">
        <v>56</v>
      </c>
      <c r="D2703" t="s">
        <v>55</v>
      </c>
      <c r="E2703">
        <v>2</v>
      </c>
      <c r="F2703" t="s">
        <v>1019</v>
      </c>
      <c r="G2703" t="s">
        <v>118</v>
      </c>
      <c r="T2703">
        <v>1</v>
      </c>
      <c r="U2703">
        <v>1</v>
      </c>
      <c r="V2703">
        <v>6</v>
      </c>
      <c r="W2703">
        <v>0</v>
      </c>
      <c r="X2703">
        <v>0</v>
      </c>
      <c r="Y2703">
        <v>0</v>
      </c>
      <c r="AF2703">
        <v>1.6</v>
      </c>
    </row>
    <row r="2704" spans="1:32" hidden="1" x14ac:dyDescent="0.2">
      <c r="A2704" t="s">
        <v>1118</v>
      </c>
      <c r="B2704" t="s">
        <v>721</v>
      </c>
      <c r="C2704" t="s">
        <v>37</v>
      </c>
      <c r="D2704" t="s">
        <v>50</v>
      </c>
      <c r="E2704">
        <v>2</v>
      </c>
      <c r="F2704" t="s">
        <v>1119</v>
      </c>
      <c r="G2704" t="s">
        <v>109</v>
      </c>
      <c r="T2704">
        <v>2</v>
      </c>
      <c r="U2704">
        <v>1</v>
      </c>
      <c r="V2704">
        <v>5</v>
      </c>
      <c r="W2704">
        <v>0</v>
      </c>
      <c r="X2704">
        <v>0</v>
      </c>
      <c r="Y2704">
        <v>0</v>
      </c>
      <c r="AF2704">
        <v>1.5</v>
      </c>
    </row>
    <row r="2705" spans="1:32" hidden="1" x14ac:dyDescent="0.2">
      <c r="A2705" t="s">
        <v>1277</v>
      </c>
      <c r="B2705" t="s">
        <v>721</v>
      </c>
      <c r="C2705" t="s">
        <v>37</v>
      </c>
      <c r="D2705" t="s">
        <v>50</v>
      </c>
      <c r="E2705">
        <v>2</v>
      </c>
      <c r="F2705" t="s">
        <v>1278</v>
      </c>
      <c r="G2705" t="s">
        <v>109</v>
      </c>
      <c r="T2705">
        <v>1</v>
      </c>
      <c r="U2705">
        <v>1</v>
      </c>
      <c r="V2705">
        <v>5</v>
      </c>
      <c r="W2705">
        <v>0</v>
      </c>
      <c r="X2705">
        <v>0</v>
      </c>
      <c r="Y2705">
        <v>0</v>
      </c>
      <c r="AF2705">
        <v>1.5</v>
      </c>
    </row>
    <row r="2706" spans="1:32" hidden="1" x14ac:dyDescent="0.2">
      <c r="A2706" t="s">
        <v>907</v>
      </c>
      <c r="B2706" t="s">
        <v>795</v>
      </c>
      <c r="C2706" t="s">
        <v>46</v>
      </c>
      <c r="D2706" t="s">
        <v>52</v>
      </c>
      <c r="E2706">
        <v>2</v>
      </c>
      <c r="F2706" t="s">
        <v>908</v>
      </c>
      <c r="G2706" t="s">
        <v>108</v>
      </c>
      <c r="T2706">
        <v>1</v>
      </c>
      <c r="U2706">
        <v>1</v>
      </c>
      <c r="V2706">
        <v>5</v>
      </c>
      <c r="W2706">
        <v>0</v>
      </c>
      <c r="X2706">
        <v>0</v>
      </c>
      <c r="Y2706">
        <v>0</v>
      </c>
      <c r="AF2706">
        <v>1.5</v>
      </c>
    </row>
    <row r="2707" spans="1:32" hidden="1" x14ac:dyDescent="0.2">
      <c r="A2707" t="s">
        <v>1054</v>
      </c>
      <c r="B2707" t="s">
        <v>795</v>
      </c>
      <c r="C2707" t="s">
        <v>56</v>
      </c>
      <c r="D2707" t="s">
        <v>55</v>
      </c>
      <c r="E2707">
        <v>2</v>
      </c>
      <c r="F2707" t="s">
        <v>1055</v>
      </c>
      <c r="G2707" t="s">
        <v>118</v>
      </c>
      <c r="T2707">
        <v>2</v>
      </c>
      <c r="U2707">
        <v>1</v>
      </c>
      <c r="V2707">
        <v>4</v>
      </c>
      <c r="W2707">
        <v>0</v>
      </c>
      <c r="X2707">
        <v>0</v>
      </c>
      <c r="Y2707">
        <v>0</v>
      </c>
      <c r="AF2707">
        <v>1.4</v>
      </c>
    </row>
    <row r="2708" spans="1:32" hidden="1" x14ac:dyDescent="0.2">
      <c r="A2708" t="s">
        <v>681</v>
      </c>
      <c r="B2708" t="s">
        <v>476</v>
      </c>
      <c r="C2708" t="s">
        <v>43</v>
      </c>
      <c r="D2708" t="s">
        <v>58</v>
      </c>
      <c r="E2708">
        <v>2</v>
      </c>
      <c r="F2708" t="s">
        <v>682</v>
      </c>
      <c r="G2708" t="s">
        <v>112</v>
      </c>
      <c r="O2708">
        <v>1</v>
      </c>
      <c r="P2708">
        <v>1</v>
      </c>
      <c r="Q2708">
        <v>0</v>
      </c>
      <c r="R2708">
        <v>0</v>
      </c>
      <c r="S2708">
        <v>0</v>
      </c>
      <c r="T2708">
        <v>1</v>
      </c>
      <c r="U2708">
        <v>1</v>
      </c>
      <c r="V2708">
        <v>2</v>
      </c>
      <c r="W2708">
        <v>0</v>
      </c>
      <c r="X2708">
        <v>0</v>
      </c>
      <c r="Y2708">
        <v>0</v>
      </c>
      <c r="AF2708">
        <v>1.3</v>
      </c>
    </row>
    <row r="2709" spans="1:32" hidden="1" x14ac:dyDescent="0.2">
      <c r="A2709" t="s">
        <v>815</v>
      </c>
      <c r="B2709" t="s">
        <v>721</v>
      </c>
      <c r="C2709" t="s">
        <v>54</v>
      </c>
      <c r="D2709" t="s">
        <v>45</v>
      </c>
      <c r="E2709">
        <v>2</v>
      </c>
      <c r="F2709" t="s">
        <v>816</v>
      </c>
      <c r="G2709" t="s">
        <v>116</v>
      </c>
      <c r="O2709">
        <v>1</v>
      </c>
      <c r="P2709">
        <v>-6</v>
      </c>
      <c r="Q2709">
        <v>0</v>
      </c>
      <c r="R2709">
        <v>0</v>
      </c>
      <c r="S2709">
        <v>0</v>
      </c>
      <c r="T2709">
        <v>8</v>
      </c>
      <c r="U2709">
        <v>1</v>
      </c>
      <c r="V2709">
        <v>9</v>
      </c>
      <c r="W2709">
        <v>0</v>
      </c>
      <c r="X2709">
        <v>0</v>
      </c>
      <c r="Y2709">
        <v>0</v>
      </c>
      <c r="AF2709">
        <v>1.3</v>
      </c>
    </row>
    <row r="2710" spans="1:32" hidden="1" x14ac:dyDescent="0.2">
      <c r="A2710" t="s">
        <v>1086</v>
      </c>
      <c r="B2710" t="s">
        <v>795</v>
      </c>
      <c r="C2710" t="s">
        <v>37</v>
      </c>
      <c r="D2710" t="s">
        <v>50</v>
      </c>
      <c r="E2710">
        <v>2</v>
      </c>
      <c r="F2710" t="s">
        <v>1087</v>
      </c>
      <c r="G2710" t="s">
        <v>109</v>
      </c>
      <c r="T2710">
        <v>3</v>
      </c>
      <c r="U2710">
        <v>1</v>
      </c>
      <c r="V2710">
        <v>3</v>
      </c>
      <c r="W2710">
        <v>0</v>
      </c>
      <c r="X2710">
        <v>0</v>
      </c>
      <c r="Y2710">
        <v>0</v>
      </c>
      <c r="AF2710">
        <v>1.3</v>
      </c>
    </row>
    <row r="2711" spans="1:32" hidden="1" x14ac:dyDescent="0.2">
      <c r="A2711" t="s">
        <v>1287</v>
      </c>
      <c r="B2711" t="s">
        <v>721</v>
      </c>
      <c r="C2711" t="s">
        <v>42</v>
      </c>
      <c r="D2711" t="s">
        <v>40</v>
      </c>
      <c r="E2711">
        <v>2</v>
      </c>
      <c r="F2711" t="s">
        <v>1288</v>
      </c>
      <c r="G2711" t="s">
        <v>120</v>
      </c>
      <c r="T2711">
        <v>1</v>
      </c>
      <c r="U2711">
        <v>1</v>
      </c>
      <c r="V2711">
        <v>3</v>
      </c>
      <c r="W2711">
        <v>0</v>
      </c>
      <c r="X2711">
        <v>0</v>
      </c>
      <c r="Y2711">
        <v>0</v>
      </c>
      <c r="AF2711">
        <v>1.3</v>
      </c>
    </row>
    <row r="2712" spans="1:32" hidden="1" x14ac:dyDescent="0.2">
      <c r="A2712" t="s">
        <v>1028</v>
      </c>
      <c r="B2712" t="s">
        <v>795</v>
      </c>
      <c r="C2712" t="s">
        <v>41</v>
      </c>
      <c r="D2712" t="s">
        <v>36</v>
      </c>
      <c r="E2712">
        <v>2</v>
      </c>
      <c r="F2712" t="s">
        <v>1029</v>
      </c>
      <c r="G2712" t="s">
        <v>117</v>
      </c>
      <c r="T2712">
        <v>4</v>
      </c>
      <c r="U2712">
        <v>1</v>
      </c>
      <c r="V2712">
        <v>2</v>
      </c>
      <c r="W2712">
        <v>0</v>
      </c>
      <c r="X2712">
        <v>0</v>
      </c>
      <c r="Y2712">
        <v>0</v>
      </c>
      <c r="AF2712">
        <v>1.2</v>
      </c>
    </row>
    <row r="2713" spans="1:32" hidden="1" x14ac:dyDescent="0.2">
      <c r="A2713" t="s">
        <v>1265</v>
      </c>
      <c r="B2713" t="s">
        <v>476</v>
      </c>
      <c r="C2713" t="s">
        <v>43</v>
      </c>
      <c r="D2713" t="s">
        <v>58</v>
      </c>
      <c r="E2713">
        <v>2</v>
      </c>
      <c r="F2713" t="s">
        <v>1266</v>
      </c>
      <c r="G2713" t="s">
        <v>112</v>
      </c>
      <c r="T2713">
        <v>1</v>
      </c>
      <c r="U2713">
        <v>1</v>
      </c>
      <c r="V2713">
        <v>2</v>
      </c>
      <c r="W2713">
        <v>0</v>
      </c>
      <c r="X2713">
        <v>0</v>
      </c>
      <c r="Y2713">
        <v>0</v>
      </c>
      <c r="AF2713">
        <v>1.2</v>
      </c>
    </row>
    <row r="2714" spans="1:32" hidden="1" x14ac:dyDescent="0.2">
      <c r="A2714" t="s">
        <v>1310</v>
      </c>
      <c r="B2714" t="s">
        <v>795</v>
      </c>
      <c r="C2714" t="s">
        <v>58</v>
      </c>
      <c r="D2714" t="s">
        <v>43</v>
      </c>
      <c r="E2714">
        <v>2</v>
      </c>
      <c r="F2714" t="s">
        <v>1311</v>
      </c>
      <c r="G2714" t="s">
        <v>112</v>
      </c>
      <c r="T2714">
        <v>1</v>
      </c>
      <c r="U2714">
        <v>1</v>
      </c>
      <c r="V2714">
        <v>2</v>
      </c>
      <c r="W2714">
        <v>0</v>
      </c>
      <c r="X2714">
        <v>0</v>
      </c>
      <c r="Y2714">
        <v>0</v>
      </c>
      <c r="AF2714">
        <v>1.2</v>
      </c>
    </row>
    <row r="2715" spans="1:32" hidden="1" x14ac:dyDescent="0.2">
      <c r="A2715" t="s">
        <v>709</v>
      </c>
      <c r="B2715" t="s">
        <v>476</v>
      </c>
      <c r="C2715" t="s">
        <v>48</v>
      </c>
      <c r="D2715" t="s">
        <v>60</v>
      </c>
      <c r="E2715">
        <v>2</v>
      </c>
      <c r="F2715" t="s">
        <v>710</v>
      </c>
      <c r="G2715" t="s">
        <v>114</v>
      </c>
      <c r="O2715">
        <v>1</v>
      </c>
      <c r="P2715">
        <v>11</v>
      </c>
      <c r="Q2715">
        <v>0</v>
      </c>
      <c r="R2715">
        <v>0</v>
      </c>
      <c r="S2715">
        <v>0</v>
      </c>
      <c r="AF2715">
        <v>1.1000000000000001</v>
      </c>
    </row>
    <row r="2716" spans="1:32" hidden="1" x14ac:dyDescent="0.2">
      <c r="A2716" t="s">
        <v>703</v>
      </c>
      <c r="B2716" t="s">
        <v>476</v>
      </c>
      <c r="C2716" t="s">
        <v>54</v>
      </c>
      <c r="D2716" t="s">
        <v>45</v>
      </c>
      <c r="E2716">
        <v>2</v>
      </c>
      <c r="F2716" t="s">
        <v>704</v>
      </c>
      <c r="G2716" t="s">
        <v>116</v>
      </c>
      <c r="O2716">
        <v>3</v>
      </c>
      <c r="P2716">
        <v>10</v>
      </c>
      <c r="Q2716">
        <v>0</v>
      </c>
      <c r="R2716">
        <v>0</v>
      </c>
      <c r="S2716">
        <v>0</v>
      </c>
      <c r="Z2716">
        <v>1</v>
      </c>
      <c r="AA2716">
        <v>0</v>
      </c>
      <c r="AF2716">
        <v>1</v>
      </c>
    </row>
    <row r="2717" spans="1:32" hidden="1" x14ac:dyDescent="0.2">
      <c r="A2717" t="s">
        <v>939</v>
      </c>
      <c r="B2717" t="s">
        <v>721</v>
      </c>
      <c r="C2717" t="s">
        <v>35</v>
      </c>
      <c r="D2717" t="s">
        <v>53</v>
      </c>
      <c r="E2717">
        <v>2</v>
      </c>
      <c r="F2717" t="s">
        <v>940</v>
      </c>
      <c r="G2717" t="s">
        <v>115</v>
      </c>
      <c r="T2717">
        <v>4</v>
      </c>
      <c r="U2717">
        <v>1</v>
      </c>
      <c r="V2717">
        <v>0</v>
      </c>
      <c r="W2717">
        <v>0</v>
      </c>
      <c r="X2717">
        <v>0</v>
      </c>
      <c r="Y2717">
        <v>0</v>
      </c>
      <c r="AF2717">
        <v>1</v>
      </c>
    </row>
    <row r="2718" spans="1:32" hidden="1" x14ac:dyDescent="0.2">
      <c r="A2718" t="s">
        <v>1316</v>
      </c>
      <c r="B2718" t="s">
        <v>795</v>
      </c>
      <c r="C2718" t="s">
        <v>34</v>
      </c>
      <c r="D2718" t="s">
        <v>38</v>
      </c>
      <c r="E2718">
        <v>2</v>
      </c>
      <c r="F2718" t="s">
        <v>1317</v>
      </c>
      <c r="G2718" t="s">
        <v>119</v>
      </c>
      <c r="T2718">
        <v>1</v>
      </c>
      <c r="U2718">
        <v>1</v>
      </c>
      <c r="V2718">
        <v>0</v>
      </c>
      <c r="W2718">
        <v>0</v>
      </c>
      <c r="X2718">
        <v>0</v>
      </c>
      <c r="Y2718">
        <v>0</v>
      </c>
      <c r="AF2718">
        <v>1</v>
      </c>
    </row>
    <row r="2719" spans="1:32" hidden="1" x14ac:dyDescent="0.2">
      <c r="A2719" t="s">
        <v>1190</v>
      </c>
      <c r="B2719" t="s">
        <v>721</v>
      </c>
      <c r="C2719" t="s">
        <v>53</v>
      </c>
      <c r="D2719" t="s">
        <v>35</v>
      </c>
      <c r="E2719">
        <v>2</v>
      </c>
      <c r="F2719" t="s">
        <v>1191</v>
      </c>
      <c r="G2719" t="s">
        <v>115</v>
      </c>
      <c r="T2719">
        <v>1</v>
      </c>
      <c r="U2719">
        <v>1</v>
      </c>
      <c r="V2719">
        <v>0</v>
      </c>
      <c r="W2719">
        <v>0</v>
      </c>
      <c r="X2719">
        <v>0</v>
      </c>
      <c r="Y2719">
        <v>0</v>
      </c>
      <c r="AF2719">
        <v>1</v>
      </c>
    </row>
    <row r="2720" spans="1:32" hidden="1" x14ac:dyDescent="0.2">
      <c r="A2720" t="s">
        <v>587</v>
      </c>
      <c r="B2720" t="s">
        <v>476</v>
      </c>
      <c r="C2720" t="s">
        <v>40</v>
      </c>
      <c r="D2720" t="s">
        <v>42</v>
      </c>
      <c r="E2720">
        <v>2</v>
      </c>
      <c r="F2720" t="s">
        <v>588</v>
      </c>
      <c r="G2720" t="s">
        <v>120</v>
      </c>
      <c r="O2720">
        <v>1</v>
      </c>
      <c r="P2720">
        <v>9</v>
      </c>
      <c r="Q2720">
        <v>0</v>
      </c>
      <c r="R2720">
        <v>0</v>
      </c>
      <c r="S2720">
        <v>0</v>
      </c>
      <c r="AF2720">
        <v>0.9</v>
      </c>
    </row>
    <row r="2721" spans="1:32" hidden="1" x14ac:dyDescent="0.2">
      <c r="A2721" t="s">
        <v>627</v>
      </c>
      <c r="B2721" t="s">
        <v>476</v>
      </c>
      <c r="C2721" t="s">
        <v>47</v>
      </c>
      <c r="D2721" t="s">
        <v>57</v>
      </c>
      <c r="E2721">
        <v>2</v>
      </c>
      <c r="F2721" t="s">
        <v>628</v>
      </c>
      <c r="G2721" t="s">
        <v>121</v>
      </c>
      <c r="O2721">
        <v>3</v>
      </c>
      <c r="P2721">
        <v>9</v>
      </c>
      <c r="Q2721">
        <v>0</v>
      </c>
      <c r="R2721">
        <v>0</v>
      </c>
      <c r="S2721">
        <v>0</v>
      </c>
      <c r="AF2721">
        <v>0.9</v>
      </c>
    </row>
    <row r="2722" spans="1:32" hidden="1" x14ac:dyDescent="0.2">
      <c r="A2722" t="s">
        <v>609</v>
      </c>
      <c r="B2722" t="s">
        <v>476</v>
      </c>
      <c r="C2722" t="s">
        <v>52</v>
      </c>
      <c r="D2722" t="s">
        <v>46</v>
      </c>
      <c r="E2722">
        <v>2</v>
      </c>
      <c r="F2722" t="s">
        <v>610</v>
      </c>
      <c r="G2722" t="s">
        <v>108</v>
      </c>
      <c r="O2722">
        <v>2</v>
      </c>
      <c r="P2722">
        <v>8</v>
      </c>
      <c r="Q2722">
        <v>0</v>
      </c>
      <c r="R2722">
        <v>0</v>
      </c>
      <c r="S2722">
        <v>0</v>
      </c>
      <c r="AF2722">
        <v>0.8</v>
      </c>
    </row>
    <row r="2723" spans="1:32" hidden="1" x14ac:dyDescent="0.2">
      <c r="A2723" t="s">
        <v>593</v>
      </c>
      <c r="B2723" t="s">
        <v>476</v>
      </c>
      <c r="C2723" t="s">
        <v>39</v>
      </c>
      <c r="D2723" t="s">
        <v>61</v>
      </c>
      <c r="E2723">
        <v>2</v>
      </c>
      <c r="F2723" t="s">
        <v>594</v>
      </c>
      <c r="G2723" t="s">
        <v>110</v>
      </c>
      <c r="O2723">
        <v>2</v>
      </c>
      <c r="P2723">
        <v>8</v>
      </c>
      <c r="Q2723">
        <v>0</v>
      </c>
      <c r="R2723">
        <v>0</v>
      </c>
      <c r="S2723">
        <v>0</v>
      </c>
      <c r="AF2723">
        <v>0.8</v>
      </c>
    </row>
    <row r="2724" spans="1:32" hidden="1" x14ac:dyDescent="0.2">
      <c r="A2724" t="s">
        <v>831</v>
      </c>
      <c r="B2724" t="s">
        <v>721</v>
      </c>
      <c r="C2724" t="s">
        <v>45</v>
      </c>
      <c r="D2724" t="s">
        <v>54</v>
      </c>
      <c r="E2724">
        <v>2</v>
      </c>
      <c r="F2724" t="s">
        <v>832</v>
      </c>
      <c r="G2724" t="s">
        <v>116</v>
      </c>
      <c r="T2724">
        <v>1</v>
      </c>
      <c r="U2724">
        <v>1</v>
      </c>
      <c r="V2724">
        <v>-3</v>
      </c>
      <c r="W2724">
        <v>0</v>
      </c>
      <c r="X2724">
        <v>0</v>
      </c>
      <c r="Y2724">
        <v>0</v>
      </c>
      <c r="AF2724">
        <v>0.7</v>
      </c>
    </row>
    <row r="2725" spans="1:32" hidden="1" x14ac:dyDescent="0.2">
      <c r="A2725" t="s">
        <v>539</v>
      </c>
      <c r="B2725" t="s">
        <v>476</v>
      </c>
      <c r="C2725" t="s">
        <v>39</v>
      </c>
      <c r="D2725" t="s">
        <v>61</v>
      </c>
      <c r="E2725">
        <v>2</v>
      </c>
      <c r="F2725" t="s">
        <v>540</v>
      </c>
      <c r="G2725" t="s">
        <v>110</v>
      </c>
      <c r="O2725">
        <v>3</v>
      </c>
      <c r="P2725">
        <v>6</v>
      </c>
      <c r="Q2725">
        <v>0</v>
      </c>
      <c r="R2725">
        <v>0</v>
      </c>
      <c r="S2725">
        <v>0</v>
      </c>
      <c r="AF2725">
        <v>0.6</v>
      </c>
    </row>
    <row r="2726" spans="1:32" hidden="1" x14ac:dyDescent="0.2">
      <c r="A2726" t="s">
        <v>635</v>
      </c>
      <c r="B2726" t="s">
        <v>476</v>
      </c>
      <c r="C2726" t="s">
        <v>43</v>
      </c>
      <c r="D2726" t="s">
        <v>58</v>
      </c>
      <c r="E2726">
        <v>2</v>
      </c>
      <c r="F2726" t="s">
        <v>636</v>
      </c>
      <c r="G2726" t="s">
        <v>112</v>
      </c>
      <c r="O2726">
        <v>2</v>
      </c>
      <c r="P2726">
        <v>4</v>
      </c>
      <c r="Q2726">
        <v>0</v>
      </c>
      <c r="R2726">
        <v>0</v>
      </c>
      <c r="S2726">
        <v>0</v>
      </c>
      <c r="AF2726">
        <v>0.4</v>
      </c>
    </row>
    <row r="2727" spans="1:32" hidden="1" x14ac:dyDescent="0.2">
      <c r="A2727" t="s">
        <v>585</v>
      </c>
      <c r="B2727" t="s">
        <v>531</v>
      </c>
      <c r="C2727" t="s">
        <v>33</v>
      </c>
      <c r="D2727" t="s">
        <v>44</v>
      </c>
      <c r="E2727">
        <v>2</v>
      </c>
      <c r="F2727" t="s">
        <v>586</v>
      </c>
      <c r="G2727" t="s">
        <v>111</v>
      </c>
      <c r="O2727">
        <v>1</v>
      </c>
      <c r="P2727">
        <v>4</v>
      </c>
      <c r="Q2727">
        <v>0</v>
      </c>
      <c r="R2727">
        <v>0</v>
      </c>
      <c r="S2727">
        <v>0</v>
      </c>
      <c r="AF2727">
        <v>0.4</v>
      </c>
    </row>
    <row r="2728" spans="1:32" hidden="1" x14ac:dyDescent="0.2">
      <c r="A2728" t="s">
        <v>693</v>
      </c>
      <c r="B2728" t="s">
        <v>476</v>
      </c>
      <c r="C2728" t="s">
        <v>40</v>
      </c>
      <c r="D2728" t="s">
        <v>42</v>
      </c>
      <c r="E2728">
        <v>2</v>
      </c>
      <c r="F2728" t="s">
        <v>694</v>
      </c>
      <c r="G2728" t="s">
        <v>120</v>
      </c>
      <c r="O2728">
        <v>3</v>
      </c>
      <c r="P2728">
        <v>4</v>
      </c>
      <c r="Q2728">
        <v>0</v>
      </c>
      <c r="R2728">
        <v>0</v>
      </c>
      <c r="S2728">
        <v>0</v>
      </c>
      <c r="AF2728">
        <v>0.4</v>
      </c>
    </row>
    <row r="2729" spans="1:32" hidden="1" x14ac:dyDescent="0.2">
      <c r="A2729" t="s">
        <v>730</v>
      </c>
      <c r="B2729" t="s">
        <v>476</v>
      </c>
      <c r="C2729" t="s">
        <v>46</v>
      </c>
      <c r="D2729" t="s">
        <v>52</v>
      </c>
      <c r="E2729">
        <v>2</v>
      </c>
      <c r="F2729" t="s">
        <v>731</v>
      </c>
      <c r="G2729" t="s">
        <v>108</v>
      </c>
      <c r="O2729">
        <v>1</v>
      </c>
      <c r="P2729">
        <v>3</v>
      </c>
      <c r="Q2729">
        <v>0</v>
      </c>
      <c r="R2729">
        <v>0</v>
      </c>
      <c r="S2729">
        <v>0</v>
      </c>
      <c r="AF2729">
        <v>0.3</v>
      </c>
    </row>
    <row r="2730" spans="1:32" hidden="1" x14ac:dyDescent="0.2">
      <c r="A2730" t="s">
        <v>520</v>
      </c>
      <c r="B2730" t="s">
        <v>476</v>
      </c>
      <c r="C2730" t="s">
        <v>60</v>
      </c>
      <c r="D2730" t="s">
        <v>48</v>
      </c>
      <c r="E2730">
        <v>2</v>
      </c>
      <c r="F2730" t="s">
        <v>521</v>
      </c>
      <c r="G2730" t="s">
        <v>114</v>
      </c>
      <c r="O2730">
        <v>2</v>
      </c>
      <c r="P2730">
        <v>3</v>
      </c>
      <c r="Q2730">
        <v>0</v>
      </c>
      <c r="R2730">
        <v>0</v>
      </c>
      <c r="S2730">
        <v>0</v>
      </c>
      <c r="AF2730">
        <v>0.3</v>
      </c>
    </row>
    <row r="2731" spans="1:32" hidden="1" x14ac:dyDescent="0.2">
      <c r="A2731" t="s">
        <v>589</v>
      </c>
      <c r="B2731" t="s">
        <v>476</v>
      </c>
      <c r="C2731" t="s">
        <v>44</v>
      </c>
      <c r="D2731" t="s">
        <v>33</v>
      </c>
      <c r="E2731">
        <v>2</v>
      </c>
      <c r="F2731" t="s">
        <v>590</v>
      </c>
      <c r="G2731" t="s">
        <v>111</v>
      </c>
      <c r="O2731">
        <v>1</v>
      </c>
      <c r="P2731">
        <v>3</v>
      </c>
      <c r="Q2731">
        <v>0</v>
      </c>
      <c r="R2731">
        <v>0</v>
      </c>
      <c r="S2731">
        <v>0</v>
      </c>
      <c r="AF2731">
        <v>0.3</v>
      </c>
    </row>
    <row r="2732" spans="1:32" hidden="1" x14ac:dyDescent="0.2">
      <c r="A2732" t="s">
        <v>601</v>
      </c>
      <c r="B2732" t="s">
        <v>476</v>
      </c>
      <c r="C2732" t="s">
        <v>49</v>
      </c>
      <c r="D2732" t="s">
        <v>51</v>
      </c>
      <c r="E2732">
        <v>2</v>
      </c>
      <c r="F2732" t="s">
        <v>602</v>
      </c>
      <c r="G2732" t="s">
        <v>113</v>
      </c>
      <c r="O2732">
        <v>1</v>
      </c>
      <c r="P2732">
        <v>2</v>
      </c>
      <c r="Q2732">
        <v>0</v>
      </c>
      <c r="R2732">
        <v>0</v>
      </c>
      <c r="S2732">
        <v>0</v>
      </c>
      <c r="AF2732">
        <v>0.2</v>
      </c>
    </row>
    <row r="2733" spans="1:32" hidden="1" x14ac:dyDescent="0.2">
      <c r="A2733" t="s">
        <v>687</v>
      </c>
      <c r="B2733" t="s">
        <v>531</v>
      </c>
      <c r="C2733" t="s">
        <v>61</v>
      </c>
      <c r="D2733" t="s">
        <v>39</v>
      </c>
      <c r="E2733">
        <v>2</v>
      </c>
      <c r="F2733" t="s">
        <v>688</v>
      </c>
      <c r="G2733" t="s">
        <v>110</v>
      </c>
      <c r="O2733">
        <v>1</v>
      </c>
      <c r="P2733">
        <v>2</v>
      </c>
      <c r="Q2733">
        <v>0</v>
      </c>
      <c r="R2733">
        <v>0</v>
      </c>
      <c r="S2733">
        <v>0</v>
      </c>
      <c r="AF2733">
        <v>0.2</v>
      </c>
    </row>
    <row r="2734" spans="1:32" hidden="1" x14ac:dyDescent="0.2">
      <c r="A2734" t="s">
        <v>671</v>
      </c>
      <c r="B2734" t="s">
        <v>476</v>
      </c>
      <c r="C2734" t="s">
        <v>40</v>
      </c>
      <c r="D2734" t="s">
        <v>42</v>
      </c>
      <c r="E2734">
        <v>2</v>
      </c>
      <c r="F2734" t="s">
        <v>672</v>
      </c>
      <c r="G2734" t="s">
        <v>120</v>
      </c>
      <c r="O2734">
        <v>1</v>
      </c>
      <c r="P2734">
        <v>1</v>
      </c>
      <c r="Q2734">
        <v>0</v>
      </c>
      <c r="R2734">
        <v>0</v>
      </c>
      <c r="S2734">
        <v>0</v>
      </c>
      <c r="AF2734">
        <v>0.1</v>
      </c>
    </row>
    <row r="2735" spans="1:32" hidden="1" x14ac:dyDescent="0.2">
      <c r="A2735" t="s">
        <v>516</v>
      </c>
      <c r="B2735" t="s">
        <v>476</v>
      </c>
      <c r="C2735" t="s">
        <v>38</v>
      </c>
      <c r="D2735" t="s">
        <v>34</v>
      </c>
      <c r="E2735">
        <v>2</v>
      </c>
      <c r="F2735" t="s">
        <v>517</v>
      </c>
      <c r="G2735" t="s">
        <v>119</v>
      </c>
      <c r="O2735">
        <v>1</v>
      </c>
      <c r="P2735">
        <v>0</v>
      </c>
      <c r="Q2735">
        <v>0</v>
      </c>
      <c r="R2735">
        <v>0</v>
      </c>
      <c r="S2735">
        <v>0</v>
      </c>
      <c r="AF2735">
        <v>0</v>
      </c>
    </row>
    <row r="2736" spans="1:32" hidden="1" x14ac:dyDescent="0.2">
      <c r="A2736" t="s">
        <v>871</v>
      </c>
      <c r="B2736" t="s">
        <v>721</v>
      </c>
      <c r="C2736" t="s">
        <v>46</v>
      </c>
      <c r="D2736" t="s">
        <v>52</v>
      </c>
      <c r="E2736">
        <v>2</v>
      </c>
      <c r="F2736" t="s">
        <v>872</v>
      </c>
      <c r="G2736" t="s">
        <v>108</v>
      </c>
      <c r="T2736">
        <v>1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1</v>
      </c>
      <c r="AA2736">
        <v>0</v>
      </c>
      <c r="AF2736">
        <v>0</v>
      </c>
    </row>
    <row r="2737" spans="1:32" hidden="1" x14ac:dyDescent="0.2">
      <c r="A2737" t="s">
        <v>915</v>
      </c>
      <c r="B2737" t="s">
        <v>795</v>
      </c>
      <c r="C2737" t="s">
        <v>50</v>
      </c>
      <c r="D2737" t="s">
        <v>37</v>
      </c>
      <c r="E2737">
        <v>2</v>
      </c>
      <c r="F2737" t="s">
        <v>916</v>
      </c>
      <c r="G2737" t="s">
        <v>109</v>
      </c>
      <c r="T2737">
        <v>1</v>
      </c>
      <c r="U2737">
        <v>0</v>
      </c>
      <c r="V2737">
        <v>0</v>
      </c>
      <c r="W2737">
        <v>0</v>
      </c>
      <c r="X2737">
        <v>0</v>
      </c>
      <c r="Y2737">
        <v>0</v>
      </c>
      <c r="AF2737">
        <v>0</v>
      </c>
    </row>
    <row r="2738" spans="1:32" hidden="1" x14ac:dyDescent="0.2">
      <c r="A2738" t="s">
        <v>959</v>
      </c>
      <c r="B2738" t="s">
        <v>721</v>
      </c>
      <c r="C2738" t="s">
        <v>50</v>
      </c>
      <c r="D2738" t="s">
        <v>37</v>
      </c>
      <c r="E2738">
        <v>2</v>
      </c>
      <c r="F2738" t="s">
        <v>960</v>
      </c>
      <c r="G2738" t="s">
        <v>109</v>
      </c>
      <c r="T2738">
        <v>1</v>
      </c>
      <c r="U2738">
        <v>0</v>
      </c>
      <c r="V2738">
        <v>0</v>
      </c>
      <c r="W2738">
        <v>0</v>
      </c>
      <c r="X2738">
        <v>0</v>
      </c>
      <c r="Y2738">
        <v>0</v>
      </c>
      <c r="AF2738">
        <v>0</v>
      </c>
    </row>
    <row r="2739" spans="1:32" hidden="1" x14ac:dyDescent="0.2">
      <c r="A2739" t="s">
        <v>1158</v>
      </c>
      <c r="B2739" t="s">
        <v>795</v>
      </c>
      <c r="C2739" t="s">
        <v>44</v>
      </c>
      <c r="D2739" t="s">
        <v>33</v>
      </c>
      <c r="E2739">
        <v>2</v>
      </c>
      <c r="F2739" t="s">
        <v>1159</v>
      </c>
      <c r="G2739" t="s">
        <v>111</v>
      </c>
      <c r="T2739">
        <v>1</v>
      </c>
      <c r="U2739">
        <v>0</v>
      </c>
      <c r="V2739">
        <v>0</v>
      </c>
      <c r="W2739">
        <v>0</v>
      </c>
      <c r="X2739">
        <v>0</v>
      </c>
      <c r="Y2739">
        <v>0</v>
      </c>
      <c r="AF2739">
        <v>0</v>
      </c>
    </row>
    <row r="2740" spans="1:32" hidden="1" x14ac:dyDescent="0.2">
      <c r="A2740" t="s">
        <v>1060</v>
      </c>
      <c r="B2740" t="s">
        <v>721</v>
      </c>
      <c r="C2740" t="s">
        <v>38</v>
      </c>
      <c r="D2740" t="s">
        <v>34</v>
      </c>
      <c r="E2740">
        <v>2</v>
      </c>
      <c r="F2740" t="s">
        <v>1061</v>
      </c>
      <c r="G2740" t="s">
        <v>119</v>
      </c>
      <c r="T2740">
        <v>2</v>
      </c>
      <c r="U2740">
        <v>0</v>
      </c>
      <c r="V2740">
        <v>0</v>
      </c>
      <c r="W2740">
        <v>0</v>
      </c>
      <c r="X2740">
        <v>0</v>
      </c>
      <c r="Y2740">
        <v>0</v>
      </c>
      <c r="AF2740">
        <v>0</v>
      </c>
    </row>
    <row r="2741" spans="1:32" hidden="1" x14ac:dyDescent="0.2">
      <c r="A2741" t="s">
        <v>887</v>
      </c>
      <c r="B2741" t="s">
        <v>721</v>
      </c>
      <c r="C2741" t="s">
        <v>62</v>
      </c>
      <c r="D2741" t="s">
        <v>31</v>
      </c>
      <c r="E2741">
        <v>2</v>
      </c>
      <c r="F2741" t="s">
        <v>888</v>
      </c>
      <c r="G2741" t="s">
        <v>107</v>
      </c>
      <c r="T2741">
        <v>1</v>
      </c>
      <c r="U2741">
        <v>0</v>
      </c>
      <c r="V2741">
        <v>0</v>
      </c>
      <c r="W2741">
        <v>0</v>
      </c>
      <c r="X2741">
        <v>0</v>
      </c>
      <c r="Y2741">
        <v>0</v>
      </c>
      <c r="AF2741">
        <v>0</v>
      </c>
    </row>
    <row r="2742" spans="1:32" hidden="1" x14ac:dyDescent="0.2">
      <c r="A2742" t="s">
        <v>1228</v>
      </c>
      <c r="B2742" t="s">
        <v>721</v>
      </c>
      <c r="C2742" t="s">
        <v>38</v>
      </c>
      <c r="D2742" t="s">
        <v>34</v>
      </c>
      <c r="E2742">
        <v>2</v>
      </c>
      <c r="F2742" t="s">
        <v>1229</v>
      </c>
      <c r="G2742" t="s">
        <v>119</v>
      </c>
      <c r="T2742">
        <v>1</v>
      </c>
      <c r="U2742">
        <v>0</v>
      </c>
      <c r="V2742">
        <v>0</v>
      </c>
      <c r="W2742">
        <v>0</v>
      </c>
      <c r="X2742">
        <v>0</v>
      </c>
      <c r="Y2742">
        <v>0</v>
      </c>
      <c r="AF2742">
        <v>0</v>
      </c>
    </row>
    <row r="2743" spans="1:32" hidden="1" x14ac:dyDescent="0.2">
      <c r="A2743" t="s">
        <v>949</v>
      </c>
      <c r="B2743" t="s">
        <v>721</v>
      </c>
      <c r="C2743" t="s">
        <v>33</v>
      </c>
      <c r="D2743" t="s">
        <v>44</v>
      </c>
      <c r="E2743">
        <v>2</v>
      </c>
      <c r="F2743" t="s">
        <v>950</v>
      </c>
      <c r="G2743" t="s">
        <v>111</v>
      </c>
      <c r="T2743">
        <v>2</v>
      </c>
      <c r="U2743">
        <v>0</v>
      </c>
      <c r="V2743">
        <v>0</v>
      </c>
      <c r="W2743">
        <v>0</v>
      </c>
      <c r="X2743">
        <v>0</v>
      </c>
      <c r="Y2743">
        <v>0</v>
      </c>
      <c r="AF2743">
        <v>0</v>
      </c>
    </row>
    <row r="2744" spans="1:32" hidden="1" x14ac:dyDescent="0.2">
      <c r="A2744" t="s">
        <v>999</v>
      </c>
      <c r="B2744" t="s">
        <v>721</v>
      </c>
      <c r="C2744" t="s">
        <v>42</v>
      </c>
      <c r="D2744" t="s">
        <v>40</v>
      </c>
      <c r="E2744">
        <v>2</v>
      </c>
      <c r="F2744" t="s">
        <v>1000</v>
      </c>
      <c r="G2744" t="s">
        <v>120</v>
      </c>
      <c r="T2744">
        <v>5</v>
      </c>
      <c r="U2744">
        <v>0</v>
      </c>
      <c r="V2744">
        <v>0</v>
      </c>
      <c r="W2744">
        <v>0</v>
      </c>
      <c r="X2744">
        <v>0</v>
      </c>
      <c r="Y2744">
        <v>0</v>
      </c>
      <c r="AF2744">
        <v>0</v>
      </c>
    </row>
    <row r="2745" spans="1:32" hidden="1" x14ac:dyDescent="0.2">
      <c r="A2745" t="s">
        <v>1146</v>
      </c>
      <c r="B2745" t="s">
        <v>721</v>
      </c>
      <c r="C2745" t="s">
        <v>57</v>
      </c>
      <c r="D2745" t="s">
        <v>47</v>
      </c>
      <c r="E2745">
        <v>2</v>
      </c>
      <c r="F2745" t="s">
        <v>1147</v>
      </c>
      <c r="G2745" t="s">
        <v>121</v>
      </c>
      <c r="T2745">
        <v>2</v>
      </c>
      <c r="U2745">
        <v>0</v>
      </c>
      <c r="V2745">
        <v>0</v>
      </c>
      <c r="W2745">
        <v>0</v>
      </c>
      <c r="X2745">
        <v>0</v>
      </c>
      <c r="Y2745">
        <v>0</v>
      </c>
      <c r="AF2745">
        <v>0</v>
      </c>
    </row>
    <row r="2746" spans="1:32" hidden="1" x14ac:dyDescent="0.2">
      <c r="A2746" t="s">
        <v>1092</v>
      </c>
      <c r="B2746" t="s">
        <v>721</v>
      </c>
      <c r="C2746" t="s">
        <v>32</v>
      </c>
      <c r="D2746" t="s">
        <v>59</v>
      </c>
      <c r="E2746">
        <v>2</v>
      </c>
      <c r="F2746" t="s">
        <v>1093</v>
      </c>
      <c r="G2746" t="s">
        <v>122</v>
      </c>
      <c r="T2746">
        <v>3</v>
      </c>
      <c r="U2746">
        <v>0</v>
      </c>
      <c r="V2746">
        <v>0</v>
      </c>
      <c r="W2746">
        <v>0</v>
      </c>
      <c r="X2746">
        <v>0</v>
      </c>
      <c r="Y2746">
        <v>0</v>
      </c>
      <c r="AF2746">
        <v>0</v>
      </c>
    </row>
    <row r="2747" spans="1:32" hidden="1" x14ac:dyDescent="0.2">
      <c r="A2747" t="s">
        <v>1263</v>
      </c>
      <c r="B2747" t="s">
        <v>721</v>
      </c>
      <c r="C2747" t="s">
        <v>45</v>
      </c>
      <c r="D2747" t="s">
        <v>54</v>
      </c>
      <c r="E2747">
        <v>2</v>
      </c>
      <c r="F2747" t="s">
        <v>1264</v>
      </c>
      <c r="G2747" t="s">
        <v>116</v>
      </c>
      <c r="T2747">
        <v>1</v>
      </c>
      <c r="U2747">
        <v>0</v>
      </c>
      <c r="V2747">
        <v>0</v>
      </c>
      <c r="W2747">
        <v>0</v>
      </c>
      <c r="X2747">
        <v>0</v>
      </c>
      <c r="Y2747">
        <v>0</v>
      </c>
      <c r="AF2747">
        <v>0</v>
      </c>
    </row>
    <row r="2748" spans="1:32" hidden="1" x14ac:dyDescent="0.2">
      <c r="A2748" t="s">
        <v>1132</v>
      </c>
      <c r="B2748" t="s">
        <v>531</v>
      </c>
      <c r="C2748" t="s">
        <v>45</v>
      </c>
      <c r="D2748" t="s">
        <v>54</v>
      </c>
      <c r="E2748">
        <v>2</v>
      </c>
      <c r="F2748" t="s">
        <v>1133</v>
      </c>
      <c r="G2748" t="s">
        <v>116</v>
      </c>
      <c r="T2748">
        <v>1</v>
      </c>
      <c r="U2748">
        <v>0</v>
      </c>
      <c r="V2748">
        <v>0</v>
      </c>
      <c r="W2748">
        <v>0</v>
      </c>
      <c r="X2748">
        <v>0</v>
      </c>
      <c r="Y2748">
        <v>0</v>
      </c>
      <c r="AF2748">
        <v>0</v>
      </c>
    </row>
    <row r="2749" spans="1:32" hidden="1" x14ac:dyDescent="0.2">
      <c r="A2749" t="s">
        <v>1303</v>
      </c>
      <c r="B2749" t="s">
        <v>795</v>
      </c>
      <c r="C2749" t="s">
        <v>39</v>
      </c>
      <c r="D2749" t="s">
        <v>61</v>
      </c>
      <c r="E2749">
        <v>2</v>
      </c>
      <c r="F2749" t="s">
        <v>1304</v>
      </c>
      <c r="G2749" t="s">
        <v>110</v>
      </c>
      <c r="T2749">
        <v>1</v>
      </c>
      <c r="U2749">
        <v>0</v>
      </c>
      <c r="V2749">
        <v>0</v>
      </c>
      <c r="W2749">
        <v>0</v>
      </c>
      <c r="X2749">
        <v>0</v>
      </c>
      <c r="Y2749">
        <v>0</v>
      </c>
      <c r="AF2749">
        <v>0</v>
      </c>
    </row>
    <row r="2750" spans="1:32" hidden="1" x14ac:dyDescent="0.2">
      <c r="A2750" t="s">
        <v>1142</v>
      </c>
      <c r="B2750" t="s">
        <v>721</v>
      </c>
      <c r="C2750" t="s">
        <v>55</v>
      </c>
      <c r="D2750" t="s">
        <v>56</v>
      </c>
      <c r="E2750">
        <v>2</v>
      </c>
      <c r="F2750" t="s">
        <v>1143</v>
      </c>
      <c r="G2750" t="s">
        <v>118</v>
      </c>
      <c r="T2750">
        <v>2</v>
      </c>
      <c r="U2750">
        <v>0</v>
      </c>
      <c r="V2750">
        <v>0</v>
      </c>
      <c r="W2750">
        <v>0</v>
      </c>
      <c r="X2750">
        <v>0</v>
      </c>
      <c r="Y2750">
        <v>0</v>
      </c>
      <c r="AF2750">
        <v>0</v>
      </c>
    </row>
    <row r="2751" spans="1:32" hidden="1" x14ac:dyDescent="0.2">
      <c r="A2751" t="s">
        <v>1098</v>
      </c>
      <c r="B2751" t="s">
        <v>795</v>
      </c>
      <c r="C2751" t="s">
        <v>60</v>
      </c>
      <c r="D2751" t="s">
        <v>48</v>
      </c>
      <c r="E2751">
        <v>2</v>
      </c>
      <c r="F2751" t="s">
        <v>1099</v>
      </c>
      <c r="G2751" t="s">
        <v>114</v>
      </c>
      <c r="T2751">
        <v>1</v>
      </c>
      <c r="U2751">
        <v>0</v>
      </c>
      <c r="V2751">
        <v>0</v>
      </c>
      <c r="W2751">
        <v>0</v>
      </c>
      <c r="X2751">
        <v>0</v>
      </c>
      <c r="Y2751">
        <v>0</v>
      </c>
      <c r="AF2751">
        <v>0</v>
      </c>
    </row>
    <row r="2752" spans="1:32" hidden="1" x14ac:dyDescent="0.2">
      <c r="A2752" t="s">
        <v>1056</v>
      </c>
      <c r="B2752" t="s">
        <v>795</v>
      </c>
      <c r="C2752" t="s">
        <v>51</v>
      </c>
      <c r="D2752" t="s">
        <v>49</v>
      </c>
      <c r="E2752">
        <v>2</v>
      </c>
      <c r="F2752" t="s">
        <v>1057</v>
      </c>
      <c r="G2752" t="s">
        <v>113</v>
      </c>
      <c r="T2752">
        <v>1</v>
      </c>
      <c r="U2752">
        <v>0</v>
      </c>
      <c r="V2752">
        <v>0</v>
      </c>
      <c r="W2752">
        <v>0</v>
      </c>
      <c r="X2752">
        <v>0</v>
      </c>
      <c r="Y2752">
        <v>0</v>
      </c>
      <c r="AF2752">
        <v>0</v>
      </c>
    </row>
    <row r="2753" spans="1:32" hidden="1" x14ac:dyDescent="0.2">
      <c r="A2753" t="s">
        <v>1134</v>
      </c>
      <c r="B2753" t="s">
        <v>721</v>
      </c>
      <c r="C2753" t="s">
        <v>36</v>
      </c>
      <c r="D2753" t="s">
        <v>41</v>
      </c>
      <c r="E2753">
        <v>2</v>
      </c>
      <c r="F2753" t="s">
        <v>1135</v>
      </c>
      <c r="G2753" t="s">
        <v>117</v>
      </c>
      <c r="T2753">
        <v>3</v>
      </c>
      <c r="U2753">
        <v>0</v>
      </c>
      <c r="V2753">
        <v>0</v>
      </c>
      <c r="W2753">
        <v>0</v>
      </c>
      <c r="X2753">
        <v>0</v>
      </c>
      <c r="Y2753">
        <v>0</v>
      </c>
      <c r="AF2753">
        <v>0</v>
      </c>
    </row>
    <row r="2754" spans="1:32" hidden="1" x14ac:dyDescent="0.2">
      <c r="A2754" t="s">
        <v>893</v>
      </c>
      <c r="B2754" t="s">
        <v>721</v>
      </c>
      <c r="C2754" t="s">
        <v>46</v>
      </c>
      <c r="D2754" t="s">
        <v>52</v>
      </c>
      <c r="E2754">
        <v>2</v>
      </c>
      <c r="F2754" t="s">
        <v>894</v>
      </c>
      <c r="G2754" t="s">
        <v>108</v>
      </c>
      <c r="T2754">
        <v>1</v>
      </c>
      <c r="U2754">
        <v>0</v>
      </c>
      <c r="V2754">
        <v>0</v>
      </c>
      <c r="W2754">
        <v>0</v>
      </c>
      <c r="X2754">
        <v>0</v>
      </c>
      <c r="Y2754">
        <v>0</v>
      </c>
      <c r="AF2754">
        <v>0</v>
      </c>
    </row>
    <row r="2755" spans="1:32" hidden="1" x14ac:dyDescent="0.2">
      <c r="A2755" t="s">
        <v>1243</v>
      </c>
      <c r="B2755" t="s">
        <v>795</v>
      </c>
      <c r="C2755" t="s">
        <v>40</v>
      </c>
      <c r="D2755" t="s">
        <v>42</v>
      </c>
      <c r="E2755">
        <v>2</v>
      </c>
      <c r="F2755" t="s">
        <v>1244</v>
      </c>
      <c r="G2755" t="s">
        <v>120</v>
      </c>
      <c r="T2755">
        <v>4</v>
      </c>
      <c r="U2755">
        <v>0</v>
      </c>
      <c r="V2755">
        <v>0</v>
      </c>
      <c r="W2755">
        <v>0</v>
      </c>
      <c r="X2755">
        <v>0</v>
      </c>
      <c r="Y2755">
        <v>0</v>
      </c>
      <c r="AF2755">
        <v>0</v>
      </c>
    </row>
    <row r="2756" spans="1:32" x14ac:dyDescent="0.2">
      <c r="A2756" t="s">
        <v>1333</v>
      </c>
      <c r="B2756" t="s">
        <v>721</v>
      </c>
      <c r="C2756" t="s">
        <v>44</v>
      </c>
      <c r="D2756" t="s">
        <v>33</v>
      </c>
      <c r="E2756">
        <v>2</v>
      </c>
      <c r="F2756" t="s">
        <v>1334</v>
      </c>
      <c r="G2756" t="s">
        <v>111</v>
      </c>
      <c r="T2756">
        <v>1</v>
      </c>
      <c r="U2756">
        <v>0</v>
      </c>
      <c r="V2756">
        <v>0</v>
      </c>
      <c r="W2756">
        <v>0</v>
      </c>
      <c r="X2756">
        <v>0</v>
      </c>
      <c r="Y2756">
        <v>0</v>
      </c>
      <c r="AF2756">
        <v>0</v>
      </c>
    </row>
    <row r="2757" spans="1:32" hidden="1" x14ac:dyDescent="0.2">
      <c r="A2757" t="s">
        <v>891</v>
      </c>
      <c r="B2757" t="s">
        <v>721</v>
      </c>
      <c r="C2757" t="s">
        <v>45</v>
      </c>
      <c r="D2757" t="s">
        <v>54</v>
      </c>
      <c r="E2757">
        <v>2</v>
      </c>
      <c r="F2757" t="s">
        <v>892</v>
      </c>
      <c r="G2757" t="s">
        <v>116</v>
      </c>
      <c r="T2757">
        <v>3</v>
      </c>
      <c r="U2757">
        <v>0</v>
      </c>
      <c r="V2757">
        <v>0</v>
      </c>
      <c r="W2757">
        <v>0</v>
      </c>
      <c r="X2757">
        <v>0</v>
      </c>
      <c r="Y2757">
        <v>0</v>
      </c>
      <c r="AF2757">
        <v>0</v>
      </c>
    </row>
    <row r="2758" spans="1:32" hidden="1" x14ac:dyDescent="0.2">
      <c r="A2758" t="s">
        <v>1338</v>
      </c>
      <c r="B2758" t="s">
        <v>712</v>
      </c>
      <c r="C2758" t="s">
        <v>36</v>
      </c>
      <c r="D2758" t="s">
        <v>41</v>
      </c>
      <c r="E2758">
        <v>2</v>
      </c>
      <c r="Z2758">
        <v>1</v>
      </c>
      <c r="AA2758">
        <v>0</v>
      </c>
      <c r="AF2758">
        <v>0</v>
      </c>
    </row>
    <row r="2759" spans="1:32" hidden="1" x14ac:dyDescent="0.2">
      <c r="A2759" t="s">
        <v>897</v>
      </c>
      <c r="B2759" t="s">
        <v>721</v>
      </c>
      <c r="C2759" t="s">
        <v>50</v>
      </c>
      <c r="D2759" t="s">
        <v>38</v>
      </c>
      <c r="E2759">
        <v>1</v>
      </c>
      <c r="F2759" t="s">
        <v>898</v>
      </c>
      <c r="G2759" t="s">
        <v>105</v>
      </c>
      <c r="T2759">
        <v>11</v>
      </c>
      <c r="U2759">
        <v>9</v>
      </c>
      <c r="V2759">
        <v>141</v>
      </c>
      <c r="W2759">
        <v>2</v>
      </c>
      <c r="X2759">
        <v>0</v>
      </c>
      <c r="Y2759">
        <v>1</v>
      </c>
      <c r="AF2759">
        <v>38.1</v>
      </c>
    </row>
    <row r="2760" spans="1:32" hidden="1" x14ac:dyDescent="0.2">
      <c r="A2760" t="s">
        <v>591</v>
      </c>
      <c r="B2760" t="s">
        <v>476</v>
      </c>
      <c r="C2760" t="s">
        <v>60</v>
      </c>
      <c r="D2760" t="s">
        <v>39</v>
      </c>
      <c r="E2760">
        <v>1</v>
      </c>
      <c r="F2760" t="s">
        <v>592</v>
      </c>
      <c r="G2760" t="s">
        <v>106</v>
      </c>
      <c r="O2760">
        <v>26</v>
      </c>
      <c r="P2760">
        <v>168</v>
      </c>
      <c r="Q2760">
        <v>2</v>
      </c>
      <c r="R2760">
        <v>0</v>
      </c>
      <c r="S2760">
        <v>1</v>
      </c>
      <c r="T2760">
        <v>2</v>
      </c>
      <c r="U2760">
        <v>2</v>
      </c>
      <c r="V2760">
        <v>14</v>
      </c>
      <c r="W2760">
        <v>0</v>
      </c>
      <c r="X2760">
        <v>0</v>
      </c>
      <c r="Y2760">
        <v>0</v>
      </c>
      <c r="AF2760">
        <v>35.200000000000003</v>
      </c>
    </row>
    <row r="2761" spans="1:32" hidden="1" x14ac:dyDescent="0.2">
      <c r="A2761" t="s">
        <v>889</v>
      </c>
      <c r="B2761" t="s">
        <v>721</v>
      </c>
      <c r="C2761" t="s">
        <v>49</v>
      </c>
      <c r="D2761" t="s">
        <v>61</v>
      </c>
      <c r="E2761">
        <v>1</v>
      </c>
      <c r="F2761" t="s">
        <v>890</v>
      </c>
      <c r="G2761" t="s">
        <v>94</v>
      </c>
      <c r="T2761">
        <v>17</v>
      </c>
      <c r="U2761">
        <v>15</v>
      </c>
      <c r="V2761">
        <v>166</v>
      </c>
      <c r="W2761">
        <v>0</v>
      </c>
      <c r="X2761">
        <v>0</v>
      </c>
      <c r="Y2761">
        <v>1</v>
      </c>
      <c r="AF2761">
        <v>34.6</v>
      </c>
    </row>
    <row r="2762" spans="1:32" hidden="1" x14ac:dyDescent="0.2">
      <c r="A2762" t="s">
        <v>993</v>
      </c>
      <c r="B2762" t="s">
        <v>795</v>
      </c>
      <c r="C2762" t="s">
        <v>51</v>
      </c>
      <c r="D2762" t="s">
        <v>56</v>
      </c>
      <c r="E2762">
        <v>1</v>
      </c>
      <c r="F2762" t="s">
        <v>994</v>
      </c>
      <c r="G2762" t="s">
        <v>102</v>
      </c>
      <c r="T2762">
        <v>12</v>
      </c>
      <c r="U2762">
        <v>9</v>
      </c>
      <c r="V2762">
        <v>104</v>
      </c>
      <c r="W2762">
        <v>2</v>
      </c>
      <c r="X2762">
        <v>0</v>
      </c>
      <c r="Y2762">
        <v>1</v>
      </c>
      <c r="AF2762">
        <v>34.4</v>
      </c>
    </row>
    <row r="2763" spans="1:32" hidden="1" x14ac:dyDescent="0.2">
      <c r="A2763" t="s">
        <v>1004</v>
      </c>
      <c r="B2763" t="s">
        <v>721</v>
      </c>
      <c r="C2763" t="s">
        <v>33</v>
      </c>
      <c r="D2763" t="s">
        <v>62</v>
      </c>
      <c r="E2763">
        <v>1</v>
      </c>
      <c r="F2763" t="s">
        <v>1005</v>
      </c>
      <c r="G2763" t="s">
        <v>97</v>
      </c>
      <c r="T2763">
        <v>13</v>
      </c>
      <c r="U2763">
        <v>9</v>
      </c>
      <c r="V2763">
        <v>98</v>
      </c>
      <c r="W2763">
        <v>2</v>
      </c>
      <c r="X2763">
        <v>1</v>
      </c>
      <c r="Y2763">
        <v>0</v>
      </c>
      <c r="AF2763">
        <v>32.799999999999997</v>
      </c>
    </row>
    <row r="2764" spans="1:32" hidden="1" x14ac:dyDescent="0.2">
      <c r="A2764" t="s">
        <v>937</v>
      </c>
      <c r="B2764" t="s">
        <v>795</v>
      </c>
      <c r="C2764" t="s">
        <v>43</v>
      </c>
      <c r="D2764" t="s">
        <v>48</v>
      </c>
      <c r="E2764">
        <v>1</v>
      </c>
      <c r="F2764" t="s">
        <v>938</v>
      </c>
      <c r="G2764" t="s">
        <v>89</v>
      </c>
      <c r="T2764">
        <v>8</v>
      </c>
      <c r="U2764">
        <v>5</v>
      </c>
      <c r="V2764">
        <v>94</v>
      </c>
      <c r="W2764">
        <v>3</v>
      </c>
      <c r="X2764">
        <v>0</v>
      </c>
      <c r="Y2764">
        <v>0</v>
      </c>
      <c r="AF2764">
        <v>32.4</v>
      </c>
    </row>
    <row r="2765" spans="1:32" hidden="1" x14ac:dyDescent="0.2">
      <c r="A2765" t="s">
        <v>869</v>
      </c>
      <c r="B2765" t="s">
        <v>795</v>
      </c>
      <c r="C2765" t="s">
        <v>62</v>
      </c>
      <c r="D2765" t="s">
        <v>33</v>
      </c>
      <c r="E2765">
        <v>1</v>
      </c>
      <c r="F2765" t="s">
        <v>870</v>
      </c>
      <c r="G2765" t="s">
        <v>97</v>
      </c>
      <c r="T2765">
        <v>6</v>
      </c>
      <c r="U2765">
        <v>6</v>
      </c>
      <c r="V2765">
        <v>106</v>
      </c>
      <c r="W2765">
        <v>2</v>
      </c>
      <c r="X2765">
        <v>0</v>
      </c>
      <c r="Y2765">
        <v>1</v>
      </c>
      <c r="AF2765">
        <v>31.6</v>
      </c>
    </row>
    <row r="2766" spans="1:32" hidden="1" x14ac:dyDescent="0.2">
      <c r="A2766" t="s">
        <v>801</v>
      </c>
      <c r="B2766" t="s">
        <v>721</v>
      </c>
      <c r="C2766" t="s">
        <v>48</v>
      </c>
      <c r="D2766" t="s">
        <v>43</v>
      </c>
      <c r="E2766">
        <v>1</v>
      </c>
      <c r="F2766" t="s">
        <v>802</v>
      </c>
      <c r="G2766" t="s">
        <v>89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T2766">
        <v>11</v>
      </c>
      <c r="U2766">
        <v>9</v>
      </c>
      <c r="V2766">
        <v>133</v>
      </c>
      <c r="W2766">
        <v>1</v>
      </c>
      <c r="X2766">
        <v>0</v>
      </c>
      <c r="Y2766">
        <v>1</v>
      </c>
      <c r="AF2766">
        <v>31.3</v>
      </c>
    </row>
    <row r="2767" spans="1:32" hidden="1" x14ac:dyDescent="0.2">
      <c r="A2767" t="s">
        <v>943</v>
      </c>
      <c r="B2767" t="s">
        <v>795</v>
      </c>
      <c r="C2767" t="s">
        <v>36</v>
      </c>
      <c r="D2767" t="s">
        <v>54</v>
      </c>
      <c r="E2767">
        <v>1</v>
      </c>
      <c r="F2767" t="s">
        <v>944</v>
      </c>
      <c r="G2767" t="s">
        <v>103</v>
      </c>
      <c r="T2767">
        <v>7</v>
      </c>
      <c r="U2767">
        <v>5</v>
      </c>
      <c r="V2767">
        <v>110</v>
      </c>
      <c r="W2767">
        <v>2</v>
      </c>
      <c r="X2767">
        <v>0</v>
      </c>
      <c r="Y2767">
        <v>1</v>
      </c>
      <c r="AF2767">
        <v>31</v>
      </c>
    </row>
    <row r="2768" spans="1:32" hidden="1" x14ac:dyDescent="0.2">
      <c r="A2768" t="s">
        <v>482</v>
      </c>
      <c r="B2768" t="s">
        <v>476</v>
      </c>
      <c r="C2768" t="s">
        <v>52</v>
      </c>
      <c r="D2768" t="s">
        <v>47</v>
      </c>
      <c r="E2768">
        <v>1</v>
      </c>
      <c r="F2768" t="s">
        <v>483</v>
      </c>
      <c r="G2768" t="s">
        <v>95</v>
      </c>
      <c r="O2768">
        <v>24</v>
      </c>
      <c r="P2768">
        <v>141</v>
      </c>
      <c r="Q2768">
        <v>1</v>
      </c>
      <c r="R2768">
        <v>0</v>
      </c>
      <c r="S2768">
        <v>1</v>
      </c>
      <c r="T2768">
        <v>8</v>
      </c>
      <c r="U2768">
        <v>5</v>
      </c>
      <c r="V2768">
        <v>25</v>
      </c>
      <c r="W2768">
        <v>0</v>
      </c>
      <c r="X2768">
        <v>0</v>
      </c>
      <c r="Y2768">
        <v>0</v>
      </c>
      <c r="AF2768">
        <v>30.6</v>
      </c>
    </row>
    <row r="2769" spans="1:32" hidden="1" x14ac:dyDescent="0.2">
      <c r="A2769" t="s">
        <v>426</v>
      </c>
      <c r="B2769" t="s">
        <v>368</v>
      </c>
      <c r="C2769" t="s">
        <v>46</v>
      </c>
      <c r="D2769" t="s">
        <v>41</v>
      </c>
      <c r="E2769">
        <v>1</v>
      </c>
      <c r="F2769" t="s">
        <v>427</v>
      </c>
      <c r="G2769" t="s">
        <v>100</v>
      </c>
      <c r="H2769">
        <v>32</v>
      </c>
      <c r="I2769">
        <v>19</v>
      </c>
      <c r="J2769">
        <v>307</v>
      </c>
      <c r="K2769">
        <v>3</v>
      </c>
      <c r="L2769">
        <v>0</v>
      </c>
      <c r="M2769">
        <v>0</v>
      </c>
      <c r="N2769">
        <v>1</v>
      </c>
      <c r="O2769">
        <v>3</v>
      </c>
      <c r="P2769">
        <v>14</v>
      </c>
      <c r="Q2769">
        <v>0</v>
      </c>
      <c r="R2769">
        <v>0</v>
      </c>
      <c r="S2769">
        <v>0</v>
      </c>
      <c r="AF2769">
        <v>28.68</v>
      </c>
    </row>
    <row r="2770" spans="1:32" hidden="1" x14ac:dyDescent="0.2">
      <c r="A2770" t="s">
        <v>422</v>
      </c>
      <c r="B2770" t="s">
        <v>368</v>
      </c>
      <c r="C2770" t="s">
        <v>43</v>
      </c>
      <c r="D2770" t="s">
        <v>48</v>
      </c>
      <c r="E2770">
        <v>1</v>
      </c>
      <c r="F2770" t="s">
        <v>423</v>
      </c>
      <c r="G2770" t="s">
        <v>89</v>
      </c>
      <c r="H2770">
        <v>32</v>
      </c>
      <c r="I2770">
        <v>25</v>
      </c>
      <c r="J2770">
        <v>288</v>
      </c>
      <c r="K2770">
        <v>4</v>
      </c>
      <c r="L2770">
        <v>0</v>
      </c>
      <c r="M2770">
        <v>0</v>
      </c>
      <c r="N2770">
        <v>0</v>
      </c>
      <c r="O2770">
        <v>3</v>
      </c>
      <c r="P2770">
        <v>1</v>
      </c>
      <c r="Q2770">
        <v>0</v>
      </c>
      <c r="R2770">
        <v>0</v>
      </c>
      <c r="S2770">
        <v>0</v>
      </c>
      <c r="AF2770">
        <v>27.62</v>
      </c>
    </row>
    <row r="2771" spans="1:32" hidden="1" x14ac:dyDescent="0.2">
      <c r="A2771" t="s">
        <v>394</v>
      </c>
      <c r="B2771" t="s">
        <v>368</v>
      </c>
      <c r="C2771" t="s">
        <v>34</v>
      </c>
      <c r="D2771" t="s">
        <v>37</v>
      </c>
      <c r="E2771">
        <v>1</v>
      </c>
      <c r="F2771" t="s">
        <v>395</v>
      </c>
      <c r="G2771" t="s">
        <v>104</v>
      </c>
      <c r="H2771">
        <v>45</v>
      </c>
      <c r="I2771">
        <v>36</v>
      </c>
      <c r="J2771">
        <v>356</v>
      </c>
      <c r="K2771">
        <v>3</v>
      </c>
      <c r="L2771">
        <v>0</v>
      </c>
      <c r="M2771">
        <v>2</v>
      </c>
      <c r="N2771">
        <v>1</v>
      </c>
      <c r="O2771">
        <v>1</v>
      </c>
      <c r="P2771">
        <v>-1</v>
      </c>
      <c r="Q2771">
        <v>0</v>
      </c>
      <c r="R2771">
        <v>0</v>
      </c>
      <c r="S2771">
        <v>0</v>
      </c>
      <c r="AF2771">
        <v>27.14</v>
      </c>
    </row>
    <row r="2772" spans="1:32" hidden="1" x14ac:dyDescent="0.2">
      <c r="A2772" t="s">
        <v>875</v>
      </c>
      <c r="B2772" t="s">
        <v>795</v>
      </c>
      <c r="C2772" t="s">
        <v>34</v>
      </c>
      <c r="D2772" t="s">
        <v>37</v>
      </c>
      <c r="E2772">
        <v>1</v>
      </c>
      <c r="F2772" t="s">
        <v>876</v>
      </c>
      <c r="G2772" t="s">
        <v>104</v>
      </c>
      <c r="T2772">
        <v>9</v>
      </c>
      <c r="U2772">
        <v>8</v>
      </c>
      <c r="V2772">
        <v>60</v>
      </c>
      <c r="W2772">
        <v>2</v>
      </c>
      <c r="X2772">
        <v>0</v>
      </c>
      <c r="Y2772">
        <v>0</v>
      </c>
      <c r="AF2772">
        <v>26</v>
      </c>
    </row>
    <row r="2773" spans="1:32" hidden="1" x14ac:dyDescent="0.2">
      <c r="A2773" t="s">
        <v>424</v>
      </c>
      <c r="B2773" t="s">
        <v>368</v>
      </c>
      <c r="C2773" t="s">
        <v>49</v>
      </c>
      <c r="D2773" t="s">
        <v>61</v>
      </c>
      <c r="E2773">
        <v>1</v>
      </c>
      <c r="F2773" t="s">
        <v>425</v>
      </c>
      <c r="G2773" t="s">
        <v>94</v>
      </c>
      <c r="H2773">
        <v>42</v>
      </c>
      <c r="I2773">
        <v>35</v>
      </c>
      <c r="J2773">
        <v>404</v>
      </c>
      <c r="K2773">
        <v>2</v>
      </c>
      <c r="L2773">
        <v>0</v>
      </c>
      <c r="M2773">
        <v>2</v>
      </c>
      <c r="N2773">
        <v>1</v>
      </c>
      <c r="O2773">
        <v>2</v>
      </c>
      <c r="P2773">
        <v>-2</v>
      </c>
      <c r="Q2773">
        <v>0</v>
      </c>
      <c r="R2773">
        <v>0</v>
      </c>
      <c r="S2773">
        <v>0</v>
      </c>
      <c r="AF2773">
        <v>24.96</v>
      </c>
    </row>
    <row r="2774" spans="1:32" hidden="1" x14ac:dyDescent="0.2">
      <c r="A2774" t="s">
        <v>392</v>
      </c>
      <c r="B2774" t="s">
        <v>368</v>
      </c>
      <c r="C2774" t="s">
        <v>54</v>
      </c>
      <c r="D2774" t="s">
        <v>36</v>
      </c>
      <c r="E2774">
        <v>1</v>
      </c>
      <c r="F2774" t="s">
        <v>393</v>
      </c>
      <c r="G2774" t="s">
        <v>103</v>
      </c>
      <c r="H2774">
        <v>16</v>
      </c>
      <c r="I2774">
        <v>13</v>
      </c>
      <c r="J2774">
        <v>209</v>
      </c>
      <c r="K2774">
        <v>4</v>
      </c>
      <c r="L2774">
        <v>0</v>
      </c>
      <c r="M2774">
        <v>0</v>
      </c>
      <c r="N2774">
        <v>0</v>
      </c>
      <c r="O2774">
        <v>2</v>
      </c>
      <c r="P2774">
        <v>6</v>
      </c>
      <c r="Q2774">
        <v>0</v>
      </c>
      <c r="R2774">
        <v>0</v>
      </c>
      <c r="S2774">
        <v>0</v>
      </c>
      <c r="AF2774">
        <v>24.96</v>
      </c>
    </row>
    <row r="2775" spans="1:32" hidden="1" x14ac:dyDescent="0.2">
      <c r="A2775" t="s">
        <v>442</v>
      </c>
      <c r="B2775" t="s">
        <v>368</v>
      </c>
      <c r="C2775" t="s">
        <v>62</v>
      </c>
      <c r="D2775" t="s">
        <v>33</v>
      </c>
      <c r="E2775">
        <v>1</v>
      </c>
      <c r="F2775" t="s">
        <v>443</v>
      </c>
      <c r="G2775" t="s">
        <v>97</v>
      </c>
      <c r="H2775">
        <v>33</v>
      </c>
      <c r="I2775">
        <v>22</v>
      </c>
      <c r="J2775">
        <v>243</v>
      </c>
      <c r="K2775">
        <v>3</v>
      </c>
      <c r="L2775">
        <v>0</v>
      </c>
      <c r="M2775">
        <v>0</v>
      </c>
      <c r="N2775">
        <v>0</v>
      </c>
      <c r="O2775">
        <v>9</v>
      </c>
      <c r="P2775">
        <v>15</v>
      </c>
      <c r="Q2775">
        <v>0</v>
      </c>
      <c r="R2775">
        <v>0</v>
      </c>
      <c r="S2775">
        <v>0</v>
      </c>
      <c r="AF2775">
        <v>23.22</v>
      </c>
    </row>
    <row r="2776" spans="1:32" hidden="1" x14ac:dyDescent="0.2">
      <c r="A2776" t="s">
        <v>883</v>
      </c>
      <c r="B2776" t="s">
        <v>721</v>
      </c>
      <c r="C2776" t="s">
        <v>38</v>
      </c>
      <c r="D2776" t="s">
        <v>50</v>
      </c>
      <c r="E2776">
        <v>1</v>
      </c>
      <c r="F2776" t="s">
        <v>884</v>
      </c>
      <c r="G2776" t="s">
        <v>105</v>
      </c>
      <c r="T2776">
        <v>13</v>
      </c>
      <c r="U2776">
        <v>10</v>
      </c>
      <c r="V2776">
        <v>102</v>
      </c>
      <c r="W2776">
        <v>0</v>
      </c>
      <c r="X2776">
        <v>0</v>
      </c>
      <c r="Y2776">
        <v>1</v>
      </c>
      <c r="AF2776">
        <v>23.2</v>
      </c>
    </row>
    <row r="2777" spans="1:32" hidden="1" x14ac:dyDescent="0.2">
      <c r="A2777" t="s">
        <v>805</v>
      </c>
      <c r="B2777" t="s">
        <v>721</v>
      </c>
      <c r="C2777" t="s">
        <v>54</v>
      </c>
      <c r="D2777" t="s">
        <v>36</v>
      </c>
      <c r="E2777">
        <v>1</v>
      </c>
      <c r="F2777" t="s">
        <v>806</v>
      </c>
      <c r="G2777" t="s">
        <v>103</v>
      </c>
      <c r="T2777">
        <v>4</v>
      </c>
      <c r="U2777">
        <v>4</v>
      </c>
      <c r="V2777">
        <v>101</v>
      </c>
      <c r="W2777">
        <v>1</v>
      </c>
      <c r="X2777">
        <v>0</v>
      </c>
      <c r="Y2777">
        <v>1</v>
      </c>
      <c r="AF2777">
        <v>23.1</v>
      </c>
    </row>
    <row r="2778" spans="1:32" hidden="1" x14ac:dyDescent="0.2">
      <c r="A2778" t="s">
        <v>416</v>
      </c>
      <c r="B2778" t="s">
        <v>368</v>
      </c>
      <c r="C2778" t="s">
        <v>47</v>
      </c>
      <c r="D2778" t="s">
        <v>52</v>
      </c>
      <c r="E2778">
        <v>1</v>
      </c>
      <c r="F2778" t="s">
        <v>417</v>
      </c>
      <c r="G2778" t="s">
        <v>95</v>
      </c>
      <c r="H2778">
        <v>23</v>
      </c>
      <c r="I2778">
        <v>18</v>
      </c>
      <c r="J2778">
        <v>189</v>
      </c>
      <c r="K2778">
        <v>3</v>
      </c>
      <c r="L2778">
        <v>0</v>
      </c>
      <c r="M2778">
        <v>0</v>
      </c>
      <c r="N2778">
        <v>0</v>
      </c>
      <c r="O2778">
        <v>8</v>
      </c>
      <c r="P2778">
        <v>35</v>
      </c>
      <c r="Q2778">
        <v>0</v>
      </c>
      <c r="R2778">
        <v>0</v>
      </c>
      <c r="S2778">
        <v>0</v>
      </c>
      <c r="AF2778">
        <v>23.06</v>
      </c>
    </row>
    <row r="2779" spans="1:32" hidden="1" x14ac:dyDescent="0.2">
      <c r="A2779" t="s">
        <v>561</v>
      </c>
      <c r="B2779" t="s">
        <v>476</v>
      </c>
      <c r="C2779" t="s">
        <v>32</v>
      </c>
      <c r="D2779" t="s">
        <v>45</v>
      </c>
      <c r="E2779">
        <v>1</v>
      </c>
      <c r="F2779" t="s">
        <v>562</v>
      </c>
      <c r="G2779" t="s">
        <v>93</v>
      </c>
      <c r="O2779">
        <v>20</v>
      </c>
      <c r="P2779">
        <v>91</v>
      </c>
      <c r="Q2779">
        <v>2</v>
      </c>
      <c r="R2779">
        <v>0</v>
      </c>
      <c r="S2779">
        <v>0</v>
      </c>
      <c r="T2779">
        <v>1</v>
      </c>
      <c r="U2779">
        <v>1</v>
      </c>
      <c r="V2779">
        <v>9</v>
      </c>
      <c r="W2779">
        <v>0</v>
      </c>
      <c r="X2779">
        <v>0</v>
      </c>
      <c r="Y2779">
        <v>0</v>
      </c>
      <c r="AF2779">
        <v>23</v>
      </c>
    </row>
    <row r="2780" spans="1:32" hidden="1" x14ac:dyDescent="0.2">
      <c r="A2780" t="s">
        <v>396</v>
      </c>
      <c r="B2780" t="s">
        <v>368</v>
      </c>
      <c r="C2780" t="s">
        <v>35</v>
      </c>
      <c r="D2780" t="s">
        <v>57</v>
      </c>
      <c r="E2780">
        <v>1</v>
      </c>
      <c r="F2780" t="s">
        <v>397</v>
      </c>
      <c r="G2780" t="s">
        <v>99</v>
      </c>
      <c r="H2780">
        <v>27</v>
      </c>
      <c r="I2780">
        <v>18</v>
      </c>
      <c r="J2780">
        <v>297</v>
      </c>
      <c r="K2780">
        <v>1</v>
      </c>
      <c r="L2780">
        <v>0</v>
      </c>
      <c r="M2780">
        <v>0</v>
      </c>
      <c r="N2780">
        <v>0</v>
      </c>
      <c r="O2780">
        <v>4</v>
      </c>
      <c r="P2780">
        <v>11</v>
      </c>
      <c r="Q2780">
        <v>1</v>
      </c>
      <c r="R2780">
        <v>0</v>
      </c>
      <c r="S2780">
        <v>0</v>
      </c>
      <c r="Z2780">
        <v>2</v>
      </c>
      <c r="AA2780">
        <v>0</v>
      </c>
      <c r="AF2780">
        <v>22.98</v>
      </c>
    </row>
    <row r="2781" spans="1:32" hidden="1" x14ac:dyDescent="0.2">
      <c r="A2781" t="s">
        <v>647</v>
      </c>
      <c r="B2781" t="s">
        <v>476</v>
      </c>
      <c r="C2781" t="s">
        <v>54</v>
      </c>
      <c r="D2781" t="s">
        <v>36</v>
      </c>
      <c r="E2781">
        <v>1</v>
      </c>
      <c r="F2781" t="s">
        <v>648</v>
      </c>
      <c r="G2781" t="s">
        <v>103</v>
      </c>
      <c r="O2781">
        <v>12</v>
      </c>
      <c r="P2781">
        <v>74</v>
      </c>
      <c r="Q2781">
        <v>1</v>
      </c>
      <c r="R2781">
        <v>0</v>
      </c>
      <c r="S2781">
        <v>0</v>
      </c>
      <c r="T2781">
        <v>4</v>
      </c>
      <c r="U2781">
        <v>2</v>
      </c>
      <c r="V2781">
        <v>12</v>
      </c>
      <c r="W2781">
        <v>1</v>
      </c>
      <c r="X2781">
        <v>0</v>
      </c>
      <c r="Y2781">
        <v>0</v>
      </c>
      <c r="AF2781">
        <v>22.6</v>
      </c>
    </row>
    <row r="2782" spans="1:32" hidden="1" x14ac:dyDescent="0.2">
      <c r="A2782" t="s">
        <v>631</v>
      </c>
      <c r="B2782" t="s">
        <v>476</v>
      </c>
      <c r="C2782" t="s">
        <v>49</v>
      </c>
      <c r="D2782" t="s">
        <v>61</v>
      </c>
      <c r="E2782">
        <v>1</v>
      </c>
      <c r="F2782" t="s">
        <v>632</v>
      </c>
      <c r="G2782" t="s">
        <v>94</v>
      </c>
      <c r="O2782">
        <v>12</v>
      </c>
      <c r="P2782">
        <v>42</v>
      </c>
      <c r="Q2782">
        <v>2</v>
      </c>
      <c r="R2782">
        <v>0</v>
      </c>
      <c r="S2782">
        <v>0</v>
      </c>
      <c r="T2782">
        <v>7</v>
      </c>
      <c r="U2782">
        <v>4</v>
      </c>
      <c r="V2782">
        <v>20</v>
      </c>
      <c r="W2782">
        <v>0</v>
      </c>
      <c r="X2782">
        <v>0</v>
      </c>
      <c r="Y2782">
        <v>0</v>
      </c>
      <c r="AF2782">
        <v>22.2</v>
      </c>
    </row>
    <row r="2783" spans="1:32" hidden="1" x14ac:dyDescent="0.2">
      <c r="A2783" t="s">
        <v>452</v>
      </c>
      <c r="B2783" t="s">
        <v>368</v>
      </c>
      <c r="C2783" t="s">
        <v>48</v>
      </c>
      <c r="D2783" t="s">
        <v>43</v>
      </c>
      <c r="E2783">
        <v>1</v>
      </c>
      <c r="F2783" t="s">
        <v>453</v>
      </c>
      <c r="G2783" t="s">
        <v>89</v>
      </c>
      <c r="H2783">
        <v>38</v>
      </c>
      <c r="I2783">
        <v>26</v>
      </c>
      <c r="J2783">
        <v>351</v>
      </c>
      <c r="K2783">
        <v>1</v>
      </c>
      <c r="L2783">
        <v>1</v>
      </c>
      <c r="M2783">
        <v>1</v>
      </c>
      <c r="N2783">
        <v>1</v>
      </c>
      <c r="AF2783">
        <v>22.04</v>
      </c>
    </row>
    <row r="2784" spans="1:32" hidden="1" x14ac:dyDescent="0.2">
      <c r="A2784" t="s">
        <v>807</v>
      </c>
      <c r="B2784" t="s">
        <v>721</v>
      </c>
      <c r="C2784" t="s">
        <v>43</v>
      </c>
      <c r="D2784" t="s">
        <v>48</v>
      </c>
      <c r="E2784">
        <v>1</v>
      </c>
      <c r="F2784" t="s">
        <v>808</v>
      </c>
      <c r="G2784" t="s">
        <v>89</v>
      </c>
      <c r="O2784">
        <v>1</v>
      </c>
      <c r="P2784">
        <v>9</v>
      </c>
      <c r="Q2784">
        <v>0</v>
      </c>
      <c r="R2784">
        <v>0</v>
      </c>
      <c r="S2784">
        <v>0</v>
      </c>
      <c r="T2784">
        <v>12</v>
      </c>
      <c r="U2784">
        <v>11</v>
      </c>
      <c r="V2784">
        <v>97</v>
      </c>
      <c r="W2784">
        <v>0</v>
      </c>
      <c r="X2784">
        <v>0</v>
      </c>
      <c r="Y2784">
        <v>0</v>
      </c>
      <c r="AF2784">
        <v>21.6</v>
      </c>
    </row>
    <row r="2785" spans="1:32" hidden="1" x14ac:dyDescent="0.2">
      <c r="A2785" t="s">
        <v>498</v>
      </c>
      <c r="B2785" t="s">
        <v>476</v>
      </c>
      <c r="C2785" t="s">
        <v>62</v>
      </c>
      <c r="D2785" t="s">
        <v>33</v>
      </c>
      <c r="E2785">
        <v>1</v>
      </c>
      <c r="F2785" t="s">
        <v>499</v>
      </c>
      <c r="G2785" t="s">
        <v>97</v>
      </c>
      <c r="O2785">
        <v>16</v>
      </c>
      <c r="P2785">
        <v>57</v>
      </c>
      <c r="Q2785">
        <v>0</v>
      </c>
      <c r="R2785">
        <v>0</v>
      </c>
      <c r="S2785">
        <v>0</v>
      </c>
      <c r="T2785">
        <v>8</v>
      </c>
      <c r="U2785">
        <v>5</v>
      </c>
      <c r="V2785">
        <v>46</v>
      </c>
      <c r="W2785">
        <v>1</v>
      </c>
      <c r="X2785">
        <v>0</v>
      </c>
      <c r="Y2785">
        <v>0</v>
      </c>
      <c r="AF2785">
        <v>21.3</v>
      </c>
    </row>
    <row r="2786" spans="1:32" hidden="1" x14ac:dyDescent="0.2">
      <c r="A2786" t="s">
        <v>1247</v>
      </c>
      <c r="B2786" t="s">
        <v>721</v>
      </c>
      <c r="C2786" t="s">
        <v>47</v>
      </c>
      <c r="D2786" t="s">
        <v>52</v>
      </c>
      <c r="E2786">
        <v>1</v>
      </c>
      <c r="F2786" t="s">
        <v>1248</v>
      </c>
      <c r="G2786" t="s">
        <v>95</v>
      </c>
      <c r="T2786">
        <v>4</v>
      </c>
      <c r="U2786">
        <v>4</v>
      </c>
      <c r="V2786">
        <v>51</v>
      </c>
      <c r="W2786">
        <v>2</v>
      </c>
      <c r="X2786">
        <v>0</v>
      </c>
      <c r="Y2786">
        <v>0</v>
      </c>
      <c r="AF2786">
        <v>21.1</v>
      </c>
    </row>
    <row r="2787" spans="1:32" hidden="1" x14ac:dyDescent="0.2">
      <c r="A2787" t="s">
        <v>410</v>
      </c>
      <c r="B2787" t="s">
        <v>368</v>
      </c>
      <c r="C2787" t="s">
        <v>41</v>
      </c>
      <c r="D2787" t="s">
        <v>46</v>
      </c>
      <c r="E2787">
        <v>1</v>
      </c>
      <c r="F2787" t="s">
        <v>411</v>
      </c>
      <c r="G2787" t="s">
        <v>100</v>
      </c>
      <c r="H2787">
        <v>48</v>
      </c>
      <c r="I2787">
        <v>30</v>
      </c>
      <c r="J2787">
        <v>355</v>
      </c>
      <c r="K2787">
        <v>1</v>
      </c>
      <c r="L2787">
        <v>0</v>
      </c>
      <c r="M2787">
        <v>1</v>
      </c>
      <c r="N2787">
        <v>1</v>
      </c>
      <c r="O2787">
        <v>1</v>
      </c>
      <c r="P2787">
        <v>3</v>
      </c>
      <c r="Q2787">
        <v>0</v>
      </c>
      <c r="R2787">
        <v>0</v>
      </c>
      <c r="S2787">
        <v>0</v>
      </c>
      <c r="AF2787">
        <v>20.5</v>
      </c>
    </row>
    <row r="2788" spans="1:32" hidden="1" x14ac:dyDescent="0.2">
      <c r="A2788" t="s">
        <v>490</v>
      </c>
      <c r="B2788" t="s">
        <v>476</v>
      </c>
      <c r="C2788" t="s">
        <v>41</v>
      </c>
      <c r="D2788" t="s">
        <v>46</v>
      </c>
      <c r="E2788">
        <v>1</v>
      </c>
      <c r="F2788" t="s">
        <v>491</v>
      </c>
      <c r="G2788" t="s">
        <v>100</v>
      </c>
      <c r="O2788">
        <v>9</v>
      </c>
      <c r="P2788">
        <v>24</v>
      </c>
      <c r="Q2788">
        <v>0</v>
      </c>
      <c r="R2788">
        <v>0</v>
      </c>
      <c r="S2788">
        <v>0</v>
      </c>
      <c r="T2788">
        <v>9</v>
      </c>
      <c r="U2788">
        <v>8</v>
      </c>
      <c r="V2788">
        <v>98</v>
      </c>
      <c r="W2788">
        <v>0</v>
      </c>
      <c r="X2788">
        <v>0</v>
      </c>
      <c r="Y2788">
        <v>0</v>
      </c>
      <c r="AF2788">
        <v>20.2</v>
      </c>
    </row>
    <row r="2789" spans="1:32" hidden="1" x14ac:dyDescent="0.2">
      <c r="A2789" t="s">
        <v>1038</v>
      </c>
      <c r="B2789" t="s">
        <v>721</v>
      </c>
      <c r="C2789" t="s">
        <v>49</v>
      </c>
      <c r="D2789" t="s">
        <v>61</v>
      </c>
      <c r="E2789">
        <v>1</v>
      </c>
      <c r="F2789" t="s">
        <v>1039</v>
      </c>
      <c r="G2789" t="s">
        <v>94</v>
      </c>
      <c r="T2789">
        <v>6</v>
      </c>
      <c r="U2789">
        <v>6</v>
      </c>
      <c r="V2789">
        <v>82</v>
      </c>
      <c r="W2789">
        <v>1</v>
      </c>
      <c r="X2789">
        <v>0</v>
      </c>
      <c r="Y2789">
        <v>0</v>
      </c>
      <c r="AF2789">
        <v>20.2</v>
      </c>
    </row>
    <row r="2790" spans="1:32" hidden="1" x14ac:dyDescent="0.2">
      <c r="A2790" t="s">
        <v>792</v>
      </c>
      <c r="B2790" t="s">
        <v>721</v>
      </c>
      <c r="C2790" t="s">
        <v>58</v>
      </c>
      <c r="D2790" t="s">
        <v>59</v>
      </c>
      <c r="E2790">
        <v>1</v>
      </c>
      <c r="F2790" t="s">
        <v>793</v>
      </c>
      <c r="G2790" t="s">
        <v>96</v>
      </c>
      <c r="O2790">
        <v>1</v>
      </c>
      <c r="P2790">
        <v>9</v>
      </c>
      <c r="Q2790">
        <v>0</v>
      </c>
      <c r="R2790">
        <v>0</v>
      </c>
      <c r="S2790">
        <v>0</v>
      </c>
      <c r="T2790">
        <v>5</v>
      </c>
      <c r="U2790">
        <v>5</v>
      </c>
      <c r="V2790">
        <v>79</v>
      </c>
      <c r="W2790">
        <v>1</v>
      </c>
      <c r="X2790">
        <v>0</v>
      </c>
      <c r="Y2790">
        <v>0</v>
      </c>
      <c r="AF2790">
        <v>19.8</v>
      </c>
    </row>
    <row r="2791" spans="1:32" hidden="1" x14ac:dyDescent="0.2">
      <c r="A2791" t="s">
        <v>414</v>
      </c>
      <c r="B2791" t="s">
        <v>368</v>
      </c>
      <c r="C2791" t="s">
        <v>59</v>
      </c>
      <c r="D2791" t="s">
        <v>58</v>
      </c>
      <c r="E2791">
        <v>1</v>
      </c>
      <c r="F2791" t="s">
        <v>415</v>
      </c>
      <c r="G2791" t="s">
        <v>96</v>
      </c>
      <c r="H2791">
        <v>49</v>
      </c>
      <c r="I2791">
        <v>26</v>
      </c>
      <c r="J2791">
        <v>243</v>
      </c>
      <c r="K2791">
        <v>2</v>
      </c>
      <c r="L2791">
        <v>1</v>
      </c>
      <c r="M2791">
        <v>2</v>
      </c>
      <c r="N2791">
        <v>0</v>
      </c>
      <c r="O2791">
        <v>4</v>
      </c>
      <c r="P2791">
        <v>20</v>
      </c>
      <c r="Q2791">
        <v>0</v>
      </c>
      <c r="R2791">
        <v>0</v>
      </c>
      <c r="S2791">
        <v>0</v>
      </c>
      <c r="AF2791">
        <v>19.72</v>
      </c>
    </row>
    <row r="2792" spans="1:32" hidden="1" x14ac:dyDescent="0.2">
      <c r="A2792" t="s">
        <v>496</v>
      </c>
      <c r="B2792" t="s">
        <v>476</v>
      </c>
      <c r="C2792" t="s">
        <v>38</v>
      </c>
      <c r="D2792" t="s">
        <v>50</v>
      </c>
      <c r="E2792">
        <v>1</v>
      </c>
      <c r="F2792" t="s">
        <v>497</v>
      </c>
      <c r="G2792" t="s">
        <v>105</v>
      </c>
      <c r="O2792">
        <v>5</v>
      </c>
      <c r="P2792">
        <v>50</v>
      </c>
      <c r="Q2792">
        <v>0</v>
      </c>
      <c r="R2792">
        <v>0</v>
      </c>
      <c r="S2792">
        <v>0</v>
      </c>
      <c r="T2792">
        <v>9</v>
      </c>
      <c r="U2792">
        <v>7</v>
      </c>
      <c r="V2792">
        <v>76</v>
      </c>
      <c r="W2792">
        <v>0</v>
      </c>
      <c r="X2792">
        <v>0</v>
      </c>
      <c r="Y2792">
        <v>0</v>
      </c>
      <c r="AF2792">
        <v>19.600000000000001</v>
      </c>
    </row>
    <row r="2793" spans="1:32" hidden="1" x14ac:dyDescent="0.2">
      <c r="A2793" t="s">
        <v>933</v>
      </c>
      <c r="B2793" t="s">
        <v>721</v>
      </c>
      <c r="C2793" t="s">
        <v>33</v>
      </c>
      <c r="D2793" t="s">
        <v>62</v>
      </c>
      <c r="E2793">
        <v>1</v>
      </c>
      <c r="F2793" t="s">
        <v>934</v>
      </c>
      <c r="G2793" t="s">
        <v>97</v>
      </c>
      <c r="T2793">
        <v>11</v>
      </c>
      <c r="U2793">
        <v>6</v>
      </c>
      <c r="V2793">
        <v>105</v>
      </c>
      <c r="W2793">
        <v>0</v>
      </c>
      <c r="X2793">
        <v>0</v>
      </c>
      <c r="Y2793">
        <v>1</v>
      </c>
      <c r="AF2793">
        <v>19.5</v>
      </c>
    </row>
    <row r="2794" spans="1:32" hidden="1" x14ac:dyDescent="0.2">
      <c r="A2794" t="s">
        <v>526</v>
      </c>
      <c r="B2794" t="s">
        <v>476</v>
      </c>
      <c r="C2794" t="s">
        <v>61</v>
      </c>
      <c r="D2794" t="s">
        <v>49</v>
      </c>
      <c r="E2794">
        <v>1</v>
      </c>
      <c r="F2794" t="s">
        <v>527</v>
      </c>
      <c r="G2794" t="s">
        <v>94</v>
      </c>
      <c r="O2794">
        <v>7</v>
      </c>
      <c r="P2794">
        <v>50</v>
      </c>
      <c r="Q2794">
        <v>1</v>
      </c>
      <c r="R2794">
        <v>0</v>
      </c>
      <c r="S2794">
        <v>0</v>
      </c>
      <c r="T2794">
        <v>4</v>
      </c>
      <c r="U2794">
        <v>4</v>
      </c>
      <c r="V2794">
        <v>44</v>
      </c>
      <c r="W2794">
        <v>0</v>
      </c>
      <c r="X2794">
        <v>0</v>
      </c>
      <c r="Y2794">
        <v>0</v>
      </c>
      <c r="AF2794">
        <v>19.399999999999999</v>
      </c>
    </row>
    <row r="2795" spans="1:32" hidden="1" x14ac:dyDescent="0.2">
      <c r="A2795" t="s">
        <v>853</v>
      </c>
      <c r="B2795" t="s">
        <v>795</v>
      </c>
      <c r="C2795" t="s">
        <v>53</v>
      </c>
      <c r="D2795" t="s">
        <v>42</v>
      </c>
      <c r="E2795">
        <v>1</v>
      </c>
      <c r="F2795" t="s">
        <v>854</v>
      </c>
      <c r="G2795" t="s">
        <v>98</v>
      </c>
      <c r="T2795">
        <v>11</v>
      </c>
      <c r="U2795">
        <v>7</v>
      </c>
      <c r="V2795">
        <v>63</v>
      </c>
      <c r="W2795">
        <v>1</v>
      </c>
      <c r="X2795">
        <v>0</v>
      </c>
      <c r="Y2795">
        <v>0</v>
      </c>
      <c r="AF2795">
        <v>19.3</v>
      </c>
    </row>
    <row r="2796" spans="1:32" hidden="1" x14ac:dyDescent="0.2">
      <c r="A2796" t="s">
        <v>384</v>
      </c>
      <c r="B2796" t="s">
        <v>368</v>
      </c>
      <c r="C2796" t="s">
        <v>51</v>
      </c>
      <c r="D2796" t="s">
        <v>56</v>
      </c>
      <c r="E2796">
        <v>1</v>
      </c>
      <c r="F2796" t="s">
        <v>385</v>
      </c>
      <c r="G2796" t="s">
        <v>102</v>
      </c>
      <c r="H2796">
        <v>34</v>
      </c>
      <c r="I2796">
        <v>25</v>
      </c>
      <c r="J2796">
        <v>269</v>
      </c>
      <c r="K2796">
        <v>2</v>
      </c>
      <c r="L2796">
        <v>0</v>
      </c>
      <c r="M2796">
        <v>0</v>
      </c>
      <c r="N2796">
        <v>0</v>
      </c>
      <c r="O2796">
        <v>4</v>
      </c>
      <c r="P2796">
        <v>1</v>
      </c>
      <c r="Q2796">
        <v>0</v>
      </c>
      <c r="R2796">
        <v>0</v>
      </c>
      <c r="S2796">
        <v>0</v>
      </c>
      <c r="AF2796">
        <v>18.86</v>
      </c>
    </row>
    <row r="2797" spans="1:32" hidden="1" x14ac:dyDescent="0.2">
      <c r="A2797" t="s">
        <v>386</v>
      </c>
      <c r="B2797" t="s">
        <v>368</v>
      </c>
      <c r="C2797" t="s">
        <v>50</v>
      </c>
      <c r="D2797" t="s">
        <v>38</v>
      </c>
      <c r="E2797">
        <v>1</v>
      </c>
      <c r="F2797" t="s">
        <v>387</v>
      </c>
      <c r="G2797" t="s">
        <v>105</v>
      </c>
      <c r="H2797">
        <v>34</v>
      </c>
      <c r="I2797">
        <v>23</v>
      </c>
      <c r="J2797">
        <v>298</v>
      </c>
      <c r="K2797">
        <v>2</v>
      </c>
      <c r="L2797">
        <v>0</v>
      </c>
      <c r="M2797">
        <v>2</v>
      </c>
      <c r="N2797">
        <v>0</v>
      </c>
      <c r="O2797">
        <v>5</v>
      </c>
      <c r="P2797">
        <v>7</v>
      </c>
      <c r="Q2797">
        <v>0</v>
      </c>
      <c r="R2797">
        <v>0</v>
      </c>
      <c r="S2797">
        <v>0</v>
      </c>
      <c r="AF2797">
        <v>18.62</v>
      </c>
    </row>
    <row r="2798" spans="1:32" hidden="1" x14ac:dyDescent="0.2">
      <c r="A2798" t="s">
        <v>402</v>
      </c>
      <c r="B2798" t="s">
        <v>368</v>
      </c>
      <c r="C2798" t="s">
        <v>38</v>
      </c>
      <c r="D2798" t="s">
        <v>50</v>
      </c>
      <c r="E2798">
        <v>1</v>
      </c>
      <c r="F2798" t="s">
        <v>403</v>
      </c>
      <c r="G2798" t="s">
        <v>105</v>
      </c>
      <c r="H2798">
        <v>52</v>
      </c>
      <c r="I2798">
        <v>36</v>
      </c>
      <c r="J2798">
        <v>336</v>
      </c>
      <c r="K2798">
        <v>1</v>
      </c>
      <c r="L2798">
        <v>0</v>
      </c>
      <c r="M2798">
        <v>2</v>
      </c>
      <c r="N2798">
        <v>1</v>
      </c>
      <c r="AF2798">
        <v>18.440000000000001</v>
      </c>
    </row>
    <row r="2799" spans="1:32" hidden="1" x14ac:dyDescent="0.2">
      <c r="A2799" t="s">
        <v>1064</v>
      </c>
      <c r="B2799" t="s">
        <v>795</v>
      </c>
      <c r="C2799" t="s">
        <v>49</v>
      </c>
      <c r="D2799" t="s">
        <v>61</v>
      </c>
      <c r="E2799">
        <v>1</v>
      </c>
      <c r="F2799" t="s">
        <v>1065</v>
      </c>
      <c r="G2799" t="s">
        <v>94</v>
      </c>
      <c r="T2799">
        <v>6</v>
      </c>
      <c r="U2799">
        <v>5</v>
      </c>
      <c r="V2799">
        <v>74</v>
      </c>
      <c r="W2799">
        <v>1</v>
      </c>
      <c r="X2799">
        <v>0</v>
      </c>
      <c r="Y2799">
        <v>0</v>
      </c>
      <c r="AF2799">
        <v>18.399999999999999</v>
      </c>
    </row>
    <row r="2800" spans="1:32" hidden="1" x14ac:dyDescent="0.2">
      <c r="A2800" t="s">
        <v>518</v>
      </c>
      <c r="B2800" t="s">
        <v>476</v>
      </c>
      <c r="C2800" t="s">
        <v>51</v>
      </c>
      <c r="D2800" t="s">
        <v>56</v>
      </c>
      <c r="E2800">
        <v>1</v>
      </c>
      <c r="F2800" t="s">
        <v>519</v>
      </c>
      <c r="G2800" t="s">
        <v>102</v>
      </c>
      <c r="O2800">
        <v>19</v>
      </c>
      <c r="P2800">
        <v>63</v>
      </c>
      <c r="Q2800">
        <v>2</v>
      </c>
      <c r="R2800">
        <v>0</v>
      </c>
      <c r="S2800">
        <v>0</v>
      </c>
      <c r="AF2800">
        <v>18.3</v>
      </c>
    </row>
    <row r="2801" spans="1:32" hidden="1" x14ac:dyDescent="0.2">
      <c r="A2801" t="s">
        <v>847</v>
      </c>
      <c r="B2801" t="s">
        <v>721</v>
      </c>
      <c r="C2801" t="s">
        <v>32</v>
      </c>
      <c r="D2801" t="s">
        <v>45</v>
      </c>
      <c r="E2801">
        <v>1</v>
      </c>
      <c r="F2801" t="s">
        <v>848</v>
      </c>
      <c r="G2801" t="s">
        <v>93</v>
      </c>
      <c r="T2801">
        <v>9</v>
      </c>
      <c r="U2801">
        <v>6</v>
      </c>
      <c r="V2801">
        <v>62</v>
      </c>
      <c r="W2801">
        <v>1</v>
      </c>
      <c r="X2801">
        <v>0</v>
      </c>
      <c r="Y2801">
        <v>0</v>
      </c>
      <c r="AF2801">
        <v>18.2</v>
      </c>
    </row>
    <row r="2802" spans="1:32" hidden="1" x14ac:dyDescent="0.2">
      <c r="A2802" t="s">
        <v>997</v>
      </c>
      <c r="B2802" t="s">
        <v>795</v>
      </c>
      <c r="C2802" t="s">
        <v>46</v>
      </c>
      <c r="D2802" t="s">
        <v>41</v>
      </c>
      <c r="E2802">
        <v>1</v>
      </c>
      <c r="F2802" t="s">
        <v>998</v>
      </c>
      <c r="G2802" t="s">
        <v>100</v>
      </c>
      <c r="T2802">
        <v>5</v>
      </c>
      <c r="U2802">
        <v>4</v>
      </c>
      <c r="V2802">
        <v>82</v>
      </c>
      <c r="W2802">
        <v>1</v>
      </c>
      <c r="X2802">
        <v>0</v>
      </c>
      <c r="Y2802">
        <v>0</v>
      </c>
      <c r="AF2802">
        <v>18.2</v>
      </c>
    </row>
    <row r="2803" spans="1:32" hidden="1" x14ac:dyDescent="0.2">
      <c r="A2803" t="s">
        <v>641</v>
      </c>
      <c r="B2803" t="s">
        <v>476</v>
      </c>
      <c r="C2803" t="s">
        <v>38</v>
      </c>
      <c r="D2803" t="s">
        <v>50</v>
      </c>
      <c r="E2803">
        <v>1</v>
      </c>
      <c r="F2803" t="s">
        <v>642</v>
      </c>
      <c r="G2803" t="s">
        <v>105</v>
      </c>
      <c r="O2803">
        <v>8</v>
      </c>
      <c r="P2803">
        <v>9</v>
      </c>
      <c r="Q2803">
        <v>1</v>
      </c>
      <c r="R2803">
        <v>0</v>
      </c>
      <c r="S2803">
        <v>0</v>
      </c>
      <c r="T2803">
        <v>5</v>
      </c>
      <c r="U2803">
        <v>4</v>
      </c>
      <c r="V2803">
        <v>11</v>
      </c>
      <c r="W2803">
        <v>1</v>
      </c>
      <c r="X2803">
        <v>0</v>
      </c>
      <c r="Y2803">
        <v>0</v>
      </c>
      <c r="AF2803">
        <v>18</v>
      </c>
    </row>
    <row r="2804" spans="1:32" hidden="1" x14ac:dyDescent="0.2">
      <c r="A2804" t="s">
        <v>627</v>
      </c>
      <c r="B2804" t="s">
        <v>476</v>
      </c>
      <c r="C2804" t="s">
        <v>47</v>
      </c>
      <c r="D2804" t="s">
        <v>52</v>
      </c>
      <c r="E2804">
        <v>1</v>
      </c>
      <c r="F2804" t="s">
        <v>628</v>
      </c>
      <c r="G2804" t="s">
        <v>95</v>
      </c>
      <c r="O2804">
        <v>19</v>
      </c>
      <c r="P2804">
        <v>85</v>
      </c>
      <c r="Q2804">
        <v>1</v>
      </c>
      <c r="R2804">
        <v>0</v>
      </c>
      <c r="S2804">
        <v>0</v>
      </c>
      <c r="T2804">
        <v>3</v>
      </c>
      <c r="U2804">
        <v>2</v>
      </c>
      <c r="V2804">
        <v>14</v>
      </c>
      <c r="W2804">
        <v>0</v>
      </c>
      <c r="X2804">
        <v>0</v>
      </c>
      <c r="Y2804">
        <v>0</v>
      </c>
      <c r="AF2804">
        <v>17.899999999999999</v>
      </c>
    </row>
    <row r="2805" spans="1:32" hidden="1" x14ac:dyDescent="0.2">
      <c r="A2805" t="s">
        <v>855</v>
      </c>
      <c r="B2805" t="s">
        <v>721</v>
      </c>
      <c r="C2805" t="s">
        <v>45</v>
      </c>
      <c r="D2805" t="s">
        <v>32</v>
      </c>
      <c r="E2805">
        <v>1</v>
      </c>
      <c r="F2805" t="s">
        <v>856</v>
      </c>
      <c r="G2805" t="s">
        <v>93</v>
      </c>
      <c r="T2805">
        <v>3</v>
      </c>
      <c r="U2805">
        <v>3</v>
      </c>
      <c r="V2805">
        <v>89</v>
      </c>
      <c r="W2805">
        <v>1</v>
      </c>
      <c r="X2805">
        <v>0</v>
      </c>
      <c r="Y2805">
        <v>0</v>
      </c>
      <c r="AF2805">
        <v>17.899999999999999</v>
      </c>
    </row>
    <row r="2806" spans="1:32" hidden="1" x14ac:dyDescent="0.2">
      <c r="A2806" t="s">
        <v>533</v>
      </c>
      <c r="B2806" t="s">
        <v>476</v>
      </c>
      <c r="C2806" t="s">
        <v>57</v>
      </c>
      <c r="D2806" t="s">
        <v>35</v>
      </c>
      <c r="E2806">
        <v>1</v>
      </c>
      <c r="F2806" t="s">
        <v>534</v>
      </c>
      <c r="G2806" t="s">
        <v>99</v>
      </c>
      <c r="O2806">
        <v>18</v>
      </c>
      <c r="P2806">
        <v>73</v>
      </c>
      <c r="Q2806">
        <v>0</v>
      </c>
      <c r="R2806">
        <v>1</v>
      </c>
      <c r="S2806">
        <v>0</v>
      </c>
      <c r="T2806">
        <v>7</v>
      </c>
      <c r="U2806">
        <v>5</v>
      </c>
      <c r="V2806">
        <v>31</v>
      </c>
      <c r="W2806">
        <v>0</v>
      </c>
      <c r="X2806">
        <v>0</v>
      </c>
      <c r="Y2806">
        <v>0</v>
      </c>
      <c r="AF2806">
        <v>17.399999999999999</v>
      </c>
    </row>
    <row r="2807" spans="1:32" hidden="1" x14ac:dyDescent="0.2">
      <c r="A2807" t="s">
        <v>553</v>
      </c>
      <c r="B2807" t="s">
        <v>476</v>
      </c>
      <c r="C2807" t="s">
        <v>48</v>
      </c>
      <c r="D2807" t="s">
        <v>43</v>
      </c>
      <c r="E2807">
        <v>1</v>
      </c>
      <c r="F2807" t="s">
        <v>554</v>
      </c>
      <c r="G2807" t="s">
        <v>89</v>
      </c>
      <c r="O2807">
        <v>21</v>
      </c>
      <c r="P2807">
        <v>127</v>
      </c>
      <c r="Q2807">
        <v>0</v>
      </c>
      <c r="R2807">
        <v>0</v>
      </c>
      <c r="S2807">
        <v>1</v>
      </c>
      <c r="T2807">
        <v>1</v>
      </c>
      <c r="U2807">
        <v>1</v>
      </c>
      <c r="V2807">
        <v>5</v>
      </c>
      <c r="W2807">
        <v>0</v>
      </c>
      <c r="X2807">
        <v>0</v>
      </c>
      <c r="Y2807">
        <v>0</v>
      </c>
      <c r="AF2807">
        <v>17.2</v>
      </c>
    </row>
    <row r="2808" spans="1:32" hidden="1" x14ac:dyDescent="0.2">
      <c r="A2808" t="s">
        <v>1112</v>
      </c>
      <c r="B2808" t="s">
        <v>795</v>
      </c>
      <c r="C2808" t="s">
        <v>57</v>
      </c>
      <c r="D2808" t="s">
        <v>35</v>
      </c>
      <c r="E2808">
        <v>1</v>
      </c>
      <c r="F2808" t="s">
        <v>1113</v>
      </c>
      <c r="G2808" t="s">
        <v>99</v>
      </c>
      <c r="T2808">
        <v>8</v>
      </c>
      <c r="U2808">
        <v>6</v>
      </c>
      <c r="V2808">
        <v>51</v>
      </c>
      <c r="W2808">
        <v>1</v>
      </c>
      <c r="X2808">
        <v>0</v>
      </c>
      <c r="Y2808">
        <v>0</v>
      </c>
      <c r="AF2808">
        <v>17.100000000000001</v>
      </c>
    </row>
    <row r="2809" spans="1:32" hidden="1" x14ac:dyDescent="0.2">
      <c r="A2809" t="s">
        <v>989</v>
      </c>
      <c r="B2809" t="s">
        <v>721</v>
      </c>
      <c r="C2809" t="s">
        <v>59</v>
      </c>
      <c r="D2809" t="s">
        <v>58</v>
      </c>
      <c r="E2809">
        <v>1</v>
      </c>
      <c r="F2809" t="s">
        <v>990</v>
      </c>
      <c r="G2809" t="s">
        <v>96</v>
      </c>
      <c r="T2809">
        <v>11</v>
      </c>
      <c r="U2809">
        <v>6</v>
      </c>
      <c r="V2809">
        <v>46</v>
      </c>
      <c r="W2809">
        <v>1</v>
      </c>
      <c r="X2809">
        <v>0</v>
      </c>
      <c r="Y2809">
        <v>0</v>
      </c>
      <c r="AF2809">
        <v>16.600000000000001</v>
      </c>
    </row>
    <row r="2810" spans="1:32" hidden="1" x14ac:dyDescent="0.2">
      <c r="A2810" t="s">
        <v>1090</v>
      </c>
      <c r="B2810" t="s">
        <v>795</v>
      </c>
      <c r="C2810" t="s">
        <v>52</v>
      </c>
      <c r="D2810" t="s">
        <v>47</v>
      </c>
      <c r="E2810">
        <v>1</v>
      </c>
      <c r="F2810" t="s">
        <v>1091</v>
      </c>
      <c r="G2810" t="s">
        <v>95</v>
      </c>
      <c r="T2810">
        <v>7</v>
      </c>
      <c r="U2810">
        <v>5</v>
      </c>
      <c r="V2810">
        <v>55</v>
      </c>
      <c r="W2810">
        <v>1</v>
      </c>
      <c r="X2810">
        <v>0</v>
      </c>
      <c r="Y2810">
        <v>0</v>
      </c>
      <c r="AF2810">
        <v>16.5</v>
      </c>
    </row>
    <row r="2811" spans="1:32" hidden="1" x14ac:dyDescent="0.2">
      <c r="A2811" t="s">
        <v>917</v>
      </c>
      <c r="B2811" t="s">
        <v>795</v>
      </c>
      <c r="C2811" t="s">
        <v>48</v>
      </c>
      <c r="D2811" t="s">
        <v>43</v>
      </c>
      <c r="E2811">
        <v>1</v>
      </c>
      <c r="F2811" t="s">
        <v>918</v>
      </c>
      <c r="G2811" t="s">
        <v>89</v>
      </c>
      <c r="T2811">
        <v>11</v>
      </c>
      <c r="U2811">
        <v>8</v>
      </c>
      <c r="V2811">
        <v>84</v>
      </c>
      <c r="W2811">
        <v>0</v>
      </c>
      <c r="X2811">
        <v>0</v>
      </c>
      <c r="Y2811">
        <v>0</v>
      </c>
      <c r="AF2811">
        <v>16.399999999999999</v>
      </c>
    </row>
    <row r="2812" spans="1:32" hidden="1" x14ac:dyDescent="0.2">
      <c r="A2812" t="s">
        <v>390</v>
      </c>
      <c r="B2812" t="s">
        <v>368</v>
      </c>
      <c r="C2812" t="s">
        <v>36</v>
      </c>
      <c r="D2812" t="s">
        <v>54</v>
      </c>
      <c r="E2812">
        <v>1</v>
      </c>
      <c r="F2812" t="s">
        <v>391</v>
      </c>
      <c r="G2812" t="s">
        <v>103</v>
      </c>
      <c r="H2812">
        <v>33</v>
      </c>
      <c r="I2812">
        <v>16</v>
      </c>
      <c r="J2812">
        <v>210</v>
      </c>
      <c r="K2812">
        <v>2</v>
      </c>
      <c r="L2812">
        <v>0</v>
      </c>
      <c r="M2812">
        <v>2</v>
      </c>
      <c r="N2812">
        <v>0</v>
      </c>
      <c r="O2812">
        <v>6</v>
      </c>
      <c r="P2812">
        <v>18</v>
      </c>
      <c r="Q2812">
        <v>0</v>
      </c>
      <c r="R2812">
        <v>0</v>
      </c>
      <c r="S2812">
        <v>0</v>
      </c>
      <c r="AF2812">
        <v>16.2</v>
      </c>
    </row>
    <row r="2813" spans="1:32" hidden="1" x14ac:dyDescent="0.2">
      <c r="A2813" t="s">
        <v>603</v>
      </c>
      <c r="B2813" t="s">
        <v>476</v>
      </c>
      <c r="C2813" t="s">
        <v>35</v>
      </c>
      <c r="D2813" t="s">
        <v>57</v>
      </c>
      <c r="E2813">
        <v>1</v>
      </c>
      <c r="F2813" t="s">
        <v>604</v>
      </c>
      <c r="G2813" t="s">
        <v>99</v>
      </c>
      <c r="O2813">
        <v>16</v>
      </c>
      <c r="P2813">
        <v>45</v>
      </c>
      <c r="Q2813">
        <v>0</v>
      </c>
      <c r="R2813">
        <v>0</v>
      </c>
      <c r="S2813">
        <v>0</v>
      </c>
      <c r="T2813">
        <v>6</v>
      </c>
      <c r="U2813">
        <v>4</v>
      </c>
      <c r="V2813">
        <v>77</v>
      </c>
      <c r="W2813">
        <v>0</v>
      </c>
      <c r="X2813">
        <v>0</v>
      </c>
      <c r="Y2813">
        <v>0</v>
      </c>
      <c r="AF2813">
        <v>16.2</v>
      </c>
    </row>
    <row r="2814" spans="1:32" hidden="1" x14ac:dyDescent="0.2">
      <c r="A2814" t="s">
        <v>408</v>
      </c>
      <c r="B2814" t="s">
        <v>368</v>
      </c>
      <c r="C2814" t="s">
        <v>57</v>
      </c>
      <c r="D2814" t="s">
        <v>35</v>
      </c>
      <c r="E2814">
        <v>1</v>
      </c>
      <c r="F2814" t="s">
        <v>409</v>
      </c>
      <c r="G2814" t="s">
        <v>99</v>
      </c>
      <c r="H2814">
        <v>41</v>
      </c>
      <c r="I2814">
        <v>32</v>
      </c>
      <c r="J2814">
        <v>251</v>
      </c>
      <c r="K2814">
        <v>1</v>
      </c>
      <c r="L2814">
        <v>0</v>
      </c>
      <c r="M2814">
        <v>1</v>
      </c>
      <c r="N2814">
        <v>0</v>
      </c>
      <c r="O2814">
        <v>8</v>
      </c>
      <c r="P2814">
        <v>31</v>
      </c>
      <c r="Q2814">
        <v>0</v>
      </c>
      <c r="R2814">
        <v>0</v>
      </c>
      <c r="S2814">
        <v>0</v>
      </c>
      <c r="AF2814">
        <v>16.14</v>
      </c>
    </row>
    <row r="2815" spans="1:32" hidden="1" x14ac:dyDescent="0.2">
      <c r="A2815" t="s">
        <v>488</v>
      </c>
      <c r="B2815" t="s">
        <v>476</v>
      </c>
      <c r="C2815" t="s">
        <v>43</v>
      </c>
      <c r="D2815" t="s">
        <v>48</v>
      </c>
      <c r="E2815">
        <v>1</v>
      </c>
      <c r="F2815" t="s">
        <v>489</v>
      </c>
      <c r="G2815" t="s">
        <v>89</v>
      </c>
      <c r="O2815">
        <v>15</v>
      </c>
      <c r="P2815">
        <v>69</v>
      </c>
      <c r="Q2815">
        <v>0</v>
      </c>
      <c r="R2815">
        <v>0</v>
      </c>
      <c r="S2815">
        <v>0</v>
      </c>
      <c r="T2815">
        <v>5</v>
      </c>
      <c r="U2815">
        <v>4</v>
      </c>
      <c r="V2815">
        <v>51</v>
      </c>
      <c r="W2815">
        <v>0</v>
      </c>
      <c r="X2815">
        <v>0</v>
      </c>
      <c r="Y2815">
        <v>0</v>
      </c>
      <c r="AF2815">
        <v>16</v>
      </c>
    </row>
    <row r="2816" spans="1:32" hidden="1" x14ac:dyDescent="0.2">
      <c r="A2816" t="s">
        <v>370</v>
      </c>
      <c r="B2816" t="s">
        <v>368</v>
      </c>
      <c r="C2816" t="s">
        <v>58</v>
      </c>
      <c r="D2816" t="s">
        <v>59</v>
      </c>
      <c r="E2816">
        <v>1</v>
      </c>
      <c r="F2816" t="s">
        <v>371</v>
      </c>
      <c r="G2816" t="s">
        <v>96</v>
      </c>
      <c r="H2816">
        <v>19</v>
      </c>
      <c r="I2816">
        <v>14</v>
      </c>
      <c r="J2816">
        <v>195</v>
      </c>
      <c r="K2816">
        <v>1</v>
      </c>
      <c r="L2816">
        <v>0</v>
      </c>
      <c r="M2816">
        <v>0</v>
      </c>
      <c r="N2816">
        <v>0</v>
      </c>
      <c r="O2816">
        <v>9</v>
      </c>
      <c r="P2816">
        <v>41</v>
      </c>
      <c r="Q2816">
        <v>0</v>
      </c>
      <c r="R2816">
        <v>0</v>
      </c>
      <c r="S2816">
        <v>0</v>
      </c>
      <c r="AF2816">
        <v>15.9</v>
      </c>
    </row>
    <row r="2817" spans="1:32" hidden="1" x14ac:dyDescent="0.2">
      <c r="A2817" t="s">
        <v>913</v>
      </c>
      <c r="B2817" t="s">
        <v>721</v>
      </c>
      <c r="C2817" t="s">
        <v>59</v>
      </c>
      <c r="D2817" t="s">
        <v>58</v>
      </c>
      <c r="E2817">
        <v>1</v>
      </c>
      <c r="F2817" t="s">
        <v>914</v>
      </c>
      <c r="G2817" t="s">
        <v>96</v>
      </c>
      <c r="T2817">
        <v>14</v>
      </c>
      <c r="U2817">
        <v>7</v>
      </c>
      <c r="V2817">
        <v>88</v>
      </c>
      <c r="W2817">
        <v>0</v>
      </c>
      <c r="X2817">
        <v>0</v>
      </c>
      <c r="Y2817">
        <v>0</v>
      </c>
      <c r="AF2817">
        <v>15.8</v>
      </c>
    </row>
    <row r="2818" spans="1:32" hidden="1" x14ac:dyDescent="0.2">
      <c r="A2818" t="s">
        <v>1062</v>
      </c>
      <c r="B2818" t="s">
        <v>721</v>
      </c>
      <c r="C2818" t="s">
        <v>40</v>
      </c>
      <c r="D2818" t="s">
        <v>44</v>
      </c>
      <c r="E2818">
        <v>1</v>
      </c>
      <c r="F2818" t="s">
        <v>1063</v>
      </c>
      <c r="G2818" t="s">
        <v>92</v>
      </c>
      <c r="T2818">
        <v>13</v>
      </c>
      <c r="U2818">
        <v>7</v>
      </c>
      <c r="V2818">
        <v>28</v>
      </c>
      <c r="W2818">
        <v>1</v>
      </c>
      <c r="X2818">
        <v>0</v>
      </c>
      <c r="Y2818">
        <v>0</v>
      </c>
      <c r="AF2818">
        <v>15.8</v>
      </c>
    </row>
    <row r="2819" spans="1:32" hidden="1" x14ac:dyDescent="0.2">
      <c r="A2819" t="s">
        <v>367</v>
      </c>
      <c r="B2819" t="s">
        <v>368</v>
      </c>
      <c r="C2819" t="s">
        <v>61</v>
      </c>
      <c r="D2819" t="s">
        <v>49</v>
      </c>
      <c r="E2819">
        <v>1</v>
      </c>
      <c r="F2819" t="s">
        <v>369</v>
      </c>
      <c r="G2819" t="s">
        <v>94</v>
      </c>
      <c r="H2819">
        <v>30</v>
      </c>
      <c r="I2819">
        <v>19</v>
      </c>
      <c r="J2819">
        <v>246</v>
      </c>
      <c r="K2819">
        <v>2</v>
      </c>
      <c r="L2819">
        <v>0</v>
      </c>
      <c r="M2819">
        <v>2</v>
      </c>
      <c r="N2819">
        <v>0</v>
      </c>
      <c r="O2819">
        <v>1</v>
      </c>
      <c r="P2819">
        <v>-1</v>
      </c>
      <c r="Q2819">
        <v>0</v>
      </c>
      <c r="R2819">
        <v>0</v>
      </c>
      <c r="S2819">
        <v>0</v>
      </c>
      <c r="AF2819">
        <v>15.74</v>
      </c>
    </row>
    <row r="2820" spans="1:32" hidden="1" x14ac:dyDescent="0.2">
      <c r="A2820" t="s">
        <v>1146</v>
      </c>
      <c r="B2820" t="s">
        <v>721</v>
      </c>
      <c r="C2820" t="s">
        <v>57</v>
      </c>
      <c r="D2820" t="s">
        <v>35</v>
      </c>
      <c r="E2820">
        <v>1</v>
      </c>
      <c r="F2820" t="s">
        <v>1147</v>
      </c>
      <c r="G2820" t="s">
        <v>99</v>
      </c>
      <c r="T2820">
        <v>10</v>
      </c>
      <c r="U2820">
        <v>8</v>
      </c>
      <c r="V2820">
        <v>76</v>
      </c>
      <c r="W2820">
        <v>0</v>
      </c>
      <c r="X2820">
        <v>0</v>
      </c>
      <c r="Y2820">
        <v>0</v>
      </c>
      <c r="AF2820">
        <v>15.6</v>
      </c>
    </row>
    <row r="2821" spans="1:32" hidden="1" x14ac:dyDescent="0.2">
      <c r="A2821" t="s">
        <v>1210</v>
      </c>
      <c r="B2821" t="s">
        <v>795</v>
      </c>
      <c r="C2821" t="s">
        <v>61</v>
      </c>
      <c r="D2821" t="s">
        <v>49</v>
      </c>
      <c r="E2821">
        <v>1</v>
      </c>
      <c r="F2821" t="s">
        <v>1211</v>
      </c>
      <c r="G2821" t="s">
        <v>94</v>
      </c>
      <c r="T2821">
        <v>5</v>
      </c>
      <c r="U2821">
        <v>4</v>
      </c>
      <c r="V2821">
        <v>53</v>
      </c>
      <c r="W2821">
        <v>1</v>
      </c>
      <c r="X2821">
        <v>0</v>
      </c>
      <c r="Y2821">
        <v>0</v>
      </c>
      <c r="AF2821">
        <v>15.3</v>
      </c>
    </row>
    <row r="2822" spans="1:32" hidden="1" x14ac:dyDescent="0.2">
      <c r="A2822" t="s">
        <v>406</v>
      </c>
      <c r="B2822" t="s">
        <v>368</v>
      </c>
      <c r="C2822" t="s">
        <v>52</v>
      </c>
      <c r="D2822" t="s">
        <v>47</v>
      </c>
      <c r="E2822">
        <v>1</v>
      </c>
      <c r="F2822" t="s">
        <v>407</v>
      </c>
      <c r="G2822" t="s">
        <v>95</v>
      </c>
      <c r="H2822">
        <v>36</v>
      </c>
      <c r="I2822">
        <v>18</v>
      </c>
      <c r="J2822">
        <v>225</v>
      </c>
      <c r="K2822">
        <v>1</v>
      </c>
      <c r="L2822">
        <v>0</v>
      </c>
      <c r="M2822">
        <v>1</v>
      </c>
      <c r="N2822">
        <v>0</v>
      </c>
      <c r="O2822">
        <v>4</v>
      </c>
      <c r="P2822">
        <v>31</v>
      </c>
      <c r="Q2822">
        <v>0</v>
      </c>
      <c r="R2822">
        <v>0</v>
      </c>
      <c r="S2822">
        <v>0</v>
      </c>
      <c r="AF2822">
        <v>15.1</v>
      </c>
    </row>
    <row r="2823" spans="1:32" hidden="1" x14ac:dyDescent="0.2">
      <c r="A2823" t="s">
        <v>545</v>
      </c>
      <c r="B2823" t="s">
        <v>476</v>
      </c>
      <c r="C2823" t="s">
        <v>53</v>
      </c>
      <c r="D2823" t="s">
        <v>42</v>
      </c>
      <c r="E2823">
        <v>1</v>
      </c>
      <c r="F2823" t="s">
        <v>546</v>
      </c>
      <c r="G2823" t="s">
        <v>98</v>
      </c>
      <c r="O2823">
        <v>25</v>
      </c>
      <c r="P2823">
        <v>121</v>
      </c>
      <c r="Q2823">
        <v>0</v>
      </c>
      <c r="R2823">
        <v>0</v>
      </c>
      <c r="S2823">
        <v>1</v>
      </c>
      <c r="AF2823">
        <v>15.1</v>
      </c>
    </row>
    <row r="2824" spans="1:32" hidden="1" x14ac:dyDescent="0.2">
      <c r="A2824" t="s">
        <v>522</v>
      </c>
      <c r="B2824" t="s">
        <v>476</v>
      </c>
      <c r="C2824" t="s">
        <v>56</v>
      </c>
      <c r="D2824" t="s">
        <v>51</v>
      </c>
      <c r="E2824">
        <v>1</v>
      </c>
      <c r="F2824" t="s">
        <v>523</v>
      </c>
      <c r="G2824" t="s">
        <v>102</v>
      </c>
      <c r="O2824">
        <v>11</v>
      </c>
      <c r="P2824">
        <v>44</v>
      </c>
      <c r="Q2824">
        <v>0</v>
      </c>
      <c r="R2824">
        <v>0</v>
      </c>
      <c r="S2824">
        <v>0</v>
      </c>
      <c r="T2824">
        <v>7</v>
      </c>
      <c r="U2824">
        <v>7</v>
      </c>
      <c r="V2824">
        <v>36</v>
      </c>
      <c r="W2824">
        <v>0</v>
      </c>
      <c r="X2824">
        <v>0</v>
      </c>
      <c r="Y2824">
        <v>0</v>
      </c>
      <c r="AF2824">
        <v>15</v>
      </c>
    </row>
    <row r="2825" spans="1:32" hidden="1" x14ac:dyDescent="0.2">
      <c r="A2825" t="s">
        <v>619</v>
      </c>
      <c r="B2825" t="s">
        <v>476</v>
      </c>
      <c r="C2825" t="s">
        <v>51</v>
      </c>
      <c r="D2825" t="s">
        <v>56</v>
      </c>
      <c r="E2825">
        <v>1</v>
      </c>
      <c r="F2825" t="s">
        <v>620</v>
      </c>
      <c r="G2825" t="s">
        <v>102</v>
      </c>
      <c r="O2825">
        <v>8</v>
      </c>
      <c r="P2825">
        <v>63</v>
      </c>
      <c r="Q2825">
        <v>0</v>
      </c>
      <c r="R2825">
        <v>0</v>
      </c>
      <c r="S2825">
        <v>0</v>
      </c>
      <c r="T2825">
        <v>6</v>
      </c>
      <c r="U2825">
        <v>6</v>
      </c>
      <c r="V2825">
        <v>25</v>
      </c>
      <c r="W2825">
        <v>0</v>
      </c>
      <c r="X2825">
        <v>0</v>
      </c>
      <c r="Y2825">
        <v>0</v>
      </c>
      <c r="AF2825">
        <v>14.8</v>
      </c>
    </row>
    <row r="2826" spans="1:32" hidden="1" x14ac:dyDescent="0.2">
      <c r="A2826" t="s">
        <v>813</v>
      </c>
      <c r="B2826" t="s">
        <v>721</v>
      </c>
      <c r="C2826" t="s">
        <v>47</v>
      </c>
      <c r="D2826" t="s">
        <v>52</v>
      </c>
      <c r="E2826">
        <v>1</v>
      </c>
      <c r="F2826" t="s">
        <v>814</v>
      </c>
      <c r="G2826" t="s">
        <v>95</v>
      </c>
      <c r="T2826">
        <v>5</v>
      </c>
      <c r="U2826">
        <v>5</v>
      </c>
      <c r="V2826">
        <v>38</v>
      </c>
      <c r="W2826">
        <v>1</v>
      </c>
      <c r="X2826">
        <v>0</v>
      </c>
      <c r="Y2826">
        <v>0</v>
      </c>
      <c r="AF2826">
        <v>14.8</v>
      </c>
    </row>
    <row r="2827" spans="1:32" hidden="1" x14ac:dyDescent="0.2">
      <c r="A2827" t="s">
        <v>772</v>
      </c>
      <c r="B2827" t="s">
        <v>721</v>
      </c>
      <c r="C2827" t="s">
        <v>42</v>
      </c>
      <c r="D2827" t="s">
        <v>53</v>
      </c>
      <c r="E2827">
        <v>1</v>
      </c>
      <c r="F2827" t="s">
        <v>773</v>
      </c>
      <c r="G2827" t="s">
        <v>98</v>
      </c>
      <c r="O2827">
        <v>1</v>
      </c>
      <c r="P2827">
        <v>14</v>
      </c>
      <c r="Q2827">
        <v>0</v>
      </c>
      <c r="R2827">
        <v>0</v>
      </c>
      <c r="S2827">
        <v>0</v>
      </c>
      <c r="T2827">
        <v>12</v>
      </c>
      <c r="U2827">
        <v>8</v>
      </c>
      <c r="V2827">
        <v>53</v>
      </c>
      <c r="W2827">
        <v>0</v>
      </c>
      <c r="X2827">
        <v>0</v>
      </c>
      <c r="Y2827">
        <v>0</v>
      </c>
      <c r="Z2827">
        <v>0</v>
      </c>
      <c r="AA2827">
        <v>1</v>
      </c>
      <c r="AF2827">
        <v>14.7</v>
      </c>
    </row>
    <row r="2828" spans="1:32" hidden="1" x14ac:dyDescent="0.2">
      <c r="A2828" t="s">
        <v>927</v>
      </c>
      <c r="B2828" t="s">
        <v>721</v>
      </c>
      <c r="C2828" t="s">
        <v>46</v>
      </c>
      <c r="D2828" t="s">
        <v>41</v>
      </c>
      <c r="E2828">
        <v>1</v>
      </c>
      <c r="F2828" t="s">
        <v>928</v>
      </c>
      <c r="G2828" t="s">
        <v>100</v>
      </c>
      <c r="T2828">
        <v>8</v>
      </c>
      <c r="U2828">
        <v>6</v>
      </c>
      <c r="V2828">
        <v>87</v>
      </c>
      <c r="W2828">
        <v>0</v>
      </c>
      <c r="X2828">
        <v>0</v>
      </c>
      <c r="Y2828">
        <v>0</v>
      </c>
      <c r="AF2828">
        <v>14.7</v>
      </c>
    </row>
    <row r="2829" spans="1:32" hidden="1" x14ac:dyDescent="0.2">
      <c r="A2829" t="s">
        <v>512</v>
      </c>
      <c r="B2829" t="s">
        <v>476</v>
      </c>
      <c r="C2829" t="s">
        <v>46</v>
      </c>
      <c r="D2829" t="s">
        <v>41</v>
      </c>
      <c r="E2829">
        <v>1</v>
      </c>
      <c r="F2829" t="s">
        <v>513</v>
      </c>
      <c r="G2829" t="s">
        <v>100</v>
      </c>
      <c r="O2829">
        <v>12</v>
      </c>
      <c r="P2829">
        <v>69</v>
      </c>
      <c r="Q2829">
        <v>1</v>
      </c>
      <c r="R2829">
        <v>0</v>
      </c>
      <c r="S2829">
        <v>0</v>
      </c>
      <c r="T2829">
        <v>3</v>
      </c>
      <c r="U2829">
        <v>1</v>
      </c>
      <c r="V2829">
        <v>7</v>
      </c>
      <c r="W2829">
        <v>0</v>
      </c>
      <c r="X2829">
        <v>0</v>
      </c>
      <c r="Y2829">
        <v>0</v>
      </c>
      <c r="Z2829">
        <v>1</v>
      </c>
      <c r="AA2829">
        <v>0</v>
      </c>
      <c r="AF2829">
        <v>14.6</v>
      </c>
    </row>
    <row r="2830" spans="1:32" hidden="1" x14ac:dyDescent="0.2">
      <c r="A2830" t="s">
        <v>823</v>
      </c>
      <c r="B2830" t="s">
        <v>721</v>
      </c>
      <c r="C2830" t="s">
        <v>46</v>
      </c>
      <c r="D2830" t="s">
        <v>41</v>
      </c>
      <c r="E2830">
        <v>1</v>
      </c>
      <c r="F2830" t="s">
        <v>824</v>
      </c>
      <c r="G2830" t="s">
        <v>100</v>
      </c>
      <c r="T2830">
        <v>7</v>
      </c>
      <c r="U2830">
        <v>4</v>
      </c>
      <c r="V2830">
        <v>46</v>
      </c>
      <c r="W2830">
        <v>1</v>
      </c>
      <c r="X2830">
        <v>0</v>
      </c>
      <c r="Y2830">
        <v>0</v>
      </c>
      <c r="AF2830">
        <v>14.6</v>
      </c>
    </row>
    <row r="2831" spans="1:32" hidden="1" x14ac:dyDescent="0.2">
      <c r="A2831" t="s">
        <v>821</v>
      </c>
      <c r="B2831" t="s">
        <v>721</v>
      </c>
      <c r="C2831" t="s">
        <v>31</v>
      </c>
      <c r="D2831" t="s">
        <v>55</v>
      </c>
      <c r="E2831">
        <v>1</v>
      </c>
      <c r="F2831" t="s">
        <v>822</v>
      </c>
      <c r="G2831" t="s">
        <v>101</v>
      </c>
      <c r="T2831">
        <v>12</v>
      </c>
      <c r="U2831">
        <v>8</v>
      </c>
      <c r="V2831">
        <v>65</v>
      </c>
      <c r="W2831">
        <v>0</v>
      </c>
      <c r="X2831">
        <v>0</v>
      </c>
      <c r="Y2831">
        <v>0</v>
      </c>
      <c r="AF2831">
        <v>14.5</v>
      </c>
    </row>
    <row r="2832" spans="1:32" x14ac:dyDescent="0.2">
      <c r="A2832" t="s">
        <v>1020</v>
      </c>
      <c r="B2832" t="s">
        <v>721</v>
      </c>
      <c r="C2832" t="s">
        <v>44</v>
      </c>
      <c r="D2832" t="s">
        <v>40</v>
      </c>
      <c r="E2832">
        <v>1</v>
      </c>
      <c r="F2832" t="s">
        <v>1021</v>
      </c>
      <c r="G2832" t="s">
        <v>92</v>
      </c>
      <c r="T2832">
        <v>6</v>
      </c>
      <c r="U2832">
        <v>4</v>
      </c>
      <c r="V2832">
        <v>45</v>
      </c>
      <c r="W2832">
        <v>1</v>
      </c>
      <c r="X2832">
        <v>0</v>
      </c>
      <c r="Y2832">
        <v>0</v>
      </c>
      <c r="AF2832">
        <v>14.5</v>
      </c>
    </row>
    <row r="2833" spans="1:32" hidden="1" x14ac:dyDescent="0.2">
      <c r="A2833" t="s">
        <v>923</v>
      </c>
      <c r="B2833" t="s">
        <v>721</v>
      </c>
      <c r="C2833" t="s">
        <v>41</v>
      </c>
      <c r="D2833" t="s">
        <v>46</v>
      </c>
      <c r="E2833">
        <v>1</v>
      </c>
      <c r="F2833" t="s">
        <v>924</v>
      </c>
      <c r="G2833" t="s">
        <v>100</v>
      </c>
      <c r="T2833">
        <v>7</v>
      </c>
      <c r="U2833">
        <v>4</v>
      </c>
      <c r="V2833">
        <v>41</v>
      </c>
      <c r="W2833">
        <v>1</v>
      </c>
      <c r="X2833">
        <v>0</v>
      </c>
      <c r="Y2833">
        <v>0</v>
      </c>
      <c r="AF2833">
        <v>14.1</v>
      </c>
    </row>
    <row r="2834" spans="1:32" hidden="1" x14ac:dyDescent="0.2">
      <c r="A2834" t="s">
        <v>372</v>
      </c>
      <c r="B2834" t="s">
        <v>368</v>
      </c>
      <c r="C2834" t="s">
        <v>32</v>
      </c>
      <c r="D2834" t="s">
        <v>45</v>
      </c>
      <c r="E2834">
        <v>1</v>
      </c>
      <c r="F2834" t="s">
        <v>373</v>
      </c>
      <c r="G2834" t="s">
        <v>93</v>
      </c>
      <c r="H2834">
        <v>24</v>
      </c>
      <c r="I2834">
        <v>15</v>
      </c>
      <c r="J2834">
        <v>179</v>
      </c>
      <c r="K2834">
        <v>2</v>
      </c>
      <c r="L2834">
        <v>0</v>
      </c>
      <c r="M2834">
        <v>1</v>
      </c>
      <c r="N2834">
        <v>0</v>
      </c>
      <c r="O2834">
        <v>2</v>
      </c>
      <c r="P2834">
        <v>-1</v>
      </c>
      <c r="Q2834">
        <v>0</v>
      </c>
      <c r="R2834">
        <v>0</v>
      </c>
      <c r="S2834">
        <v>0</v>
      </c>
      <c r="AF2834">
        <v>14.06</v>
      </c>
    </row>
    <row r="2835" spans="1:32" hidden="1" x14ac:dyDescent="0.2">
      <c r="A2835" t="s">
        <v>382</v>
      </c>
      <c r="B2835" t="s">
        <v>368</v>
      </c>
      <c r="C2835" t="s">
        <v>45</v>
      </c>
      <c r="D2835" t="s">
        <v>32</v>
      </c>
      <c r="E2835">
        <v>1</v>
      </c>
      <c r="F2835" t="s">
        <v>383</v>
      </c>
      <c r="G2835" t="s">
        <v>93</v>
      </c>
      <c r="H2835">
        <v>24</v>
      </c>
      <c r="I2835">
        <v>13</v>
      </c>
      <c r="J2835">
        <v>182</v>
      </c>
      <c r="K2835">
        <v>1</v>
      </c>
      <c r="L2835">
        <v>0</v>
      </c>
      <c r="M2835">
        <v>1</v>
      </c>
      <c r="N2835">
        <v>0</v>
      </c>
      <c r="O2835">
        <v>5</v>
      </c>
      <c r="P2835">
        <v>35</v>
      </c>
      <c r="Q2835">
        <v>0</v>
      </c>
      <c r="R2835">
        <v>0</v>
      </c>
      <c r="S2835">
        <v>0</v>
      </c>
      <c r="Z2835">
        <v>2</v>
      </c>
      <c r="AA2835">
        <v>0</v>
      </c>
      <c r="AF2835">
        <v>13.78</v>
      </c>
    </row>
    <row r="2836" spans="1:32" hidden="1" x14ac:dyDescent="0.2">
      <c r="A2836" t="s">
        <v>388</v>
      </c>
      <c r="B2836" t="s">
        <v>368</v>
      </c>
      <c r="C2836" t="s">
        <v>42</v>
      </c>
      <c r="D2836" t="s">
        <v>53</v>
      </c>
      <c r="E2836">
        <v>1</v>
      </c>
      <c r="F2836" t="s">
        <v>389</v>
      </c>
      <c r="G2836" t="s">
        <v>98</v>
      </c>
      <c r="H2836">
        <v>34</v>
      </c>
      <c r="I2836">
        <v>22</v>
      </c>
      <c r="J2836">
        <v>226</v>
      </c>
      <c r="K2836">
        <v>1</v>
      </c>
      <c r="L2836">
        <v>0</v>
      </c>
      <c r="M2836">
        <v>0</v>
      </c>
      <c r="N2836">
        <v>0</v>
      </c>
      <c r="O2836">
        <v>3</v>
      </c>
      <c r="P2836">
        <v>7</v>
      </c>
      <c r="Q2836">
        <v>0</v>
      </c>
      <c r="R2836">
        <v>0</v>
      </c>
      <c r="S2836">
        <v>0</v>
      </c>
      <c r="Z2836">
        <v>1</v>
      </c>
      <c r="AA2836">
        <v>0</v>
      </c>
      <c r="AF2836">
        <v>13.74</v>
      </c>
    </row>
    <row r="2837" spans="1:32" hidden="1" x14ac:dyDescent="0.2">
      <c r="A2837" t="s">
        <v>653</v>
      </c>
      <c r="B2837" t="s">
        <v>476</v>
      </c>
      <c r="C2837" t="s">
        <v>34</v>
      </c>
      <c r="D2837" t="s">
        <v>37</v>
      </c>
      <c r="E2837">
        <v>1</v>
      </c>
      <c r="F2837" t="s">
        <v>654</v>
      </c>
      <c r="G2837" t="s">
        <v>104</v>
      </c>
      <c r="O2837">
        <v>16</v>
      </c>
      <c r="P2837">
        <v>65</v>
      </c>
      <c r="Q2837">
        <v>0</v>
      </c>
      <c r="R2837">
        <v>0</v>
      </c>
      <c r="S2837">
        <v>0</v>
      </c>
      <c r="T2837">
        <v>3</v>
      </c>
      <c r="U2837">
        <v>3</v>
      </c>
      <c r="V2837">
        <v>42</v>
      </c>
      <c r="W2837">
        <v>0</v>
      </c>
      <c r="X2837">
        <v>0</v>
      </c>
      <c r="Y2837">
        <v>0</v>
      </c>
      <c r="AF2837">
        <v>13.7</v>
      </c>
    </row>
    <row r="2838" spans="1:32" hidden="1" x14ac:dyDescent="0.2">
      <c r="A2838" t="s">
        <v>378</v>
      </c>
      <c r="B2838" t="s">
        <v>368</v>
      </c>
      <c r="C2838" t="s">
        <v>44</v>
      </c>
      <c r="D2838" t="s">
        <v>40</v>
      </c>
      <c r="E2838">
        <v>1</v>
      </c>
      <c r="F2838" t="s">
        <v>379</v>
      </c>
      <c r="G2838" t="s">
        <v>92</v>
      </c>
      <c r="H2838">
        <v>31</v>
      </c>
      <c r="I2838">
        <v>18</v>
      </c>
      <c r="J2838">
        <v>175</v>
      </c>
      <c r="K2838">
        <v>1</v>
      </c>
      <c r="L2838">
        <v>0</v>
      </c>
      <c r="M2838">
        <v>1</v>
      </c>
      <c r="N2838">
        <v>0</v>
      </c>
      <c r="O2838">
        <v>14</v>
      </c>
      <c r="P2838">
        <v>35</v>
      </c>
      <c r="Q2838">
        <v>0</v>
      </c>
      <c r="R2838">
        <v>0</v>
      </c>
      <c r="S2838">
        <v>0</v>
      </c>
      <c r="AF2838">
        <v>13.5</v>
      </c>
    </row>
    <row r="2839" spans="1:32" hidden="1" x14ac:dyDescent="0.2">
      <c r="A2839" t="s">
        <v>877</v>
      </c>
      <c r="B2839" t="s">
        <v>795</v>
      </c>
      <c r="C2839" t="s">
        <v>35</v>
      </c>
      <c r="D2839" t="s">
        <v>57</v>
      </c>
      <c r="E2839">
        <v>1</v>
      </c>
      <c r="F2839" t="s">
        <v>878</v>
      </c>
      <c r="G2839" t="s">
        <v>99</v>
      </c>
      <c r="T2839">
        <v>6</v>
      </c>
      <c r="U2839">
        <v>5</v>
      </c>
      <c r="V2839">
        <v>85</v>
      </c>
      <c r="W2839">
        <v>0</v>
      </c>
      <c r="X2839">
        <v>0</v>
      </c>
      <c r="Y2839">
        <v>0</v>
      </c>
      <c r="AF2839">
        <v>13.5</v>
      </c>
    </row>
    <row r="2840" spans="1:32" hidden="1" x14ac:dyDescent="0.2">
      <c r="A2840" t="s">
        <v>957</v>
      </c>
      <c r="B2840" t="s">
        <v>721</v>
      </c>
      <c r="C2840" t="s">
        <v>53</v>
      </c>
      <c r="D2840" t="s">
        <v>42</v>
      </c>
      <c r="E2840">
        <v>1</v>
      </c>
      <c r="F2840" t="s">
        <v>958</v>
      </c>
      <c r="G2840" t="s">
        <v>98</v>
      </c>
      <c r="T2840">
        <v>8</v>
      </c>
      <c r="U2840">
        <v>6</v>
      </c>
      <c r="V2840">
        <v>74</v>
      </c>
      <c r="W2840">
        <v>0</v>
      </c>
      <c r="X2840">
        <v>0</v>
      </c>
      <c r="Y2840">
        <v>0</v>
      </c>
      <c r="AF2840">
        <v>13.4</v>
      </c>
    </row>
    <row r="2841" spans="1:32" hidden="1" x14ac:dyDescent="0.2">
      <c r="A2841" t="s">
        <v>1102</v>
      </c>
      <c r="B2841" t="s">
        <v>721</v>
      </c>
      <c r="C2841" t="s">
        <v>42</v>
      </c>
      <c r="D2841" t="s">
        <v>53</v>
      </c>
      <c r="E2841">
        <v>1</v>
      </c>
      <c r="F2841" t="s">
        <v>1103</v>
      </c>
      <c r="G2841" t="s">
        <v>98</v>
      </c>
      <c r="T2841">
        <v>6</v>
      </c>
      <c r="U2841">
        <v>4</v>
      </c>
      <c r="V2841">
        <v>34</v>
      </c>
      <c r="W2841">
        <v>1</v>
      </c>
      <c r="X2841">
        <v>0</v>
      </c>
      <c r="Y2841">
        <v>0</v>
      </c>
      <c r="AF2841">
        <v>13.4</v>
      </c>
    </row>
    <row r="2842" spans="1:32" hidden="1" x14ac:dyDescent="0.2">
      <c r="A2842" t="s">
        <v>1200</v>
      </c>
      <c r="B2842" t="s">
        <v>795</v>
      </c>
      <c r="C2842" t="s">
        <v>54</v>
      </c>
      <c r="D2842" t="s">
        <v>36</v>
      </c>
      <c r="E2842">
        <v>1</v>
      </c>
      <c r="F2842" t="s">
        <v>1201</v>
      </c>
      <c r="G2842" t="s">
        <v>103</v>
      </c>
      <c r="T2842">
        <v>3</v>
      </c>
      <c r="U2842">
        <v>3</v>
      </c>
      <c r="V2842">
        <v>43</v>
      </c>
      <c r="W2842">
        <v>1</v>
      </c>
      <c r="X2842">
        <v>0</v>
      </c>
      <c r="Y2842">
        <v>0</v>
      </c>
      <c r="AF2842">
        <v>13.3</v>
      </c>
    </row>
    <row r="2843" spans="1:32" hidden="1" x14ac:dyDescent="0.2">
      <c r="A2843" t="s">
        <v>863</v>
      </c>
      <c r="B2843" t="s">
        <v>721</v>
      </c>
      <c r="C2843" t="s">
        <v>31</v>
      </c>
      <c r="D2843" t="s">
        <v>55</v>
      </c>
      <c r="E2843">
        <v>1</v>
      </c>
      <c r="F2843" t="s">
        <v>864</v>
      </c>
      <c r="G2843" t="s">
        <v>101</v>
      </c>
      <c r="T2843">
        <v>11</v>
      </c>
      <c r="U2843">
        <v>7</v>
      </c>
      <c r="V2843">
        <v>60</v>
      </c>
      <c r="W2843">
        <v>0</v>
      </c>
      <c r="X2843">
        <v>0</v>
      </c>
      <c r="Y2843">
        <v>0</v>
      </c>
      <c r="AF2843">
        <v>13</v>
      </c>
    </row>
    <row r="2844" spans="1:32" hidden="1" x14ac:dyDescent="0.2">
      <c r="A2844" t="s">
        <v>1084</v>
      </c>
      <c r="B2844" t="s">
        <v>721</v>
      </c>
      <c r="C2844" t="s">
        <v>52</v>
      </c>
      <c r="D2844" t="s">
        <v>47</v>
      </c>
      <c r="E2844">
        <v>1</v>
      </c>
      <c r="F2844" t="s">
        <v>1085</v>
      </c>
      <c r="G2844" t="s">
        <v>95</v>
      </c>
      <c r="T2844">
        <v>11</v>
      </c>
      <c r="U2844">
        <v>5</v>
      </c>
      <c r="V2844">
        <v>78</v>
      </c>
      <c r="W2844">
        <v>0</v>
      </c>
      <c r="X2844">
        <v>0</v>
      </c>
      <c r="Y2844">
        <v>0</v>
      </c>
      <c r="AF2844">
        <v>12.8</v>
      </c>
    </row>
    <row r="2845" spans="1:32" hidden="1" x14ac:dyDescent="0.2">
      <c r="A2845" t="s">
        <v>458</v>
      </c>
      <c r="B2845" t="s">
        <v>368</v>
      </c>
      <c r="C2845" t="s">
        <v>56</v>
      </c>
      <c r="D2845" t="s">
        <v>51</v>
      </c>
      <c r="E2845">
        <v>1</v>
      </c>
      <c r="F2845" t="s">
        <v>459</v>
      </c>
      <c r="G2845" t="s">
        <v>102</v>
      </c>
      <c r="H2845">
        <v>31</v>
      </c>
      <c r="I2845">
        <v>23</v>
      </c>
      <c r="J2845">
        <v>142</v>
      </c>
      <c r="K2845">
        <v>2</v>
      </c>
      <c r="L2845">
        <v>0</v>
      </c>
      <c r="M2845">
        <v>1</v>
      </c>
      <c r="N2845">
        <v>0</v>
      </c>
      <c r="Z2845">
        <v>1</v>
      </c>
      <c r="AA2845">
        <v>0</v>
      </c>
      <c r="AF2845">
        <v>12.68</v>
      </c>
    </row>
    <row r="2846" spans="1:32" hidden="1" x14ac:dyDescent="0.2">
      <c r="A2846" t="s">
        <v>446</v>
      </c>
      <c r="B2846" t="s">
        <v>368</v>
      </c>
      <c r="C2846" t="s">
        <v>33</v>
      </c>
      <c r="D2846" t="s">
        <v>62</v>
      </c>
      <c r="E2846">
        <v>1</v>
      </c>
      <c r="F2846" t="s">
        <v>447</v>
      </c>
      <c r="G2846" t="s">
        <v>97</v>
      </c>
      <c r="H2846">
        <v>34</v>
      </c>
      <c r="I2846">
        <v>18</v>
      </c>
      <c r="J2846">
        <v>236</v>
      </c>
      <c r="K2846">
        <v>1</v>
      </c>
      <c r="L2846">
        <v>0</v>
      </c>
      <c r="M2846">
        <v>1</v>
      </c>
      <c r="N2846">
        <v>0</v>
      </c>
      <c r="Z2846">
        <v>1</v>
      </c>
      <c r="AA2846">
        <v>0</v>
      </c>
      <c r="AF2846">
        <v>12.44</v>
      </c>
    </row>
    <row r="2847" spans="1:32" hidden="1" x14ac:dyDescent="0.2">
      <c r="A2847" t="s">
        <v>959</v>
      </c>
      <c r="B2847" t="s">
        <v>721</v>
      </c>
      <c r="C2847" t="s">
        <v>50</v>
      </c>
      <c r="D2847" t="s">
        <v>38</v>
      </c>
      <c r="E2847">
        <v>1</v>
      </c>
      <c r="F2847" t="s">
        <v>960</v>
      </c>
      <c r="G2847" t="s">
        <v>105</v>
      </c>
      <c r="T2847">
        <v>8</v>
      </c>
      <c r="U2847">
        <v>4</v>
      </c>
      <c r="V2847">
        <v>84</v>
      </c>
      <c r="W2847">
        <v>0</v>
      </c>
      <c r="X2847">
        <v>0</v>
      </c>
      <c r="Y2847">
        <v>0</v>
      </c>
      <c r="AF2847">
        <v>12.4</v>
      </c>
    </row>
    <row r="2848" spans="1:32" hidden="1" x14ac:dyDescent="0.2">
      <c r="A2848" t="s">
        <v>1259</v>
      </c>
      <c r="B2848" t="s">
        <v>721</v>
      </c>
      <c r="C2848" t="s">
        <v>39</v>
      </c>
      <c r="D2848" t="s">
        <v>60</v>
      </c>
      <c r="E2848">
        <v>1</v>
      </c>
      <c r="F2848" t="s">
        <v>1260</v>
      </c>
      <c r="G2848" t="s">
        <v>106</v>
      </c>
      <c r="T2848">
        <v>7</v>
      </c>
      <c r="U2848">
        <v>6</v>
      </c>
      <c r="V2848">
        <v>63</v>
      </c>
      <c r="W2848">
        <v>0</v>
      </c>
      <c r="X2848">
        <v>0</v>
      </c>
      <c r="Y2848">
        <v>0</v>
      </c>
      <c r="AF2848">
        <v>12.3</v>
      </c>
    </row>
    <row r="2849" spans="1:32" hidden="1" x14ac:dyDescent="0.2">
      <c r="A2849" t="s">
        <v>1294</v>
      </c>
      <c r="B2849" t="s">
        <v>795</v>
      </c>
      <c r="C2849" t="s">
        <v>35</v>
      </c>
      <c r="D2849" t="s">
        <v>57</v>
      </c>
      <c r="E2849">
        <v>1</v>
      </c>
      <c r="F2849" t="s">
        <v>1295</v>
      </c>
      <c r="G2849" t="s">
        <v>99</v>
      </c>
      <c r="T2849">
        <v>2</v>
      </c>
      <c r="U2849">
        <v>2</v>
      </c>
      <c r="V2849">
        <v>42</v>
      </c>
      <c r="W2849">
        <v>1</v>
      </c>
      <c r="X2849">
        <v>0</v>
      </c>
      <c r="Y2849">
        <v>0</v>
      </c>
      <c r="AF2849">
        <v>12.2</v>
      </c>
    </row>
    <row r="2850" spans="1:32" hidden="1" x14ac:dyDescent="0.2">
      <c r="A2850" t="s">
        <v>661</v>
      </c>
      <c r="B2850" t="s">
        <v>476</v>
      </c>
      <c r="C2850" t="s">
        <v>44</v>
      </c>
      <c r="D2850" t="s">
        <v>40</v>
      </c>
      <c r="E2850">
        <v>1</v>
      </c>
      <c r="F2850" t="s">
        <v>662</v>
      </c>
      <c r="G2850" t="s">
        <v>92</v>
      </c>
      <c r="O2850">
        <v>18</v>
      </c>
      <c r="P2850">
        <v>56</v>
      </c>
      <c r="Q2850">
        <v>0</v>
      </c>
      <c r="R2850">
        <v>0</v>
      </c>
      <c r="S2850">
        <v>0</v>
      </c>
      <c r="T2850">
        <v>4</v>
      </c>
      <c r="U2850">
        <v>4</v>
      </c>
      <c r="V2850">
        <v>25</v>
      </c>
      <c r="W2850">
        <v>0</v>
      </c>
      <c r="X2850">
        <v>0</v>
      </c>
      <c r="Y2850">
        <v>0</v>
      </c>
      <c r="AF2850">
        <v>12.1</v>
      </c>
    </row>
    <row r="2851" spans="1:32" hidden="1" x14ac:dyDescent="0.2">
      <c r="A2851" t="s">
        <v>547</v>
      </c>
      <c r="B2851" t="s">
        <v>476</v>
      </c>
      <c r="C2851" t="s">
        <v>41</v>
      </c>
      <c r="D2851" t="s">
        <v>46</v>
      </c>
      <c r="E2851">
        <v>1</v>
      </c>
      <c r="F2851" t="s">
        <v>548</v>
      </c>
      <c r="G2851" t="s">
        <v>100</v>
      </c>
      <c r="O2851">
        <v>8</v>
      </c>
      <c r="P2851">
        <v>19</v>
      </c>
      <c r="Q2851">
        <v>0</v>
      </c>
      <c r="R2851">
        <v>0</v>
      </c>
      <c r="S2851">
        <v>0</v>
      </c>
      <c r="T2851">
        <v>6</v>
      </c>
      <c r="U2851">
        <v>5</v>
      </c>
      <c r="V2851">
        <v>51</v>
      </c>
      <c r="W2851">
        <v>0</v>
      </c>
      <c r="X2851">
        <v>0</v>
      </c>
      <c r="Y2851">
        <v>0</v>
      </c>
      <c r="AF2851">
        <v>12</v>
      </c>
    </row>
    <row r="2852" spans="1:32" hidden="1" x14ac:dyDescent="0.2">
      <c r="A2852" t="s">
        <v>444</v>
      </c>
      <c r="B2852" t="s">
        <v>368</v>
      </c>
      <c r="C2852" t="s">
        <v>40</v>
      </c>
      <c r="D2852" t="s">
        <v>44</v>
      </c>
      <c r="E2852">
        <v>1</v>
      </c>
      <c r="F2852" t="s">
        <v>445</v>
      </c>
      <c r="G2852" t="s">
        <v>92</v>
      </c>
      <c r="H2852">
        <v>40</v>
      </c>
      <c r="I2852">
        <v>22</v>
      </c>
      <c r="J2852">
        <v>183</v>
      </c>
      <c r="K2852">
        <v>1</v>
      </c>
      <c r="L2852">
        <v>0</v>
      </c>
      <c r="M2852">
        <v>2</v>
      </c>
      <c r="N2852">
        <v>0</v>
      </c>
      <c r="O2852">
        <v>4</v>
      </c>
      <c r="P2852">
        <v>26</v>
      </c>
      <c r="Q2852">
        <v>0</v>
      </c>
      <c r="R2852">
        <v>0</v>
      </c>
      <c r="S2852">
        <v>0</v>
      </c>
      <c r="AF2852">
        <v>11.92</v>
      </c>
    </row>
    <row r="2853" spans="1:32" hidden="1" x14ac:dyDescent="0.2">
      <c r="A2853" t="s">
        <v>516</v>
      </c>
      <c r="B2853" t="s">
        <v>476</v>
      </c>
      <c r="C2853" t="s">
        <v>38</v>
      </c>
      <c r="D2853" t="s">
        <v>50</v>
      </c>
      <c r="E2853">
        <v>1</v>
      </c>
      <c r="F2853" t="s">
        <v>517</v>
      </c>
      <c r="G2853" t="s">
        <v>105</v>
      </c>
      <c r="O2853">
        <v>3</v>
      </c>
      <c r="P2853">
        <v>4</v>
      </c>
      <c r="Q2853">
        <v>1</v>
      </c>
      <c r="R2853">
        <v>0</v>
      </c>
      <c r="S2853">
        <v>0</v>
      </c>
      <c r="T2853">
        <v>4</v>
      </c>
      <c r="U2853">
        <v>3</v>
      </c>
      <c r="V2853">
        <v>24</v>
      </c>
      <c r="W2853">
        <v>0</v>
      </c>
      <c r="X2853">
        <v>0</v>
      </c>
      <c r="Y2853">
        <v>0</v>
      </c>
      <c r="AF2853">
        <v>11.8</v>
      </c>
    </row>
    <row r="2854" spans="1:32" hidden="1" x14ac:dyDescent="0.2">
      <c r="A2854" t="s">
        <v>480</v>
      </c>
      <c r="B2854" t="s">
        <v>476</v>
      </c>
      <c r="C2854" t="s">
        <v>58</v>
      </c>
      <c r="D2854" t="s">
        <v>59</v>
      </c>
      <c r="E2854">
        <v>1</v>
      </c>
      <c r="F2854" t="s">
        <v>481</v>
      </c>
      <c r="G2854" t="s">
        <v>96</v>
      </c>
      <c r="O2854">
        <v>17</v>
      </c>
      <c r="P2854">
        <v>41</v>
      </c>
      <c r="Q2854">
        <v>0</v>
      </c>
      <c r="R2854">
        <v>0</v>
      </c>
      <c r="S2854">
        <v>0</v>
      </c>
      <c r="T2854">
        <v>4</v>
      </c>
      <c r="U2854">
        <v>3</v>
      </c>
      <c r="V2854">
        <v>46</v>
      </c>
      <c r="W2854">
        <v>0</v>
      </c>
      <c r="X2854">
        <v>0</v>
      </c>
      <c r="Y2854">
        <v>0</v>
      </c>
      <c r="AF2854">
        <v>11.7</v>
      </c>
    </row>
    <row r="2855" spans="1:32" hidden="1" x14ac:dyDescent="0.2">
      <c r="A2855" t="s">
        <v>839</v>
      </c>
      <c r="B2855" t="s">
        <v>721</v>
      </c>
      <c r="C2855" t="s">
        <v>32</v>
      </c>
      <c r="D2855" t="s">
        <v>45</v>
      </c>
      <c r="E2855">
        <v>1</v>
      </c>
      <c r="F2855" t="s">
        <v>840</v>
      </c>
      <c r="G2855" t="s">
        <v>93</v>
      </c>
      <c r="T2855">
        <v>3</v>
      </c>
      <c r="U2855">
        <v>2</v>
      </c>
      <c r="V2855">
        <v>37</v>
      </c>
      <c r="W2855">
        <v>1</v>
      </c>
      <c r="X2855">
        <v>0</v>
      </c>
      <c r="Y2855">
        <v>0</v>
      </c>
      <c r="AF2855">
        <v>11.7</v>
      </c>
    </row>
    <row r="2856" spans="1:32" hidden="1" x14ac:dyDescent="0.2">
      <c r="A2856" t="s">
        <v>663</v>
      </c>
      <c r="B2856" t="s">
        <v>476</v>
      </c>
      <c r="C2856" t="s">
        <v>58</v>
      </c>
      <c r="D2856" t="s">
        <v>59</v>
      </c>
      <c r="E2856">
        <v>1</v>
      </c>
      <c r="F2856" t="s">
        <v>664</v>
      </c>
      <c r="G2856" t="s">
        <v>96</v>
      </c>
      <c r="O2856">
        <v>6</v>
      </c>
      <c r="P2856">
        <v>55</v>
      </c>
      <c r="Q2856">
        <v>1</v>
      </c>
      <c r="R2856">
        <v>0</v>
      </c>
      <c r="S2856">
        <v>0</v>
      </c>
      <c r="AF2856">
        <v>11.5</v>
      </c>
    </row>
    <row r="2857" spans="1:32" hidden="1" x14ac:dyDescent="0.2">
      <c r="A2857" t="s">
        <v>973</v>
      </c>
      <c r="B2857" t="s">
        <v>721</v>
      </c>
      <c r="C2857" t="s">
        <v>51</v>
      </c>
      <c r="D2857" t="s">
        <v>56</v>
      </c>
      <c r="E2857">
        <v>1</v>
      </c>
      <c r="F2857" t="s">
        <v>974</v>
      </c>
      <c r="G2857" t="s">
        <v>102</v>
      </c>
      <c r="T2857">
        <v>8</v>
      </c>
      <c r="U2857">
        <v>5</v>
      </c>
      <c r="V2857">
        <v>63</v>
      </c>
      <c r="W2857">
        <v>0</v>
      </c>
      <c r="X2857">
        <v>0</v>
      </c>
      <c r="Y2857">
        <v>0</v>
      </c>
      <c r="AF2857">
        <v>11.3</v>
      </c>
    </row>
    <row r="2858" spans="1:32" hidden="1" x14ac:dyDescent="0.2">
      <c r="A2858" t="s">
        <v>1180</v>
      </c>
      <c r="B2858" t="s">
        <v>795</v>
      </c>
      <c r="C2858" t="s">
        <v>42</v>
      </c>
      <c r="D2858" t="s">
        <v>53</v>
      </c>
      <c r="E2858">
        <v>1</v>
      </c>
      <c r="F2858" t="s">
        <v>1181</v>
      </c>
      <c r="G2858" t="s">
        <v>98</v>
      </c>
      <c r="T2858">
        <v>7</v>
      </c>
      <c r="U2858">
        <v>4</v>
      </c>
      <c r="V2858">
        <v>73</v>
      </c>
      <c r="W2858">
        <v>0</v>
      </c>
      <c r="X2858">
        <v>0</v>
      </c>
      <c r="Y2858">
        <v>0</v>
      </c>
      <c r="AF2858">
        <v>11.3</v>
      </c>
    </row>
    <row r="2859" spans="1:32" hidden="1" x14ac:dyDescent="0.2">
      <c r="A2859" t="s">
        <v>508</v>
      </c>
      <c r="B2859" t="s">
        <v>476</v>
      </c>
      <c r="C2859" t="s">
        <v>37</v>
      </c>
      <c r="D2859" t="s">
        <v>34</v>
      </c>
      <c r="E2859">
        <v>1</v>
      </c>
      <c r="F2859" t="s">
        <v>509</v>
      </c>
      <c r="G2859" t="s">
        <v>104</v>
      </c>
      <c r="O2859">
        <v>13</v>
      </c>
      <c r="P2859">
        <v>52</v>
      </c>
      <c r="Q2859">
        <v>1</v>
      </c>
      <c r="R2859">
        <v>0</v>
      </c>
      <c r="S2859">
        <v>0</v>
      </c>
      <c r="T2859">
        <v>1</v>
      </c>
      <c r="U2859">
        <v>0</v>
      </c>
      <c r="V2859">
        <v>0</v>
      </c>
      <c r="W2859">
        <v>0</v>
      </c>
      <c r="X2859">
        <v>0</v>
      </c>
      <c r="Y2859">
        <v>0</v>
      </c>
      <c r="AF2859">
        <v>11.2</v>
      </c>
    </row>
    <row r="2860" spans="1:32" hidden="1" x14ac:dyDescent="0.2">
      <c r="A2860" t="s">
        <v>851</v>
      </c>
      <c r="B2860" t="s">
        <v>721</v>
      </c>
      <c r="C2860" t="s">
        <v>40</v>
      </c>
      <c r="D2860" t="s">
        <v>44</v>
      </c>
      <c r="E2860">
        <v>1</v>
      </c>
      <c r="F2860" t="s">
        <v>852</v>
      </c>
      <c r="G2860" t="s">
        <v>92</v>
      </c>
      <c r="T2860">
        <v>7</v>
      </c>
      <c r="U2860">
        <v>5</v>
      </c>
      <c r="V2860">
        <v>60</v>
      </c>
      <c r="W2860">
        <v>0</v>
      </c>
      <c r="X2860">
        <v>0</v>
      </c>
      <c r="Y2860">
        <v>0</v>
      </c>
      <c r="Z2860">
        <v>1</v>
      </c>
      <c r="AA2860">
        <v>0</v>
      </c>
      <c r="AF2860">
        <v>11</v>
      </c>
    </row>
    <row r="2861" spans="1:32" hidden="1" x14ac:dyDescent="0.2">
      <c r="A2861" t="s">
        <v>979</v>
      </c>
      <c r="B2861" t="s">
        <v>721</v>
      </c>
      <c r="C2861" t="s">
        <v>34</v>
      </c>
      <c r="D2861" t="s">
        <v>37</v>
      </c>
      <c r="E2861">
        <v>1</v>
      </c>
      <c r="F2861" t="s">
        <v>980</v>
      </c>
      <c r="G2861" t="s">
        <v>104</v>
      </c>
      <c r="T2861">
        <v>8</v>
      </c>
      <c r="U2861">
        <v>5</v>
      </c>
      <c r="V2861">
        <v>60</v>
      </c>
      <c r="W2861">
        <v>0</v>
      </c>
      <c r="X2861">
        <v>0</v>
      </c>
      <c r="Y2861">
        <v>0</v>
      </c>
      <c r="AF2861">
        <v>11</v>
      </c>
    </row>
    <row r="2862" spans="1:32" hidden="1" x14ac:dyDescent="0.2">
      <c r="A2862" t="s">
        <v>380</v>
      </c>
      <c r="B2862" t="s">
        <v>368</v>
      </c>
      <c r="C2862" t="s">
        <v>60</v>
      </c>
      <c r="D2862" t="s">
        <v>39</v>
      </c>
      <c r="E2862">
        <v>1</v>
      </c>
      <c r="F2862" t="s">
        <v>381</v>
      </c>
      <c r="G2862" t="s">
        <v>106</v>
      </c>
      <c r="H2862">
        <v>26</v>
      </c>
      <c r="I2862">
        <v>17</v>
      </c>
      <c r="J2862">
        <v>165</v>
      </c>
      <c r="K2862">
        <v>0</v>
      </c>
      <c r="L2862">
        <v>0</v>
      </c>
      <c r="M2862">
        <v>0</v>
      </c>
      <c r="N2862">
        <v>0</v>
      </c>
      <c r="O2862">
        <v>7</v>
      </c>
      <c r="P2862">
        <v>41</v>
      </c>
      <c r="Q2862">
        <v>0</v>
      </c>
      <c r="R2862">
        <v>0</v>
      </c>
      <c r="S2862">
        <v>0</v>
      </c>
      <c r="AF2862">
        <v>10.7</v>
      </c>
    </row>
    <row r="2863" spans="1:32" hidden="1" x14ac:dyDescent="0.2">
      <c r="A2863" t="s">
        <v>1162</v>
      </c>
      <c r="B2863" t="s">
        <v>795</v>
      </c>
      <c r="C2863" t="s">
        <v>59</v>
      </c>
      <c r="D2863" t="s">
        <v>58</v>
      </c>
      <c r="E2863">
        <v>1</v>
      </c>
      <c r="F2863" t="s">
        <v>1163</v>
      </c>
      <c r="G2863" t="s">
        <v>96</v>
      </c>
      <c r="T2863">
        <v>6</v>
      </c>
      <c r="U2863">
        <v>3</v>
      </c>
      <c r="V2863">
        <v>17</v>
      </c>
      <c r="W2863">
        <v>1</v>
      </c>
      <c r="X2863">
        <v>0</v>
      </c>
      <c r="Y2863">
        <v>0</v>
      </c>
      <c r="AF2863">
        <v>10.7</v>
      </c>
    </row>
    <row r="2864" spans="1:32" hidden="1" x14ac:dyDescent="0.2">
      <c r="A2864" t="s">
        <v>438</v>
      </c>
      <c r="B2864" t="s">
        <v>368</v>
      </c>
      <c r="C2864" t="s">
        <v>33</v>
      </c>
      <c r="D2864" t="s">
        <v>62</v>
      </c>
      <c r="E2864">
        <v>1</v>
      </c>
      <c r="F2864" t="s">
        <v>439</v>
      </c>
      <c r="G2864" t="s">
        <v>97</v>
      </c>
      <c r="H2864">
        <v>13</v>
      </c>
      <c r="I2864">
        <v>8</v>
      </c>
      <c r="J2864">
        <v>98</v>
      </c>
      <c r="K2864">
        <v>1</v>
      </c>
      <c r="L2864">
        <v>1</v>
      </c>
      <c r="M2864">
        <v>0</v>
      </c>
      <c r="N2864">
        <v>0</v>
      </c>
      <c r="O2864">
        <v>1</v>
      </c>
      <c r="P2864">
        <v>6</v>
      </c>
      <c r="Q2864">
        <v>0</v>
      </c>
      <c r="R2864">
        <v>0</v>
      </c>
      <c r="S2864">
        <v>0</v>
      </c>
      <c r="AF2864">
        <v>10.52</v>
      </c>
    </row>
    <row r="2865" spans="1:32" hidden="1" x14ac:dyDescent="0.2">
      <c r="A2865" t="s">
        <v>931</v>
      </c>
      <c r="B2865" t="s">
        <v>721</v>
      </c>
      <c r="C2865" t="s">
        <v>48</v>
      </c>
      <c r="D2865" t="s">
        <v>43</v>
      </c>
      <c r="E2865">
        <v>1</v>
      </c>
      <c r="F2865" t="s">
        <v>932</v>
      </c>
      <c r="G2865" t="s">
        <v>89</v>
      </c>
      <c r="T2865">
        <v>7</v>
      </c>
      <c r="U2865">
        <v>3</v>
      </c>
      <c r="V2865">
        <v>55</v>
      </c>
      <c r="W2865">
        <v>0</v>
      </c>
      <c r="X2865">
        <v>1</v>
      </c>
      <c r="Y2865">
        <v>0</v>
      </c>
      <c r="AF2865">
        <v>10.5</v>
      </c>
    </row>
    <row r="2866" spans="1:32" hidden="1" x14ac:dyDescent="0.2">
      <c r="A2866" t="s">
        <v>1226</v>
      </c>
      <c r="B2866" t="s">
        <v>721</v>
      </c>
      <c r="C2866" t="s">
        <v>57</v>
      </c>
      <c r="D2866" t="s">
        <v>35</v>
      </c>
      <c r="E2866">
        <v>1</v>
      </c>
      <c r="F2866" t="s">
        <v>1227</v>
      </c>
      <c r="G2866" t="s">
        <v>99</v>
      </c>
      <c r="T2866">
        <v>9</v>
      </c>
      <c r="U2866">
        <v>7</v>
      </c>
      <c r="V2866">
        <v>35</v>
      </c>
      <c r="W2866">
        <v>0</v>
      </c>
      <c r="X2866">
        <v>0</v>
      </c>
      <c r="Y2866">
        <v>0</v>
      </c>
      <c r="AF2866">
        <v>10.5</v>
      </c>
    </row>
    <row r="2867" spans="1:32" hidden="1" x14ac:dyDescent="0.2">
      <c r="A2867" t="s">
        <v>815</v>
      </c>
      <c r="B2867" t="s">
        <v>721</v>
      </c>
      <c r="C2867" t="s">
        <v>54</v>
      </c>
      <c r="D2867" t="s">
        <v>36</v>
      </c>
      <c r="E2867">
        <v>1</v>
      </c>
      <c r="F2867" t="s">
        <v>816</v>
      </c>
      <c r="G2867" t="s">
        <v>103</v>
      </c>
      <c r="T2867">
        <v>2</v>
      </c>
      <c r="U2867">
        <v>2</v>
      </c>
      <c r="V2867">
        <v>24</v>
      </c>
      <c r="W2867">
        <v>1</v>
      </c>
      <c r="X2867">
        <v>0</v>
      </c>
      <c r="Y2867">
        <v>0</v>
      </c>
      <c r="AF2867">
        <v>10.4</v>
      </c>
    </row>
    <row r="2868" spans="1:32" hidden="1" x14ac:dyDescent="0.2">
      <c r="A2868" t="s">
        <v>1154</v>
      </c>
      <c r="B2868" t="s">
        <v>795</v>
      </c>
      <c r="C2868" t="s">
        <v>39</v>
      </c>
      <c r="D2868" t="s">
        <v>60</v>
      </c>
      <c r="E2868">
        <v>1</v>
      </c>
      <c r="F2868" t="s">
        <v>1155</v>
      </c>
      <c r="G2868" t="s">
        <v>106</v>
      </c>
      <c r="T2868">
        <v>7</v>
      </c>
      <c r="U2868">
        <v>5</v>
      </c>
      <c r="V2868">
        <v>53</v>
      </c>
      <c r="W2868">
        <v>0</v>
      </c>
      <c r="X2868">
        <v>0</v>
      </c>
      <c r="Y2868">
        <v>0</v>
      </c>
      <c r="AF2868">
        <v>10.3</v>
      </c>
    </row>
    <row r="2869" spans="1:32" hidden="1" x14ac:dyDescent="0.2">
      <c r="A2869" t="s">
        <v>829</v>
      </c>
      <c r="B2869" t="s">
        <v>721</v>
      </c>
      <c r="C2869" t="s">
        <v>62</v>
      </c>
      <c r="D2869" t="s">
        <v>33</v>
      </c>
      <c r="E2869">
        <v>1</v>
      </c>
      <c r="F2869" t="s">
        <v>830</v>
      </c>
      <c r="G2869" t="s">
        <v>97</v>
      </c>
      <c r="T2869">
        <v>9</v>
      </c>
      <c r="U2869">
        <v>5</v>
      </c>
      <c r="V2869">
        <v>52</v>
      </c>
      <c r="W2869">
        <v>0</v>
      </c>
      <c r="X2869">
        <v>0</v>
      </c>
      <c r="Y2869">
        <v>0</v>
      </c>
      <c r="AF2869">
        <v>10.199999999999999</v>
      </c>
    </row>
    <row r="2870" spans="1:32" hidden="1" x14ac:dyDescent="0.2">
      <c r="A2870" t="s">
        <v>559</v>
      </c>
      <c r="B2870" t="s">
        <v>476</v>
      </c>
      <c r="C2870" t="s">
        <v>37</v>
      </c>
      <c r="D2870" t="s">
        <v>34</v>
      </c>
      <c r="E2870">
        <v>1</v>
      </c>
      <c r="F2870" t="s">
        <v>560</v>
      </c>
      <c r="G2870" t="s">
        <v>104</v>
      </c>
      <c r="O2870">
        <v>3</v>
      </c>
      <c r="P2870">
        <v>14</v>
      </c>
      <c r="Q2870">
        <v>0</v>
      </c>
      <c r="R2870">
        <v>0</v>
      </c>
      <c r="S2870">
        <v>0</v>
      </c>
      <c r="T2870">
        <v>5</v>
      </c>
      <c r="U2870">
        <v>4</v>
      </c>
      <c r="V2870">
        <v>46</v>
      </c>
      <c r="W2870">
        <v>0</v>
      </c>
      <c r="X2870">
        <v>0</v>
      </c>
      <c r="Y2870">
        <v>0</v>
      </c>
      <c r="AF2870">
        <v>10</v>
      </c>
    </row>
    <row r="2871" spans="1:32" hidden="1" x14ac:dyDescent="0.2">
      <c r="A2871" t="s">
        <v>1318</v>
      </c>
      <c r="B2871" t="s">
        <v>721</v>
      </c>
      <c r="C2871" t="s">
        <v>47</v>
      </c>
      <c r="D2871" t="s">
        <v>52</v>
      </c>
      <c r="E2871">
        <v>1</v>
      </c>
      <c r="F2871" t="s">
        <v>1319</v>
      </c>
      <c r="G2871" t="s">
        <v>95</v>
      </c>
      <c r="T2871">
        <v>8</v>
      </c>
      <c r="U2871">
        <v>4</v>
      </c>
      <c r="V2871">
        <v>59</v>
      </c>
      <c r="W2871">
        <v>0</v>
      </c>
      <c r="X2871">
        <v>0</v>
      </c>
      <c r="Y2871">
        <v>0</v>
      </c>
      <c r="AF2871">
        <v>9.9</v>
      </c>
    </row>
    <row r="2872" spans="1:32" hidden="1" x14ac:dyDescent="0.2">
      <c r="A2872" t="s">
        <v>374</v>
      </c>
      <c r="B2872" t="s">
        <v>368</v>
      </c>
      <c r="C2872" t="s">
        <v>39</v>
      </c>
      <c r="D2872" t="s">
        <v>60</v>
      </c>
      <c r="E2872">
        <v>1</v>
      </c>
      <c r="F2872" t="s">
        <v>375</v>
      </c>
      <c r="G2872" t="s">
        <v>106</v>
      </c>
      <c r="H2872">
        <v>32</v>
      </c>
      <c r="I2872">
        <v>23</v>
      </c>
      <c r="J2872">
        <v>231</v>
      </c>
      <c r="K2872">
        <v>0</v>
      </c>
      <c r="L2872">
        <v>0</v>
      </c>
      <c r="M2872">
        <v>1</v>
      </c>
      <c r="N2872">
        <v>0</v>
      </c>
      <c r="O2872">
        <v>3</v>
      </c>
      <c r="P2872">
        <v>16</v>
      </c>
      <c r="Q2872">
        <v>0</v>
      </c>
      <c r="R2872">
        <v>0</v>
      </c>
      <c r="S2872">
        <v>0</v>
      </c>
      <c r="AF2872">
        <v>9.84</v>
      </c>
    </row>
    <row r="2873" spans="1:32" hidden="1" x14ac:dyDescent="0.2">
      <c r="A2873" t="s">
        <v>639</v>
      </c>
      <c r="B2873" t="s">
        <v>476</v>
      </c>
      <c r="C2873" t="s">
        <v>32</v>
      </c>
      <c r="D2873" t="s">
        <v>45</v>
      </c>
      <c r="E2873">
        <v>1</v>
      </c>
      <c r="F2873" t="s">
        <v>640</v>
      </c>
      <c r="G2873" t="s">
        <v>93</v>
      </c>
      <c r="O2873">
        <v>12</v>
      </c>
      <c r="P2873">
        <v>62</v>
      </c>
      <c r="Q2873">
        <v>0</v>
      </c>
      <c r="R2873">
        <v>0</v>
      </c>
      <c r="S2873">
        <v>0</v>
      </c>
      <c r="T2873">
        <v>4</v>
      </c>
      <c r="U2873">
        <v>2</v>
      </c>
      <c r="V2873">
        <v>16</v>
      </c>
      <c r="W2873">
        <v>0</v>
      </c>
      <c r="X2873">
        <v>0</v>
      </c>
      <c r="Y2873">
        <v>0</v>
      </c>
      <c r="AF2873">
        <v>9.8000000000000007</v>
      </c>
    </row>
    <row r="2874" spans="1:32" hidden="1" x14ac:dyDescent="0.2">
      <c r="A2874" t="s">
        <v>1218</v>
      </c>
      <c r="B2874" t="s">
        <v>721</v>
      </c>
      <c r="C2874" t="s">
        <v>34</v>
      </c>
      <c r="D2874" t="s">
        <v>37</v>
      </c>
      <c r="E2874">
        <v>1</v>
      </c>
      <c r="F2874" t="s">
        <v>1219</v>
      </c>
      <c r="G2874" t="s">
        <v>104</v>
      </c>
      <c r="T2874">
        <v>7</v>
      </c>
      <c r="U2874">
        <v>5</v>
      </c>
      <c r="V2874">
        <v>48</v>
      </c>
      <c r="W2874">
        <v>0</v>
      </c>
      <c r="X2874">
        <v>0</v>
      </c>
      <c r="Y2874">
        <v>0</v>
      </c>
      <c r="AF2874">
        <v>9.8000000000000007</v>
      </c>
    </row>
    <row r="2875" spans="1:32" hidden="1" x14ac:dyDescent="0.2">
      <c r="A2875" t="s">
        <v>1022</v>
      </c>
      <c r="B2875" t="s">
        <v>721</v>
      </c>
      <c r="C2875" t="s">
        <v>48</v>
      </c>
      <c r="D2875" t="s">
        <v>43</v>
      </c>
      <c r="E2875">
        <v>1</v>
      </c>
      <c r="F2875" t="s">
        <v>1023</v>
      </c>
      <c r="G2875" t="s">
        <v>89</v>
      </c>
      <c r="T2875">
        <v>7</v>
      </c>
      <c r="U2875">
        <v>4</v>
      </c>
      <c r="V2875">
        <v>58</v>
      </c>
      <c r="W2875">
        <v>0</v>
      </c>
      <c r="X2875">
        <v>0</v>
      </c>
      <c r="Y2875">
        <v>0</v>
      </c>
      <c r="AF2875">
        <v>9.8000000000000007</v>
      </c>
    </row>
    <row r="2876" spans="1:32" hidden="1" x14ac:dyDescent="0.2">
      <c r="A2876" t="s">
        <v>420</v>
      </c>
      <c r="B2876" t="s">
        <v>368</v>
      </c>
      <c r="C2876" t="s">
        <v>53</v>
      </c>
      <c r="D2876" t="s">
        <v>42</v>
      </c>
      <c r="E2876">
        <v>1</v>
      </c>
      <c r="F2876" t="s">
        <v>421</v>
      </c>
      <c r="G2876" t="s">
        <v>98</v>
      </c>
      <c r="H2876">
        <v>31</v>
      </c>
      <c r="I2876">
        <v>21</v>
      </c>
      <c r="J2876">
        <v>196</v>
      </c>
      <c r="K2876">
        <v>1</v>
      </c>
      <c r="L2876">
        <v>0</v>
      </c>
      <c r="M2876">
        <v>2</v>
      </c>
      <c r="N2876">
        <v>0</v>
      </c>
      <c r="O2876">
        <v>2</v>
      </c>
      <c r="P2876">
        <v>-1</v>
      </c>
      <c r="Q2876">
        <v>0</v>
      </c>
      <c r="R2876">
        <v>0</v>
      </c>
      <c r="S2876">
        <v>0</v>
      </c>
      <c r="AF2876">
        <v>9.74</v>
      </c>
    </row>
    <row r="2877" spans="1:32" hidden="1" x14ac:dyDescent="0.2">
      <c r="A2877" t="s">
        <v>500</v>
      </c>
      <c r="B2877" t="s">
        <v>476</v>
      </c>
      <c r="C2877" t="s">
        <v>49</v>
      </c>
      <c r="D2877" t="s">
        <v>61</v>
      </c>
      <c r="E2877">
        <v>1</v>
      </c>
      <c r="F2877" t="s">
        <v>501</v>
      </c>
      <c r="G2877" t="s">
        <v>94</v>
      </c>
      <c r="O2877">
        <v>14</v>
      </c>
      <c r="P2877">
        <v>51</v>
      </c>
      <c r="Q2877">
        <v>0</v>
      </c>
      <c r="R2877">
        <v>0</v>
      </c>
      <c r="S2877">
        <v>0</v>
      </c>
      <c r="T2877">
        <v>3</v>
      </c>
      <c r="U2877">
        <v>3</v>
      </c>
      <c r="V2877">
        <v>16</v>
      </c>
      <c r="W2877">
        <v>0</v>
      </c>
      <c r="X2877">
        <v>0</v>
      </c>
      <c r="Y2877">
        <v>0</v>
      </c>
      <c r="Z2877">
        <v>1</v>
      </c>
      <c r="AA2877">
        <v>0</v>
      </c>
      <c r="AF2877">
        <v>9.6999999999999993</v>
      </c>
    </row>
    <row r="2878" spans="1:32" hidden="1" x14ac:dyDescent="0.2">
      <c r="A2878" t="s">
        <v>599</v>
      </c>
      <c r="B2878" t="s">
        <v>476</v>
      </c>
      <c r="C2878" t="s">
        <v>40</v>
      </c>
      <c r="D2878" t="s">
        <v>44</v>
      </c>
      <c r="E2878">
        <v>1</v>
      </c>
      <c r="F2878" t="s">
        <v>600</v>
      </c>
      <c r="G2878" t="s">
        <v>92</v>
      </c>
      <c r="O2878">
        <v>12</v>
      </c>
      <c r="P2878">
        <v>51</v>
      </c>
      <c r="Q2878">
        <v>0</v>
      </c>
      <c r="R2878">
        <v>0</v>
      </c>
      <c r="S2878">
        <v>0</v>
      </c>
      <c r="T2878">
        <v>4</v>
      </c>
      <c r="U2878">
        <v>3</v>
      </c>
      <c r="V2878">
        <v>16</v>
      </c>
      <c r="W2878">
        <v>0</v>
      </c>
      <c r="X2878">
        <v>0</v>
      </c>
      <c r="Y2878">
        <v>0</v>
      </c>
      <c r="AF2878">
        <v>9.6999999999999993</v>
      </c>
    </row>
    <row r="2879" spans="1:32" hidden="1" x14ac:dyDescent="0.2">
      <c r="A2879" t="s">
        <v>1088</v>
      </c>
      <c r="B2879" t="s">
        <v>721</v>
      </c>
      <c r="C2879" t="s">
        <v>33</v>
      </c>
      <c r="D2879" t="s">
        <v>62</v>
      </c>
      <c r="E2879">
        <v>1</v>
      </c>
      <c r="F2879" t="s">
        <v>1089</v>
      </c>
      <c r="G2879" t="s">
        <v>97</v>
      </c>
      <c r="T2879">
        <v>8</v>
      </c>
      <c r="U2879">
        <v>4</v>
      </c>
      <c r="V2879">
        <v>57</v>
      </c>
      <c r="W2879">
        <v>0</v>
      </c>
      <c r="X2879">
        <v>0</v>
      </c>
      <c r="Y2879">
        <v>0</v>
      </c>
      <c r="AF2879">
        <v>9.6999999999999993</v>
      </c>
    </row>
    <row r="2880" spans="1:32" hidden="1" x14ac:dyDescent="0.2">
      <c r="A2880" t="s">
        <v>873</v>
      </c>
      <c r="B2880" t="s">
        <v>721</v>
      </c>
      <c r="C2880" t="s">
        <v>56</v>
      </c>
      <c r="D2880" t="s">
        <v>51</v>
      </c>
      <c r="E2880">
        <v>1</v>
      </c>
      <c r="F2880" t="s">
        <v>874</v>
      </c>
      <c r="G2880" t="s">
        <v>102</v>
      </c>
      <c r="T2880">
        <v>9</v>
      </c>
      <c r="U2880">
        <v>5</v>
      </c>
      <c r="V2880">
        <v>47</v>
      </c>
      <c r="W2880">
        <v>0</v>
      </c>
      <c r="X2880">
        <v>0</v>
      </c>
      <c r="Y2880">
        <v>0</v>
      </c>
      <c r="AF2880">
        <v>9.6999999999999993</v>
      </c>
    </row>
    <row r="2881" spans="1:32" hidden="1" x14ac:dyDescent="0.2">
      <c r="A2881" t="s">
        <v>537</v>
      </c>
      <c r="B2881" t="s">
        <v>476</v>
      </c>
      <c r="C2881" t="s">
        <v>55</v>
      </c>
      <c r="D2881" t="s">
        <v>31</v>
      </c>
      <c r="E2881">
        <v>1</v>
      </c>
      <c r="F2881" t="s">
        <v>538</v>
      </c>
      <c r="G2881" t="s">
        <v>101</v>
      </c>
      <c r="O2881">
        <v>14</v>
      </c>
      <c r="P2881">
        <v>43</v>
      </c>
      <c r="Q2881">
        <v>0</v>
      </c>
      <c r="R2881">
        <v>0</v>
      </c>
      <c r="S2881">
        <v>0</v>
      </c>
      <c r="T2881">
        <v>7</v>
      </c>
      <c r="U2881">
        <v>4</v>
      </c>
      <c r="V2881">
        <v>13</v>
      </c>
      <c r="W2881">
        <v>0</v>
      </c>
      <c r="X2881">
        <v>0</v>
      </c>
      <c r="Y2881">
        <v>0</v>
      </c>
      <c r="AF2881">
        <v>9.6</v>
      </c>
    </row>
    <row r="2882" spans="1:32" hidden="1" x14ac:dyDescent="0.2">
      <c r="A2882" t="s">
        <v>768</v>
      </c>
      <c r="B2882" t="s">
        <v>721</v>
      </c>
      <c r="C2882" t="s">
        <v>35</v>
      </c>
      <c r="D2882" t="s">
        <v>57</v>
      </c>
      <c r="E2882">
        <v>1</v>
      </c>
      <c r="F2882" t="s">
        <v>769</v>
      </c>
      <c r="G2882" t="s">
        <v>99</v>
      </c>
      <c r="O2882">
        <v>4</v>
      </c>
      <c r="P2882">
        <v>17</v>
      </c>
      <c r="Q2882">
        <v>1</v>
      </c>
      <c r="R2882">
        <v>0</v>
      </c>
      <c r="S2882">
        <v>0</v>
      </c>
      <c r="T2882">
        <v>4</v>
      </c>
      <c r="U2882">
        <v>2</v>
      </c>
      <c r="V2882">
        <v>-2</v>
      </c>
      <c r="W2882">
        <v>0</v>
      </c>
      <c r="X2882">
        <v>0</v>
      </c>
      <c r="Y2882">
        <v>0</v>
      </c>
      <c r="Z2882">
        <v>0</v>
      </c>
      <c r="AA2882">
        <v>1</v>
      </c>
      <c r="AF2882">
        <v>9.5</v>
      </c>
    </row>
    <row r="2883" spans="1:32" hidden="1" x14ac:dyDescent="0.2">
      <c r="A2883" t="s">
        <v>1092</v>
      </c>
      <c r="B2883" t="s">
        <v>721</v>
      </c>
      <c r="C2883" t="s">
        <v>32</v>
      </c>
      <c r="D2883" t="s">
        <v>45</v>
      </c>
      <c r="E2883">
        <v>1</v>
      </c>
      <c r="F2883" t="s">
        <v>1093</v>
      </c>
      <c r="G2883" t="s">
        <v>93</v>
      </c>
      <c r="T2883">
        <v>6</v>
      </c>
      <c r="U2883">
        <v>4</v>
      </c>
      <c r="V2883">
        <v>55</v>
      </c>
      <c r="W2883">
        <v>0</v>
      </c>
      <c r="X2883">
        <v>0</v>
      </c>
      <c r="Y2883">
        <v>0</v>
      </c>
      <c r="AF2883">
        <v>9.5</v>
      </c>
    </row>
    <row r="2884" spans="1:32" hidden="1" x14ac:dyDescent="0.2">
      <c r="A2884" t="s">
        <v>786</v>
      </c>
      <c r="B2884" t="s">
        <v>721</v>
      </c>
      <c r="C2884" t="s">
        <v>37</v>
      </c>
      <c r="D2884" t="s">
        <v>34</v>
      </c>
      <c r="E2884">
        <v>1</v>
      </c>
      <c r="F2884" t="s">
        <v>787</v>
      </c>
      <c r="G2884" t="s">
        <v>104</v>
      </c>
      <c r="T2884">
        <v>8</v>
      </c>
      <c r="U2884">
        <v>5</v>
      </c>
      <c r="V2884">
        <v>44</v>
      </c>
      <c r="W2884">
        <v>0</v>
      </c>
      <c r="X2884">
        <v>0</v>
      </c>
      <c r="Y2884">
        <v>0</v>
      </c>
      <c r="AF2884">
        <v>9.4</v>
      </c>
    </row>
    <row r="2885" spans="1:32" hidden="1" x14ac:dyDescent="0.2">
      <c r="A2885" t="s">
        <v>817</v>
      </c>
      <c r="B2885" t="s">
        <v>721</v>
      </c>
      <c r="C2885" t="s">
        <v>41</v>
      </c>
      <c r="D2885" t="s">
        <v>46</v>
      </c>
      <c r="E2885">
        <v>1</v>
      </c>
      <c r="F2885" t="s">
        <v>818</v>
      </c>
      <c r="G2885" t="s">
        <v>100</v>
      </c>
      <c r="O2885">
        <v>1</v>
      </c>
      <c r="P2885">
        <v>4</v>
      </c>
      <c r="Q2885">
        <v>0</v>
      </c>
      <c r="R2885">
        <v>0</v>
      </c>
      <c r="S2885">
        <v>0</v>
      </c>
      <c r="T2885">
        <v>8</v>
      </c>
      <c r="U2885">
        <v>4</v>
      </c>
      <c r="V2885">
        <v>49</v>
      </c>
      <c r="W2885">
        <v>0</v>
      </c>
      <c r="X2885">
        <v>0</v>
      </c>
      <c r="Y2885">
        <v>0</v>
      </c>
      <c r="AF2885">
        <v>9.3000000000000007</v>
      </c>
    </row>
    <row r="2886" spans="1:32" hidden="1" x14ac:dyDescent="0.2">
      <c r="A2886" t="s">
        <v>929</v>
      </c>
      <c r="B2886" t="s">
        <v>721</v>
      </c>
      <c r="C2886" t="s">
        <v>36</v>
      </c>
      <c r="D2886" t="s">
        <v>54</v>
      </c>
      <c r="E2886">
        <v>1</v>
      </c>
      <c r="F2886" t="s">
        <v>930</v>
      </c>
      <c r="G2886" t="s">
        <v>103</v>
      </c>
      <c r="T2886">
        <v>11</v>
      </c>
      <c r="U2886">
        <v>4</v>
      </c>
      <c r="V2886">
        <v>51</v>
      </c>
      <c r="W2886">
        <v>0</v>
      </c>
      <c r="X2886">
        <v>0</v>
      </c>
      <c r="Y2886">
        <v>0</v>
      </c>
      <c r="AF2886">
        <v>9.1</v>
      </c>
    </row>
    <row r="2887" spans="1:32" hidden="1" x14ac:dyDescent="0.2">
      <c r="A2887" t="s">
        <v>849</v>
      </c>
      <c r="B2887" t="s">
        <v>721</v>
      </c>
      <c r="C2887" t="s">
        <v>34</v>
      </c>
      <c r="D2887" t="s">
        <v>37</v>
      </c>
      <c r="E2887">
        <v>1</v>
      </c>
      <c r="F2887" t="s">
        <v>850</v>
      </c>
      <c r="G2887" t="s">
        <v>104</v>
      </c>
      <c r="T2887">
        <v>6</v>
      </c>
      <c r="U2887">
        <v>4</v>
      </c>
      <c r="V2887">
        <v>49</v>
      </c>
      <c r="W2887">
        <v>0</v>
      </c>
      <c r="X2887">
        <v>0</v>
      </c>
      <c r="Y2887">
        <v>0</v>
      </c>
      <c r="Z2887">
        <v>1</v>
      </c>
      <c r="AA2887">
        <v>0</v>
      </c>
      <c r="AF2887">
        <v>8.9</v>
      </c>
    </row>
    <row r="2888" spans="1:32" hidden="1" x14ac:dyDescent="0.2">
      <c r="A2888" t="s">
        <v>569</v>
      </c>
      <c r="B2888" t="s">
        <v>476</v>
      </c>
      <c r="C2888" t="s">
        <v>31</v>
      </c>
      <c r="D2888" t="s">
        <v>55</v>
      </c>
      <c r="E2888">
        <v>1</v>
      </c>
      <c r="F2888" t="s">
        <v>570</v>
      </c>
      <c r="G2888" t="s">
        <v>101</v>
      </c>
      <c r="O2888">
        <v>12</v>
      </c>
      <c r="P2888">
        <v>29</v>
      </c>
      <c r="Q2888">
        <v>0</v>
      </c>
      <c r="R2888">
        <v>0</v>
      </c>
      <c r="S2888">
        <v>0</v>
      </c>
      <c r="T2888">
        <v>8</v>
      </c>
      <c r="U2888">
        <v>4</v>
      </c>
      <c r="V2888">
        <v>19</v>
      </c>
      <c r="W2888">
        <v>0</v>
      </c>
      <c r="X2888">
        <v>0</v>
      </c>
      <c r="Y2888">
        <v>0</v>
      </c>
      <c r="AF2888">
        <v>8.8000000000000007</v>
      </c>
    </row>
    <row r="2889" spans="1:32" hidden="1" x14ac:dyDescent="0.2">
      <c r="A2889" t="s">
        <v>939</v>
      </c>
      <c r="B2889" t="s">
        <v>721</v>
      </c>
      <c r="C2889" t="s">
        <v>35</v>
      </c>
      <c r="D2889" t="s">
        <v>57</v>
      </c>
      <c r="E2889">
        <v>1</v>
      </c>
      <c r="F2889" t="s">
        <v>940</v>
      </c>
      <c r="G2889" t="s">
        <v>99</v>
      </c>
      <c r="T2889">
        <v>4</v>
      </c>
      <c r="U2889">
        <v>3</v>
      </c>
      <c r="V2889">
        <v>58</v>
      </c>
      <c r="W2889">
        <v>0</v>
      </c>
      <c r="X2889">
        <v>0</v>
      </c>
      <c r="Y2889">
        <v>0</v>
      </c>
      <c r="AF2889">
        <v>8.8000000000000007</v>
      </c>
    </row>
    <row r="2890" spans="1:32" hidden="1" x14ac:dyDescent="0.2">
      <c r="A2890" t="s">
        <v>837</v>
      </c>
      <c r="B2890" t="s">
        <v>795</v>
      </c>
      <c r="C2890" t="s">
        <v>34</v>
      </c>
      <c r="D2890" t="s">
        <v>37</v>
      </c>
      <c r="E2890">
        <v>1</v>
      </c>
      <c r="F2890" t="s">
        <v>838</v>
      </c>
      <c r="G2890" t="s">
        <v>104</v>
      </c>
      <c r="T2890">
        <v>2</v>
      </c>
      <c r="U2890">
        <v>2</v>
      </c>
      <c r="V2890">
        <v>8</v>
      </c>
      <c r="W2890">
        <v>1</v>
      </c>
      <c r="X2890">
        <v>0</v>
      </c>
      <c r="Y2890">
        <v>0</v>
      </c>
      <c r="AF2890">
        <v>8.8000000000000007</v>
      </c>
    </row>
    <row r="2891" spans="1:32" hidden="1" x14ac:dyDescent="0.2">
      <c r="A2891" t="s">
        <v>1052</v>
      </c>
      <c r="B2891" t="s">
        <v>721</v>
      </c>
      <c r="C2891" t="s">
        <v>56</v>
      </c>
      <c r="D2891" t="s">
        <v>51</v>
      </c>
      <c r="E2891">
        <v>1</v>
      </c>
      <c r="F2891" t="s">
        <v>1053</v>
      </c>
      <c r="G2891" t="s">
        <v>102</v>
      </c>
      <c r="T2891">
        <v>8</v>
      </c>
      <c r="U2891">
        <v>5</v>
      </c>
      <c r="V2891">
        <v>37</v>
      </c>
      <c r="W2891">
        <v>0</v>
      </c>
      <c r="X2891">
        <v>0</v>
      </c>
      <c r="Y2891">
        <v>0</v>
      </c>
      <c r="AF2891">
        <v>8.6999999999999993</v>
      </c>
    </row>
    <row r="2892" spans="1:32" hidden="1" x14ac:dyDescent="0.2">
      <c r="A2892" t="s">
        <v>412</v>
      </c>
      <c r="B2892" t="s">
        <v>368</v>
      </c>
      <c r="C2892" t="s">
        <v>37</v>
      </c>
      <c r="D2892" t="s">
        <v>34</v>
      </c>
      <c r="E2892">
        <v>1</v>
      </c>
      <c r="F2892" t="s">
        <v>413</v>
      </c>
      <c r="G2892" t="s">
        <v>104</v>
      </c>
      <c r="H2892">
        <v>36</v>
      </c>
      <c r="I2892">
        <v>20</v>
      </c>
      <c r="J2892">
        <v>193</v>
      </c>
      <c r="K2892">
        <v>0</v>
      </c>
      <c r="L2892">
        <v>0</v>
      </c>
      <c r="M2892">
        <v>0</v>
      </c>
      <c r="N2892">
        <v>0</v>
      </c>
      <c r="O2892">
        <v>1</v>
      </c>
      <c r="P2892">
        <v>8</v>
      </c>
      <c r="Q2892">
        <v>0</v>
      </c>
      <c r="R2892">
        <v>0</v>
      </c>
      <c r="S2892">
        <v>0</v>
      </c>
      <c r="AF2892">
        <v>8.52</v>
      </c>
    </row>
    <row r="2893" spans="1:32" hidden="1" x14ac:dyDescent="0.2">
      <c r="A2893" t="s">
        <v>567</v>
      </c>
      <c r="B2893" t="s">
        <v>476</v>
      </c>
      <c r="C2893" t="s">
        <v>42</v>
      </c>
      <c r="D2893" t="s">
        <v>53</v>
      </c>
      <c r="E2893">
        <v>1</v>
      </c>
      <c r="F2893" t="s">
        <v>568</v>
      </c>
      <c r="G2893" t="s">
        <v>98</v>
      </c>
      <c r="O2893">
        <v>13</v>
      </c>
      <c r="P2893">
        <v>53</v>
      </c>
      <c r="Q2893">
        <v>0</v>
      </c>
      <c r="R2893">
        <v>0</v>
      </c>
      <c r="S2893">
        <v>0</v>
      </c>
      <c r="T2893">
        <v>1</v>
      </c>
      <c r="U2893">
        <v>1</v>
      </c>
      <c r="V2893">
        <v>22</v>
      </c>
      <c r="W2893">
        <v>0</v>
      </c>
      <c r="X2893">
        <v>0</v>
      </c>
      <c r="Y2893">
        <v>0</v>
      </c>
      <c r="AF2893">
        <v>8.5</v>
      </c>
    </row>
    <row r="2894" spans="1:32" hidden="1" x14ac:dyDescent="0.2">
      <c r="A2894" t="s">
        <v>909</v>
      </c>
      <c r="B2894" t="s">
        <v>795</v>
      </c>
      <c r="C2894" t="s">
        <v>58</v>
      </c>
      <c r="D2894" t="s">
        <v>59</v>
      </c>
      <c r="E2894">
        <v>1</v>
      </c>
      <c r="F2894" t="s">
        <v>910</v>
      </c>
      <c r="G2894" t="s">
        <v>96</v>
      </c>
      <c r="T2894">
        <v>4</v>
      </c>
      <c r="U2894">
        <v>4</v>
      </c>
      <c r="V2894">
        <v>43</v>
      </c>
      <c r="W2894">
        <v>0</v>
      </c>
      <c r="X2894">
        <v>0</v>
      </c>
      <c r="Y2894">
        <v>0</v>
      </c>
      <c r="AF2894">
        <v>8.3000000000000007</v>
      </c>
    </row>
    <row r="2895" spans="1:32" hidden="1" x14ac:dyDescent="0.2">
      <c r="A2895" t="s">
        <v>502</v>
      </c>
      <c r="B2895" t="s">
        <v>476</v>
      </c>
      <c r="C2895" t="s">
        <v>39</v>
      </c>
      <c r="D2895" t="s">
        <v>60</v>
      </c>
      <c r="E2895">
        <v>1</v>
      </c>
      <c r="F2895" t="s">
        <v>503</v>
      </c>
      <c r="G2895" t="s">
        <v>106</v>
      </c>
      <c r="O2895">
        <v>10</v>
      </c>
      <c r="P2895">
        <v>31</v>
      </c>
      <c r="Q2895">
        <v>0</v>
      </c>
      <c r="R2895">
        <v>0</v>
      </c>
      <c r="S2895">
        <v>0</v>
      </c>
      <c r="T2895">
        <v>3</v>
      </c>
      <c r="U2895">
        <v>3</v>
      </c>
      <c r="V2895">
        <v>21</v>
      </c>
      <c r="W2895">
        <v>0</v>
      </c>
      <c r="X2895">
        <v>0</v>
      </c>
      <c r="Y2895">
        <v>0</v>
      </c>
      <c r="AF2895">
        <v>8.1999999999999993</v>
      </c>
    </row>
    <row r="2896" spans="1:32" hidden="1" x14ac:dyDescent="0.2">
      <c r="A2896" t="s">
        <v>673</v>
      </c>
      <c r="B2896" t="s">
        <v>476</v>
      </c>
      <c r="C2896" t="s">
        <v>50</v>
      </c>
      <c r="D2896" t="s">
        <v>38</v>
      </c>
      <c r="E2896">
        <v>1</v>
      </c>
      <c r="F2896" t="s">
        <v>674</v>
      </c>
      <c r="G2896" t="s">
        <v>105</v>
      </c>
      <c r="O2896">
        <v>20</v>
      </c>
      <c r="P2896">
        <v>80</v>
      </c>
      <c r="Q2896">
        <v>0</v>
      </c>
      <c r="R2896">
        <v>0</v>
      </c>
      <c r="S2896">
        <v>0</v>
      </c>
      <c r="T2896">
        <v>2</v>
      </c>
      <c r="U2896">
        <v>0</v>
      </c>
      <c r="V2896">
        <v>0</v>
      </c>
      <c r="W2896">
        <v>0</v>
      </c>
      <c r="X2896">
        <v>0</v>
      </c>
      <c r="Y2896">
        <v>0</v>
      </c>
      <c r="AF2896">
        <v>8</v>
      </c>
    </row>
    <row r="2897" spans="1:32" hidden="1" x14ac:dyDescent="0.2">
      <c r="A2897" t="s">
        <v>1106</v>
      </c>
      <c r="B2897" t="s">
        <v>721</v>
      </c>
      <c r="C2897" t="s">
        <v>52</v>
      </c>
      <c r="D2897" t="s">
        <v>47</v>
      </c>
      <c r="E2897">
        <v>1</v>
      </c>
      <c r="F2897" t="s">
        <v>1107</v>
      </c>
      <c r="G2897" t="s">
        <v>95</v>
      </c>
      <c r="T2897">
        <v>2</v>
      </c>
      <c r="U2897">
        <v>2</v>
      </c>
      <c r="V2897">
        <v>59</v>
      </c>
      <c r="W2897">
        <v>0</v>
      </c>
      <c r="X2897">
        <v>0</v>
      </c>
      <c r="Y2897">
        <v>0</v>
      </c>
      <c r="AF2897">
        <v>7.9</v>
      </c>
    </row>
    <row r="2898" spans="1:32" hidden="1" x14ac:dyDescent="0.2">
      <c r="A2898" t="s">
        <v>665</v>
      </c>
      <c r="B2898" t="s">
        <v>476</v>
      </c>
      <c r="C2898" t="s">
        <v>50</v>
      </c>
      <c r="D2898" t="s">
        <v>38</v>
      </c>
      <c r="E2898">
        <v>1</v>
      </c>
      <c r="F2898" t="s">
        <v>666</v>
      </c>
      <c r="G2898" t="s">
        <v>105</v>
      </c>
      <c r="O2898">
        <v>10</v>
      </c>
      <c r="P2898">
        <v>18</v>
      </c>
      <c r="Q2898">
        <v>0</v>
      </c>
      <c r="R2898">
        <v>0</v>
      </c>
      <c r="S2898">
        <v>0</v>
      </c>
      <c r="T2898">
        <v>4</v>
      </c>
      <c r="U2898">
        <v>3</v>
      </c>
      <c r="V2898">
        <v>29</v>
      </c>
      <c r="W2898">
        <v>0</v>
      </c>
      <c r="X2898">
        <v>0</v>
      </c>
      <c r="Y2898">
        <v>0</v>
      </c>
      <c r="AF2898">
        <v>7.7</v>
      </c>
    </row>
    <row r="2899" spans="1:32" hidden="1" x14ac:dyDescent="0.2">
      <c r="A2899" t="s">
        <v>961</v>
      </c>
      <c r="B2899" t="s">
        <v>795</v>
      </c>
      <c r="C2899" t="s">
        <v>60</v>
      </c>
      <c r="D2899" t="s">
        <v>39</v>
      </c>
      <c r="E2899">
        <v>1</v>
      </c>
      <c r="F2899" t="s">
        <v>962</v>
      </c>
      <c r="G2899" t="s">
        <v>106</v>
      </c>
      <c r="T2899">
        <v>6</v>
      </c>
      <c r="U2899">
        <v>3</v>
      </c>
      <c r="V2899">
        <v>47</v>
      </c>
      <c r="W2899">
        <v>0</v>
      </c>
      <c r="X2899">
        <v>0</v>
      </c>
      <c r="Y2899">
        <v>0</v>
      </c>
      <c r="AF2899">
        <v>7.7</v>
      </c>
    </row>
    <row r="2900" spans="1:32" hidden="1" x14ac:dyDescent="0.2">
      <c r="A2900" t="s">
        <v>953</v>
      </c>
      <c r="B2900" t="s">
        <v>721</v>
      </c>
      <c r="C2900" t="s">
        <v>60</v>
      </c>
      <c r="D2900" t="s">
        <v>39</v>
      </c>
      <c r="E2900">
        <v>1</v>
      </c>
      <c r="F2900" t="s">
        <v>954</v>
      </c>
      <c r="G2900" t="s">
        <v>106</v>
      </c>
      <c r="T2900">
        <v>5</v>
      </c>
      <c r="U2900">
        <v>4</v>
      </c>
      <c r="V2900">
        <v>36</v>
      </c>
      <c r="W2900">
        <v>0</v>
      </c>
      <c r="X2900">
        <v>0</v>
      </c>
      <c r="Y2900">
        <v>0</v>
      </c>
      <c r="AF2900">
        <v>7.6</v>
      </c>
    </row>
    <row r="2901" spans="1:32" hidden="1" x14ac:dyDescent="0.2">
      <c r="A2901" t="s">
        <v>895</v>
      </c>
      <c r="B2901" t="s">
        <v>795</v>
      </c>
      <c r="C2901" t="s">
        <v>38</v>
      </c>
      <c r="D2901" t="s">
        <v>50</v>
      </c>
      <c r="E2901">
        <v>1</v>
      </c>
      <c r="F2901" t="s">
        <v>896</v>
      </c>
      <c r="G2901" t="s">
        <v>105</v>
      </c>
      <c r="T2901">
        <v>8</v>
      </c>
      <c r="U2901">
        <v>3</v>
      </c>
      <c r="V2901">
        <v>46</v>
      </c>
      <c r="W2901">
        <v>0</v>
      </c>
      <c r="X2901">
        <v>0</v>
      </c>
      <c r="Y2901">
        <v>0</v>
      </c>
      <c r="AF2901">
        <v>7.6</v>
      </c>
    </row>
    <row r="2902" spans="1:32" hidden="1" x14ac:dyDescent="0.2">
      <c r="A2902" t="s">
        <v>774</v>
      </c>
      <c r="B2902" t="s">
        <v>721</v>
      </c>
      <c r="C2902" t="s">
        <v>57</v>
      </c>
      <c r="D2902" t="s">
        <v>35</v>
      </c>
      <c r="E2902">
        <v>1</v>
      </c>
      <c r="F2902" t="s">
        <v>775</v>
      </c>
      <c r="G2902" t="s">
        <v>99</v>
      </c>
      <c r="T2902">
        <v>4</v>
      </c>
      <c r="U2902">
        <v>4</v>
      </c>
      <c r="V2902">
        <v>34</v>
      </c>
      <c r="W2902">
        <v>0</v>
      </c>
      <c r="X2902">
        <v>0</v>
      </c>
      <c r="Y2902">
        <v>0</v>
      </c>
      <c r="Z2902">
        <v>0</v>
      </c>
      <c r="AA2902">
        <v>1</v>
      </c>
      <c r="AF2902">
        <v>7.4</v>
      </c>
    </row>
    <row r="2903" spans="1:32" x14ac:dyDescent="0.2">
      <c r="A2903" t="s">
        <v>780</v>
      </c>
      <c r="B2903" t="s">
        <v>721</v>
      </c>
      <c r="C2903" t="s">
        <v>44</v>
      </c>
      <c r="D2903" t="s">
        <v>40</v>
      </c>
      <c r="E2903">
        <v>1</v>
      </c>
      <c r="F2903" t="s">
        <v>781</v>
      </c>
      <c r="G2903" t="s">
        <v>92</v>
      </c>
      <c r="T2903">
        <v>7</v>
      </c>
      <c r="U2903">
        <v>2</v>
      </c>
      <c r="V2903">
        <v>54</v>
      </c>
      <c r="W2903">
        <v>0</v>
      </c>
      <c r="X2903">
        <v>0</v>
      </c>
      <c r="Y2903">
        <v>0</v>
      </c>
      <c r="AF2903">
        <v>7.4</v>
      </c>
    </row>
    <row r="2904" spans="1:32" hidden="1" x14ac:dyDescent="0.2">
      <c r="A2904" t="s">
        <v>867</v>
      </c>
      <c r="B2904" t="s">
        <v>721</v>
      </c>
      <c r="C2904" t="s">
        <v>41</v>
      </c>
      <c r="D2904" t="s">
        <v>46</v>
      </c>
      <c r="E2904">
        <v>1</v>
      </c>
      <c r="F2904" t="s">
        <v>868</v>
      </c>
      <c r="G2904" t="s">
        <v>100</v>
      </c>
      <c r="T2904">
        <v>3</v>
      </c>
      <c r="U2904">
        <v>1</v>
      </c>
      <c r="V2904">
        <v>63</v>
      </c>
      <c r="W2904">
        <v>0</v>
      </c>
      <c r="X2904">
        <v>0</v>
      </c>
      <c r="Y2904">
        <v>0</v>
      </c>
      <c r="AF2904">
        <v>7.3</v>
      </c>
    </row>
    <row r="2905" spans="1:32" hidden="1" x14ac:dyDescent="0.2">
      <c r="A2905" t="s">
        <v>1241</v>
      </c>
      <c r="B2905" t="s">
        <v>795</v>
      </c>
      <c r="C2905" t="s">
        <v>43</v>
      </c>
      <c r="D2905" t="s">
        <v>48</v>
      </c>
      <c r="E2905">
        <v>1</v>
      </c>
      <c r="F2905" t="s">
        <v>1242</v>
      </c>
      <c r="G2905" t="s">
        <v>89</v>
      </c>
      <c r="T2905">
        <v>1</v>
      </c>
      <c r="U2905">
        <v>1</v>
      </c>
      <c r="V2905">
        <v>1</v>
      </c>
      <c r="W2905">
        <v>1</v>
      </c>
      <c r="X2905">
        <v>0</v>
      </c>
      <c r="Y2905">
        <v>0</v>
      </c>
      <c r="AF2905">
        <v>7.1</v>
      </c>
    </row>
    <row r="2906" spans="1:32" hidden="1" x14ac:dyDescent="0.2">
      <c r="A2906" t="s">
        <v>1198</v>
      </c>
      <c r="B2906" t="s">
        <v>795</v>
      </c>
      <c r="C2906" t="s">
        <v>60</v>
      </c>
      <c r="D2906" t="s">
        <v>39</v>
      </c>
      <c r="E2906">
        <v>1</v>
      </c>
      <c r="F2906" t="s">
        <v>1199</v>
      </c>
      <c r="G2906" t="s">
        <v>106</v>
      </c>
      <c r="T2906">
        <v>4</v>
      </c>
      <c r="U2906">
        <v>3</v>
      </c>
      <c r="V2906">
        <v>40</v>
      </c>
      <c r="W2906">
        <v>0</v>
      </c>
      <c r="X2906">
        <v>0</v>
      </c>
      <c r="Y2906">
        <v>0</v>
      </c>
      <c r="AF2906">
        <v>7</v>
      </c>
    </row>
    <row r="2907" spans="1:32" hidden="1" x14ac:dyDescent="0.2">
      <c r="A2907" t="s">
        <v>794</v>
      </c>
      <c r="B2907" t="s">
        <v>795</v>
      </c>
      <c r="C2907" t="s">
        <v>47</v>
      </c>
      <c r="D2907" t="s">
        <v>52</v>
      </c>
      <c r="E2907">
        <v>1</v>
      </c>
      <c r="F2907" t="s">
        <v>796</v>
      </c>
      <c r="G2907" t="s">
        <v>95</v>
      </c>
      <c r="O2907">
        <v>1</v>
      </c>
      <c r="P2907">
        <v>11</v>
      </c>
      <c r="Q2907">
        <v>0</v>
      </c>
      <c r="R2907">
        <v>0</v>
      </c>
      <c r="S2907">
        <v>0</v>
      </c>
      <c r="T2907">
        <v>3</v>
      </c>
      <c r="U2907">
        <v>3</v>
      </c>
      <c r="V2907">
        <v>27</v>
      </c>
      <c r="W2907">
        <v>0</v>
      </c>
      <c r="X2907">
        <v>0</v>
      </c>
      <c r="Y2907">
        <v>0</v>
      </c>
      <c r="AF2907">
        <v>6.8</v>
      </c>
    </row>
    <row r="2908" spans="1:32" hidden="1" x14ac:dyDescent="0.2">
      <c r="A2908" t="s">
        <v>1138</v>
      </c>
      <c r="B2908" t="s">
        <v>795</v>
      </c>
      <c r="C2908" t="s">
        <v>45</v>
      </c>
      <c r="D2908" t="s">
        <v>32</v>
      </c>
      <c r="E2908">
        <v>1</v>
      </c>
      <c r="F2908" t="s">
        <v>1139</v>
      </c>
      <c r="G2908" t="s">
        <v>93</v>
      </c>
      <c r="T2908">
        <v>5</v>
      </c>
      <c r="U2908">
        <v>3</v>
      </c>
      <c r="V2908">
        <v>38</v>
      </c>
      <c r="W2908">
        <v>0</v>
      </c>
      <c r="X2908">
        <v>0</v>
      </c>
      <c r="Y2908">
        <v>0</v>
      </c>
      <c r="AF2908">
        <v>6.8</v>
      </c>
    </row>
    <row r="2909" spans="1:32" hidden="1" x14ac:dyDescent="0.2">
      <c r="A2909" t="s">
        <v>723</v>
      </c>
      <c r="B2909" t="s">
        <v>531</v>
      </c>
      <c r="C2909" t="s">
        <v>48</v>
      </c>
      <c r="D2909" t="s">
        <v>43</v>
      </c>
      <c r="E2909">
        <v>1</v>
      </c>
      <c r="F2909" t="s">
        <v>724</v>
      </c>
      <c r="G2909" t="s">
        <v>89</v>
      </c>
      <c r="O2909">
        <v>4</v>
      </c>
      <c r="P2909">
        <v>7</v>
      </c>
      <c r="Q2909">
        <v>1</v>
      </c>
      <c r="R2909">
        <v>0</v>
      </c>
      <c r="S2909">
        <v>0</v>
      </c>
      <c r="AF2909">
        <v>6.7</v>
      </c>
    </row>
    <row r="2910" spans="1:32" hidden="1" x14ac:dyDescent="0.2">
      <c r="A2910" t="s">
        <v>1190</v>
      </c>
      <c r="B2910" t="s">
        <v>721</v>
      </c>
      <c r="C2910" t="s">
        <v>53</v>
      </c>
      <c r="D2910" t="s">
        <v>42</v>
      </c>
      <c r="E2910">
        <v>1</v>
      </c>
      <c r="F2910" t="s">
        <v>1191</v>
      </c>
      <c r="G2910" t="s">
        <v>98</v>
      </c>
      <c r="T2910">
        <v>4</v>
      </c>
      <c r="U2910">
        <v>3</v>
      </c>
      <c r="V2910">
        <v>36</v>
      </c>
      <c r="W2910">
        <v>0</v>
      </c>
      <c r="X2910">
        <v>0</v>
      </c>
      <c r="Y2910">
        <v>0</v>
      </c>
      <c r="AF2910">
        <v>6.6</v>
      </c>
    </row>
    <row r="2911" spans="1:32" hidden="1" x14ac:dyDescent="0.2">
      <c r="A2911" t="s">
        <v>587</v>
      </c>
      <c r="B2911" t="s">
        <v>476</v>
      </c>
      <c r="C2911" t="s">
        <v>40</v>
      </c>
      <c r="D2911" t="s">
        <v>44</v>
      </c>
      <c r="E2911">
        <v>1</v>
      </c>
      <c r="F2911" t="s">
        <v>588</v>
      </c>
      <c r="G2911" t="s">
        <v>92</v>
      </c>
      <c r="O2911">
        <v>5</v>
      </c>
      <c r="P2911">
        <v>19</v>
      </c>
      <c r="Q2911">
        <v>0</v>
      </c>
      <c r="R2911">
        <v>0</v>
      </c>
      <c r="S2911">
        <v>0</v>
      </c>
      <c r="T2911">
        <v>2</v>
      </c>
      <c r="U2911">
        <v>2</v>
      </c>
      <c r="V2911">
        <v>26</v>
      </c>
      <c r="W2911">
        <v>0</v>
      </c>
      <c r="X2911">
        <v>0</v>
      </c>
      <c r="Y2911">
        <v>0</v>
      </c>
      <c r="AF2911">
        <v>6.5</v>
      </c>
    </row>
    <row r="2912" spans="1:32" hidden="1" x14ac:dyDescent="0.2">
      <c r="A2912" t="s">
        <v>825</v>
      </c>
      <c r="B2912" t="s">
        <v>721</v>
      </c>
      <c r="C2912" t="s">
        <v>59</v>
      </c>
      <c r="D2912" t="s">
        <v>58</v>
      </c>
      <c r="E2912">
        <v>1</v>
      </c>
      <c r="F2912" t="s">
        <v>826</v>
      </c>
      <c r="G2912" t="s">
        <v>96</v>
      </c>
      <c r="T2912">
        <v>3</v>
      </c>
      <c r="U2912">
        <v>2</v>
      </c>
      <c r="V2912">
        <v>45</v>
      </c>
      <c r="W2912">
        <v>0</v>
      </c>
      <c r="X2912">
        <v>0</v>
      </c>
      <c r="Y2912">
        <v>0</v>
      </c>
      <c r="Z2912">
        <v>1</v>
      </c>
      <c r="AA2912">
        <v>0</v>
      </c>
      <c r="AF2912">
        <v>6.5</v>
      </c>
    </row>
    <row r="2913" spans="1:32" hidden="1" x14ac:dyDescent="0.2">
      <c r="A2913" t="s">
        <v>514</v>
      </c>
      <c r="B2913" t="s">
        <v>476</v>
      </c>
      <c r="C2913" t="s">
        <v>36</v>
      </c>
      <c r="D2913" t="s">
        <v>54</v>
      </c>
      <c r="E2913">
        <v>1</v>
      </c>
      <c r="F2913" t="s">
        <v>515</v>
      </c>
      <c r="G2913" t="s">
        <v>103</v>
      </c>
      <c r="O2913">
        <v>11</v>
      </c>
      <c r="P2913">
        <v>52</v>
      </c>
      <c r="Q2913">
        <v>0</v>
      </c>
      <c r="R2913">
        <v>0</v>
      </c>
      <c r="S2913">
        <v>0</v>
      </c>
      <c r="T2913">
        <v>1</v>
      </c>
      <c r="U2913">
        <v>1</v>
      </c>
      <c r="V2913">
        <v>2</v>
      </c>
      <c r="W2913">
        <v>0</v>
      </c>
      <c r="X2913">
        <v>0</v>
      </c>
      <c r="Y2913">
        <v>0</v>
      </c>
      <c r="AF2913">
        <v>6.4</v>
      </c>
    </row>
    <row r="2914" spans="1:32" hidden="1" x14ac:dyDescent="0.2">
      <c r="A2914" t="s">
        <v>1032</v>
      </c>
      <c r="B2914" t="s">
        <v>721</v>
      </c>
      <c r="C2914" t="s">
        <v>59</v>
      </c>
      <c r="D2914" t="s">
        <v>58</v>
      </c>
      <c r="E2914">
        <v>1</v>
      </c>
      <c r="F2914" t="s">
        <v>1033</v>
      </c>
      <c r="G2914" t="s">
        <v>96</v>
      </c>
      <c r="T2914">
        <v>10</v>
      </c>
      <c r="U2914">
        <v>4</v>
      </c>
      <c r="V2914">
        <v>24</v>
      </c>
      <c r="W2914">
        <v>0</v>
      </c>
      <c r="X2914">
        <v>0</v>
      </c>
      <c r="Y2914">
        <v>0</v>
      </c>
      <c r="AF2914">
        <v>6.4</v>
      </c>
    </row>
    <row r="2915" spans="1:32" hidden="1" x14ac:dyDescent="0.2">
      <c r="A2915" t="s">
        <v>770</v>
      </c>
      <c r="B2915" t="s">
        <v>721</v>
      </c>
      <c r="C2915" t="s">
        <v>61</v>
      </c>
      <c r="D2915" t="s">
        <v>49</v>
      </c>
      <c r="E2915">
        <v>1</v>
      </c>
      <c r="F2915" t="s">
        <v>771</v>
      </c>
      <c r="G2915" t="s">
        <v>94</v>
      </c>
      <c r="T2915">
        <v>8</v>
      </c>
      <c r="U2915">
        <v>4</v>
      </c>
      <c r="V2915">
        <v>24</v>
      </c>
      <c r="W2915">
        <v>0</v>
      </c>
      <c r="X2915">
        <v>0</v>
      </c>
      <c r="Y2915">
        <v>0</v>
      </c>
      <c r="AF2915">
        <v>6.4</v>
      </c>
    </row>
    <row r="2916" spans="1:32" hidden="1" x14ac:dyDescent="0.2">
      <c r="A2916" t="s">
        <v>1202</v>
      </c>
      <c r="B2916" t="s">
        <v>795</v>
      </c>
      <c r="C2916" t="s">
        <v>37</v>
      </c>
      <c r="D2916" t="s">
        <v>34</v>
      </c>
      <c r="E2916">
        <v>1</v>
      </c>
      <c r="F2916" t="s">
        <v>1203</v>
      </c>
      <c r="G2916" t="s">
        <v>104</v>
      </c>
      <c r="T2916">
        <v>4</v>
      </c>
      <c r="U2916">
        <v>3</v>
      </c>
      <c r="V2916">
        <v>33</v>
      </c>
      <c r="W2916">
        <v>0</v>
      </c>
      <c r="X2916">
        <v>0</v>
      </c>
      <c r="Y2916">
        <v>0</v>
      </c>
      <c r="AF2916">
        <v>6.3</v>
      </c>
    </row>
    <row r="2917" spans="1:32" hidden="1" x14ac:dyDescent="0.2">
      <c r="A2917" t="s">
        <v>555</v>
      </c>
      <c r="B2917" t="s">
        <v>476</v>
      </c>
      <c r="C2917" t="s">
        <v>61</v>
      </c>
      <c r="D2917" t="s">
        <v>49</v>
      </c>
      <c r="E2917">
        <v>1</v>
      </c>
      <c r="F2917" t="s">
        <v>556</v>
      </c>
      <c r="G2917" t="s">
        <v>94</v>
      </c>
      <c r="O2917">
        <v>6</v>
      </c>
      <c r="P2917">
        <v>14</v>
      </c>
      <c r="Q2917">
        <v>0</v>
      </c>
      <c r="R2917">
        <v>0</v>
      </c>
      <c r="S2917">
        <v>0</v>
      </c>
      <c r="T2917">
        <v>2</v>
      </c>
      <c r="U2917">
        <v>2</v>
      </c>
      <c r="V2917">
        <v>27</v>
      </c>
      <c r="W2917">
        <v>0</v>
      </c>
      <c r="X2917">
        <v>0</v>
      </c>
      <c r="Y2917">
        <v>0</v>
      </c>
      <c r="AF2917">
        <v>6.1</v>
      </c>
    </row>
    <row r="2918" spans="1:32" hidden="1" x14ac:dyDescent="0.2">
      <c r="A2918" t="s">
        <v>557</v>
      </c>
      <c r="B2918" t="s">
        <v>476</v>
      </c>
      <c r="C2918" t="s">
        <v>58</v>
      </c>
      <c r="D2918" t="s">
        <v>59</v>
      </c>
      <c r="E2918">
        <v>1</v>
      </c>
      <c r="F2918" t="s">
        <v>558</v>
      </c>
      <c r="G2918" t="s">
        <v>96</v>
      </c>
      <c r="O2918">
        <v>3</v>
      </c>
      <c r="P2918">
        <v>1</v>
      </c>
      <c r="Q2918">
        <v>1</v>
      </c>
      <c r="R2918">
        <v>0</v>
      </c>
      <c r="S2918">
        <v>0</v>
      </c>
      <c r="AF2918">
        <v>6.1</v>
      </c>
    </row>
    <row r="2919" spans="1:32" hidden="1" x14ac:dyDescent="0.2">
      <c r="A2919" t="s">
        <v>440</v>
      </c>
      <c r="B2919" t="s">
        <v>368</v>
      </c>
      <c r="C2919" t="s">
        <v>31</v>
      </c>
      <c r="D2919" t="s">
        <v>55</v>
      </c>
      <c r="E2919">
        <v>1</v>
      </c>
      <c r="F2919" t="s">
        <v>441</v>
      </c>
      <c r="G2919" t="s">
        <v>101</v>
      </c>
      <c r="H2919">
        <v>40</v>
      </c>
      <c r="I2919">
        <v>24</v>
      </c>
      <c r="J2919">
        <v>175</v>
      </c>
      <c r="K2919">
        <v>0</v>
      </c>
      <c r="L2919">
        <v>0</v>
      </c>
      <c r="M2919">
        <v>1</v>
      </c>
      <c r="N2919">
        <v>0</v>
      </c>
      <c r="O2919">
        <v>1</v>
      </c>
      <c r="P2919">
        <v>-1</v>
      </c>
      <c r="Q2919">
        <v>0</v>
      </c>
      <c r="R2919">
        <v>0</v>
      </c>
      <c r="S2919">
        <v>0</v>
      </c>
      <c r="AF2919">
        <v>5.9</v>
      </c>
    </row>
    <row r="2920" spans="1:32" hidden="1" x14ac:dyDescent="0.2">
      <c r="A2920" t="s">
        <v>625</v>
      </c>
      <c r="B2920" t="s">
        <v>476</v>
      </c>
      <c r="C2920" t="s">
        <v>33</v>
      </c>
      <c r="D2920" t="s">
        <v>62</v>
      </c>
      <c r="E2920">
        <v>1</v>
      </c>
      <c r="F2920" t="s">
        <v>626</v>
      </c>
      <c r="G2920" t="s">
        <v>97</v>
      </c>
      <c r="O2920">
        <v>9</v>
      </c>
      <c r="P2920">
        <v>42</v>
      </c>
      <c r="Q2920">
        <v>0</v>
      </c>
      <c r="R2920">
        <v>0</v>
      </c>
      <c r="S2920">
        <v>0</v>
      </c>
      <c r="T2920">
        <v>2</v>
      </c>
      <c r="U2920">
        <v>1</v>
      </c>
      <c r="V2920">
        <v>7</v>
      </c>
      <c r="W2920">
        <v>0</v>
      </c>
      <c r="X2920">
        <v>0</v>
      </c>
      <c r="Y2920">
        <v>0</v>
      </c>
      <c r="AF2920">
        <v>5.9</v>
      </c>
    </row>
    <row r="2921" spans="1:32" hidden="1" x14ac:dyDescent="0.2">
      <c r="A2921" t="s">
        <v>865</v>
      </c>
      <c r="B2921" t="s">
        <v>721</v>
      </c>
      <c r="C2921" t="s">
        <v>61</v>
      </c>
      <c r="D2921" t="s">
        <v>49</v>
      </c>
      <c r="E2921">
        <v>1</v>
      </c>
      <c r="F2921" t="s">
        <v>866</v>
      </c>
      <c r="G2921" t="s">
        <v>94</v>
      </c>
      <c r="T2921">
        <v>4</v>
      </c>
      <c r="U2921">
        <v>2</v>
      </c>
      <c r="V2921">
        <v>39</v>
      </c>
      <c r="W2921">
        <v>0</v>
      </c>
      <c r="X2921">
        <v>0</v>
      </c>
      <c r="Y2921">
        <v>0</v>
      </c>
      <c r="AF2921">
        <v>5.9</v>
      </c>
    </row>
    <row r="2922" spans="1:32" hidden="1" x14ac:dyDescent="0.2">
      <c r="A2922" t="s">
        <v>999</v>
      </c>
      <c r="B2922" t="s">
        <v>721</v>
      </c>
      <c r="C2922" t="s">
        <v>42</v>
      </c>
      <c r="D2922" t="s">
        <v>53</v>
      </c>
      <c r="E2922">
        <v>1</v>
      </c>
      <c r="F2922" t="s">
        <v>1000</v>
      </c>
      <c r="G2922" t="s">
        <v>98</v>
      </c>
      <c r="T2922">
        <v>3</v>
      </c>
      <c r="U2922">
        <v>3</v>
      </c>
      <c r="V2922">
        <v>29</v>
      </c>
      <c r="W2922">
        <v>0</v>
      </c>
      <c r="X2922">
        <v>0</v>
      </c>
      <c r="Y2922">
        <v>0</v>
      </c>
      <c r="AF2922">
        <v>5.9</v>
      </c>
    </row>
    <row r="2923" spans="1:32" hidden="1" x14ac:dyDescent="0.2">
      <c r="A2923" t="s">
        <v>1078</v>
      </c>
      <c r="B2923" t="s">
        <v>721</v>
      </c>
      <c r="C2923" t="s">
        <v>41</v>
      </c>
      <c r="D2923" t="s">
        <v>46</v>
      </c>
      <c r="E2923">
        <v>1</v>
      </c>
      <c r="F2923" t="s">
        <v>1079</v>
      </c>
      <c r="G2923" t="s">
        <v>100</v>
      </c>
      <c r="T2923">
        <v>7</v>
      </c>
      <c r="U2923">
        <v>3</v>
      </c>
      <c r="V2923">
        <v>29</v>
      </c>
      <c r="W2923">
        <v>0</v>
      </c>
      <c r="X2923">
        <v>0</v>
      </c>
      <c r="Y2923">
        <v>0</v>
      </c>
      <c r="AF2923">
        <v>5.9</v>
      </c>
    </row>
    <row r="2924" spans="1:32" hidden="1" x14ac:dyDescent="0.2">
      <c r="A2924" t="s">
        <v>1126</v>
      </c>
      <c r="B2924" t="s">
        <v>721</v>
      </c>
      <c r="C2924" t="s">
        <v>35</v>
      </c>
      <c r="D2924" t="s">
        <v>57</v>
      </c>
      <c r="E2924">
        <v>1</v>
      </c>
      <c r="F2924" t="s">
        <v>1127</v>
      </c>
      <c r="G2924" t="s">
        <v>99</v>
      </c>
      <c r="T2924">
        <v>3</v>
      </c>
      <c r="U2924">
        <v>2</v>
      </c>
      <c r="V2924">
        <v>37</v>
      </c>
      <c r="W2924">
        <v>0</v>
      </c>
      <c r="X2924">
        <v>0</v>
      </c>
      <c r="Y2924">
        <v>0</v>
      </c>
      <c r="AF2924">
        <v>5.7</v>
      </c>
    </row>
    <row r="2925" spans="1:32" hidden="1" x14ac:dyDescent="0.2">
      <c r="A2925" t="s">
        <v>506</v>
      </c>
      <c r="B2925" t="s">
        <v>476</v>
      </c>
      <c r="C2925" t="s">
        <v>36</v>
      </c>
      <c r="D2925" t="s">
        <v>54</v>
      </c>
      <c r="E2925">
        <v>1</v>
      </c>
      <c r="F2925" t="s">
        <v>507</v>
      </c>
      <c r="G2925" t="s">
        <v>103</v>
      </c>
      <c r="O2925">
        <v>5</v>
      </c>
      <c r="P2925">
        <v>12</v>
      </c>
      <c r="Q2925">
        <v>0</v>
      </c>
      <c r="R2925">
        <v>0</v>
      </c>
      <c r="S2925">
        <v>0</v>
      </c>
      <c r="T2925">
        <v>5</v>
      </c>
      <c r="U2925">
        <v>2</v>
      </c>
      <c r="V2925">
        <v>23</v>
      </c>
      <c r="W2925">
        <v>0</v>
      </c>
      <c r="X2925">
        <v>0</v>
      </c>
      <c r="Y2925">
        <v>0</v>
      </c>
      <c r="AF2925">
        <v>5.5</v>
      </c>
    </row>
    <row r="2926" spans="1:32" hidden="1" x14ac:dyDescent="0.2">
      <c r="A2926" t="s">
        <v>699</v>
      </c>
      <c r="B2926" t="s">
        <v>476</v>
      </c>
      <c r="C2926" t="s">
        <v>56</v>
      </c>
      <c r="D2926" t="s">
        <v>51</v>
      </c>
      <c r="E2926">
        <v>1</v>
      </c>
      <c r="F2926" t="s">
        <v>700</v>
      </c>
      <c r="G2926" t="s">
        <v>102</v>
      </c>
      <c r="O2926">
        <v>1</v>
      </c>
      <c r="P2926">
        <v>6</v>
      </c>
      <c r="Q2926">
        <v>0</v>
      </c>
      <c r="R2926">
        <v>0</v>
      </c>
      <c r="S2926">
        <v>0</v>
      </c>
      <c r="T2926">
        <v>3</v>
      </c>
      <c r="U2926">
        <v>3</v>
      </c>
      <c r="V2926">
        <v>19</v>
      </c>
      <c r="W2926">
        <v>0</v>
      </c>
      <c r="X2926">
        <v>0</v>
      </c>
      <c r="Y2926">
        <v>0</v>
      </c>
      <c r="AF2926">
        <v>5.5</v>
      </c>
    </row>
    <row r="2927" spans="1:32" hidden="1" x14ac:dyDescent="0.2">
      <c r="A2927" t="s">
        <v>1060</v>
      </c>
      <c r="B2927" t="s">
        <v>721</v>
      </c>
      <c r="C2927" t="s">
        <v>38</v>
      </c>
      <c r="D2927" t="s">
        <v>50</v>
      </c>
      <c r="E2927">
        <v>1</v>
      </c>
      <c r="F2927" t="s">
        <v>1061</v>
      </c>
      <c r="G2927" t="s">
        <v>105</v>
      </c>
      <c r="T2927">
        <v>4</v>
      </c>
      <c r="U2927">
        <v>3</v>
      </c>
      <c r="V2927">
        <v>25</v>
      </c>
      <c r="W2927">
        <v>0</v>
      </c>
      <c r="X2927">
        <v>0</v>
      </c>
      <c r="Y2927">
        <v>0</v>
      </c>
      <c r="AF2927">
        <v>5.5</v>
      </c>
    </row>
    <row r="2928" spans="1:32" hidden="1" x14ac:dyDescent="0.2">
      <c r="A2928" t="s">
        <v>887</v>
      </c>
      <c r="B2928" t="s">
        <v>721</v>
      </c>
      <c r="C2928" t="s">
        <v>62</v>
      </c>
      <c r="D2928" t="s">
        <v>33</v>
      </c>
      <c r="E2928">
        <v>1</v>
      </c>
      <c r="F2928" t="s">
        <v>888</v>
      </c>
      <c r="G2928" t="s">
        <v>97</v>
      </c>
      <c r="T2928">
        <v>3</v>
      </c>
      <c r="U2928">
        <v>3</v>
      </c>
      <c r="V2928">
        <v>25</v>
      </c>
      <c r="W2928">
        <v>0</v>
      </c>
      <c r="X2928">
        <v>0</v>
      </c>
      <c r="Y2928">
        <v>0</v>
      </c>
      <c r="Z2928">
        <v>1</v>
      </c>
      <c r="AA2928">
        <v>0</v>
      </c>
      <c r="AF2928">
        <v>5.5</v>
      </c>
    </row>
    <row r="2929" spans="1:32" hidden="1" x14ac:dyDescent="0.2">
      <c r="A2929" t="s">
        <v>803</v>
      </c>
      <c r="B2929" t="s">
        <v>721</v>
      </c>
      <c r="C2929" t="s">
        <v>51</v>
      </c>
      <c r="D2929" t="s">
        <v>56</v>
      </c>
      <c r="E2929">
        <v>1</v>
      </c>
      <c r="F2929" t="s">
        <v>804</v>
      </c>
      <c r="G2929" t="s">
        <v>102</v>
      </c>
      <c r="T2929">
        <v>3</v>
      </c>
      <c r="U2929">
        <v>2</v>
      </c>
      <c r="V2929">
        <v>34</v>
      </c>
      <c r="W2929">
        <v>0</v>
      </c>
      <c r="X2929">
        <v>0</v>
      </c>
      <c r="Y2929">
        <v>0</v>
      </c>
      <c r="AF2929">
        <v>5.4</v>
      </c>
    </row>
    <row r="2930" spans="1:32" hidden="1" x14ac:dyDescent="0.2">
      <c r="A2930" t="s">
        <v>1150</v>
      </c>
      <c r="B2930" t="s">
        <v>721</v>
      </c>
      <c r="C2930" t="s">
        <v>45</v>
      </c>
      <c r="D2930" t="s">
        <v>32</v>
      </c>
      <c r="E2930">
        <v>1</v>
      </c>
      <c r="F2930" t="s">
        <v>1151</v>
      </c>
      <c r="G2930" t="s">
        <v>93</v>
      </c>
      <c r="T2930">
        <v>6</v>
      </c>
      <c r="U2930">
        <v>3</v>
      </c>
      <c r="V2930">
        <v>24</v>
      </c>
      <c r="W2930">
        <v>0</v>
      </c>
      <c r="X2930">
        <v>0</v>
      </c>
      <c r="Y2930">
        <v>0</v>
      </c>
      <c r="AF2930">
        <v>5.4</v>
      </c>
    </row>
    <row r="2931" spans="1:32" hidden="1" x14ac:dyDescent="0.2">
      <c r="A2931" t="s">
        <v>575</v>
      </c>
      <c r="B2931" t="s">
        <v>476</v>
      </c>
      <c r="C2931" t="s">
        <v>45</v>
      </c>
      <c r="D2931" t="s">
        <v>32</v>
      </c>
      <c r="E2931">
        <v>1</v>
      </c>
      <c r="F2931" t="s">
        <v>576</v>
      </c>
      <c r="G2931" t="s">
        <v>93</v>
      </c>
      <c r="O2931">
        <v>12</v>
      </c>
      <c r="P2931">
        <v>20</v>
      </c>
      <c r="Q2931">
        <v>0</v>
      </c>
      <c r="R2931">
        <v>0</v>
      </c>
      <c r="S2931">
        <v>0</v>
      </c>
      <c r="T2931">
        <v>2</v>
      </c>
      <c r="U2931">
        <v>2</v>
      </c>
      <c r="V2931">
        <v>13</v>
      </c>
      <c r="W2931">
        <v>0</v>
      </c>
      <c r="X2931">
        <v>0</v>
      </c>
      <c r="Y2931">
        <v>0</v>
      </c>
      <c r="AF2931">
        <v>5.3</v>
      </c>
    </row>
    <row r="2932" spans="1:32" hidden="1" x14ac:dyDescent="0.2">
      <c r="A2932" t="s">
        <v>1118</v>
      </c>
      <c r="B2932" t="s">
        <v>721</v>
      </c>
      <c r="C2932" t="s">
        <v>37</v>
      </c>
      <c r="D2932" t="s">
        <v>34</v>
      </c>
      <c r="E2932">
        <v>1</v>
      </c>
      <c r="F2932" t="s">
        <v>1119</v>
      </c>
      <c r="G2932" t="s">
        <v>104</v>
      </c>
      <c r="T2932">
        <v>5</v>
      </c>
      <c r="U2932">
        <v>3</v>
      </c>
      <c r="V2932">
        <v>23</v>
      </c>
      <c r="W2932">
        <v>0</v>
      </c>
      <c r="X2932">
        <v>0</v>
      </c>
      <c r="Y2932">
        <v>0</v>
      </c>
      <c r="AF2932">
        <v>5.3</v>
      </c>
    </row>
    <row r="2933" spans="1:32" hidden="1" x14ac:dyDescent="0.2">
      <c r="A2933" t="s">
        <v>593</v>
      </c>
      <c r="B2933" t="s">
        <v>476</v>
      </c>
      <c r="C2933" t="s">
        <v>39</v>
      </c>
      <c r="D2933" t="s">
        <v>60</v>
      </c>
      <c r="E2933">
        <v>1</v>
      </c>
      <c r="F2933" t="s">
        <v>594</v>
      </c>
      <c r="G2933" t="s">
        <v>106</v>
      </c>
      <c r="O2933">
        <v>1</v>
      </c>
      <c r="P2933">
        <v>4</v>
      </c>
      <c r="Q2933">
        <v>0</v>
      </c>
      <c r="R2933">
        <v>0</v>
      </c>
      <c r="S2933">
        <v>0</v>
      </c>
      <c r="T2933">
        <v>2</v>
      </c>
      <c r="U2933">
        <v>2</v>
      </c>
      <c r="V2933">
        <v>28</v>
      </c>
      <c r="W2933">
        <v>0</v>
      </c>
      <c r="X2933">
        <v>0</v>
      </c>
      <c r="Y2933">
        <v>0</v>
      </c>
      <c r="AF2933">
        <v>5.2</v>
      </c>
    </row>
    <row r="2934" spans="1:32" hidden="1" x14ac:dyDescent="0.2">
      <c r="A2934" t="s">
        <v>494</v>
      </c>
      <c r="B2934" t="s">
        <v>476</v>
      </c>
      <c r="C2934" t="s">
        <v>59</v>
      </c>
      <c r="D2934" t="s">
        <v>58</v>
      </c>
      <c r="E2934">
        <v>1</v>
      </c>
      <c r="F2934" t="s">
        <v>495</v>
      </c>
      <c r="G2934" t="s">
        <v>96</v>
      </c>
      <c r="O2934">
        <v>8</v>
      </c>
      <c r="P2934">
        <v>31</v>
      </c>
      <c r="Q2934">
        <v>0</v>
      </c>
      <c r="R2934">
        <v>0</v>
      </c>
      <c r="S2934">
        <v>0</v>
      </c>
      <c r="T2934">
        <v>3</v>
      </c>
      <c r="U2934">
        <v>2</v>
      </c>
      <c r="V2934">
        <v>0</v>
      </c>
      <c r="W2934">
        <v>0</v>
      </c>
      <c r="X2934">
        <v>0</v>
      </c>
      <c r="Y2934">
        <v>0</v>
      </c>
      <c r="AF2934">
        <v>5.0999999999999996</v>
      </c>
    </row>
    <row r="2935" spans="1:32" hidden="1" x14ac:dyDescent="0.2">
      <c r="A2935" t="s">
        <v>1182</v>
      </c>
      <c r="B2935" t="s">
        <v>795</v>
      </c>
      <c r="C2935" t="s">
        <v>37</v>
      </c>
      <c r="D2935" t="s">
        <v>34</v>
      </c>
      <c r="E2935">
        <v>1</v>
      </c>
      <c r="F2935" t="s">
        <v>1183</v>
      </c>
      <c r="G2935" t="s">
        <v>104</v>
      </c>
      <c r="T2935">
        <v>4</v>
      </c>
      <c r="U2935">
        <v>3</v>
      </c>
      <c r="V2935">
        <v>21</v>
      </c>
      <c r="W2935">
        <v>0</v>
      </c>
      <c r="X2935">
        <v>0</v>
      </c>
      <c r="Y2935">
        <v>0</v>
      </c>
      <c r="AF2935">
        <v>5.0999999999999996</v>
      </c>
    </row>
    <row r="2936" spans="1:32" hidden="1" x14ac:dyDescent="0.2">
      <c r="A2936" t="s">
        <v>1074</v>
      </c>
      <c r="B2936" t="s">
        <v>795</v>
      </c>
      <c r="C2936" t="s">
        <v>50</v>
      </c>
      <c r="D2936" t="s">
        <v>38</v>
      </c>
      <c r="E2936">
        <v>1</v>
      </c>
      <c r="F2936" t="s">
        <v>1075</v>
      </c>
      <c r="G2936" t="s">
        <v>105</v>
      </c>
      <c r="T2936">
        <v>3</v>
      </c>
      <c r="U2936">
        <v>3</v>
      </c>
      <c r="V2936">
        <v>19</v>
      </c>
      <c r="W2936">
        <v>0</v>
      </c>
      <c r="X2936">
        <v>0</v>
      </c>
      <c r="Y2936">
        <v>0</v>
      </c>
      <c r="AF2936">
        <v>4.9000000000000004</v>
      </c>
    </row>
    <row r="2937" spans="1:32" hidden="1" x14ac:dyDescent="0.2">
      <c r="A2937" t="s">
        <v>879</v>
      </c>
      <c r="B2937" t="s">
        <v>795</v>
      </c>
      <c r="C2937" t="s">
        <v>41</v>
      </c>
      <c r="D2937" t="s">
        <v>46</v>
      </c>
      <c r="E2937">
        <v>1</v>
      </c>
      <c r="F2937" t="s">
        <v>880</v>
      </c>
      <c r="G2937" t="s">
        <v>100</v>
      </c>
      <c r="T2937">
        <v>5</v>
      </c>
      <c r="U2937">
        <v>3</v>
      </c>
      <c r="V2937">
        <v>19</v>
      </c>
      <c r="W2937">
        <v>0</v>
      </c>
      <c r="X2937">
        <v>0</v>
      </c>
      <c r="Y2937">
        <v>0</v>
      </c>
      <c r="AF2937">
        <v>4.9000000000000004</v>
      </c>
    </row>
    <row r="2938" spans="1:32" hidden="1" x14ac:dyDescent="0.2">
      <c r="A2938" t="s">
        <v>539</v>
      </c>
      <c r="B2938" t="s">
        <v>476</v>
      </c>
      <c r="C2938" t="s">
        <v>39</v>
      </c>
      <c r="D2938" t="s">
        <v>60</v>
      </c>
      <c r="E2938">
        <v>1</v>
      </c>
      <c r="F2938" t="s">
        <v>540</v>
      </c>
      <c r="G2938" t="s">
        <v>106</v>
      </c>
      <c r="O2938">
        <v>3</v>
      </c>
      <c r="P2938">
        <v>20</v>
      </c>
      <c r="Q2938">
        <v>0</v>
      </c>
      <c r="R2938">
        <v>0</v>
      </c>
      <c r="S2938">
        <v>0</v>
      </c>
      <c r="T2938">
        <v>2</v>
      </c>
      <c r="U2938">
        <v>2</v>
      </c>
      <c r="V2938">
        <v>8</v>
      </c>
      <c r="W2938">
        <v>0</v>
      </c>
      <c r="X2938">
        <v>0</v>
      </c>
      <c r="Y2938">
        <v>0</v>
      </c>
      <c r="AF2938">
        <v>4.8</v>
      </c>
    </row>
    <row r="2939" spans="1:32" hidden="1" x14ac:dyDescent="0.2">
      <c r="A2939" t="s">
        <v>975</v>
      </c>
      <c r="B2939" t="s">
        <v>721</v>
      </c>
      <c r="C2939" t="s">
        <v>39</v>
      </c>
      <c r="D2939" t="s">
        <v>60</v>
      </c>
      <c r="E2939">
        <v>1</v>
      </c>
      <c r="F2939" t="s">
        <v>976</v>
      </c>
      <c r="G2939" t="s">
        <v>106</v>
      </c>
      <c r="T2939">
        <v>3</v>
      </c>
      <c r="U2939">
        <v>2</v>
      </c>
      <c r="V2939">
        <v>27</v>
      </c>
      <c r="W2939">
        <v>0</v>
      </c>
      <c r="X2939">
        <v>0</v>
      </c>
      <c r="Y2939">
        <v>0</v>
      </c>
      <c r="AF2939">
        <v>4.7</v>
      </c>
    </row>
    <row r="2940" spans="1:32" hidden="1" x14ac:dyDescent="0.2">
      <c r="A2940" t="s">
        <v>843</v>
      </c>
      <c r="B2940" t="s">
        <v>721</v>
      </c>
      <c r="C2940" t="s">
        <v>58</v>
      </c>
      <c r="D2940" t="s">
        <v>59</v>
      </c>
      <c r="E2940">
        <v>1</v>
      </c>
      <c r="F2940" t="s">
        <v>844</v>
      </c>
      <c r="G2940" t="s">
        <v>96</v>
      </c>
      <c r="T2940">
        <v>2</v>
      </c>
      <c r="U2940">
        <v>2</v>
      </c>
      <c r="V2940">
        <v>27</v>
      </c>
      <c r="W2940">
        <v>0</v>
      </c>
      <c r="X2940">
        <v>0</v>
      </c>
      <c r="Y2940">
        <v>0</v>
      </c>
      <c r="AF2940">
        <v>4.7</v>
      </c>
    </row>
    <row r="2941" spans="1:32" hidden="1" x14ac:dyDescent="0.2">
      <c r="A2941" t="s">
        <v>1006</v>
      </c>
      <c r="B2941" t="s">
        <v>721</v>
      </c>
      <c r="C2941" t="s">
        <v>37</v>
      </c>
      <c r="D2941" t="s">
        <v>34</v>
      </c>
      <c r="E2941">
        <v>1</v>
      </c>
      <c r="F2941" t="s">
        <v>1007</v>
      </c>
      <c r="G2941" t="s">
        <v>104</v>
      </c>
      <c r="T2941">
        <v>6</v>
      </c>
      <c r="U2941">
        <v>2</v>
      </c>
      <c r="V2941">
        <v>26</v>
      </c>
      <c r="W2941">
        <v>0</v>
      </c>
      <c r="X2941">
        <v>0</v>
      </c>
      <c r="Y2941">
        <v>0</v>
      </c>
      <c r="AF2941">
        <v>4.5999999999999996</v>
      </c>
    </row>
    <row r="2942" spans="1:32" hidden="1" x14ac:dyDescent="0.2">
      <c r="A2942" t="s">
        <v>629</v>
      </c>
      <c r="B2942" t="s">
        <v>476</v>
      </c>
      <c r="C2942" t="s">
        <v>34</v>
      </c>
      <c r="D2942" t="s">
        <v>37</v>
      </c>
      <c r="E2942">
        <v>1</v>
      </c>
      <c r="F2942" t="s">
        <v>630</v>
      </c>
      <c r="G2942" t="s">
        <v>104</v>
      </c>
      <c r="O2942">
        <v>6</v>
      </c>
      <c r="P2942">
        <v>16</v>
      </c>
      <c r="Q2942">
        <v>0</v>
      </c>
      <c r="R2942">
        <v>0</v>
      </c>
      <c r="S2942">
        <v>0</v>
      </c>
      <c r="T2942">
        <v>1</v>
      </c>
      <c r="U2942">
        <v>1</v>
      </c>
      <c r="V2942">
        <v>19</v>
      </c>
      <c r="W2942">
        <v>0</v>
      </c>
      <c r="X2942">
        <v>0</v>
      </c>
      <c r="Y2942">
        <v>0</v>
      </c>
      <c r="AF2942">
        <v>4.5</v>
      </c>
    </row>
    <row r="2943" spans="1:32" hidden="1" x14ac:dyDescent="0.2">
      <c r="A2943" t="s">
        <v>985</v>
      </c>
      <c r="B2943" t="s">
        <v>721</v>
      </c>
      <c r="C2943" t="s">
        <v>55</v>
      </c>
      <c r="D2943" t="s">
        <v>31</v>
      </c>
      <c r="E2943">
        <v>1</v>
      </c>
      <c r="F2943" t="s">
        <v>986</v>
      </c>
      <c r="G2943" t="s">
        <v>101</v>
      </c>
      <c r="T2943">
        <v>2</v>
      </c>
      <c r="U2943">
        <v>2</v>
      </c>
      <c r="V2943">
        <v>25</v>
      </c>
      <c r="W2943">
        <v>0</v>
      </c>
      <c r="X2943">
        <v>0</v>
      </c>
      <c r="Y2943">
        <v>0</v>
      </c>
      <c r="AF2943">
        <v>4.5</v>
      </c>
    </row>
    <row r="2944" spans="1:32" hidden="1" x14ac:dyDescent="0.2">
      <c r="A2944" t="s">
        <v>1058</v>
      </c>
      <c r="B2944" t="s">
        <v>721</v>
      </c>
      <c r="C2944" t="s">
        <v>31</v>
      </c>
      <c r="D2944" t="s">
        <v>55</v>
      </c>
      <c r="E2944">
        <v>1</v>
      </c>
      <c r="F2944" t="s">
        <v>1059</v>
      </c>
      <c r="G2944" t="s">
        <v>101</v>
      </c>
      <c r="T2944">
        <v>5</v>
      </c>
      <c r="U2944">
        <v>2</v>
      </c>
      <c r="V2944">
        <v>25</v>
      </c>
      <c r="W2944">
        <v>0</v>
      </c>
      <c r="X2944">
        <v>0</v>
      </c>
      <c r="Y2944">
        <v>0</v>
      </c>
      <c r="AF2944">
        <v>4.5</v>
      </c>
    </row>
    <row r="2945" spans="1:32" hidden="1" x14ac:dyDescent="0.2">
      <c r="A2945" t="s">
        <v>613</v>
      </c>
      <c r="B2945" t="s">
        <v>476</v>
      </c>
      <c r="C2945" t="s">
        <v>55</v>
      </c>
      <c r="D2945" t="s">
        <v>31</v>
      </c>
      <c r="E2945">
        <v>1</v>
      </c>
      <c r="F2945" t="s">
        <v>614</v>
      </c>
      <c r="G2945" t="s">
        <v>101</v>
      </c>
      <c r="O2945">
        <v>9</v>
      </c>
      <c r="P2945">
        <v>30</v>
      </c>
      <c r="Q2945">
        <v>0</v>
      </c>
      <c r="R2945">
        <v>0</v>
      </c>
      <c r="S2945">
        <v>0</v>
      </c>
      <c r="T2945">
        <v>1</v>
      </c>
      <c r="U2945">
        <v>1</v>
      </c>
      <c r="V2945">
        <v>4</v>
      </c>
      <c r="W2945">
        <v>0</v>
      </c>
      <c r="X2945">
        <v>0</v>
      </c>
      <c r="Y2945">
        <v>0</v>
      </c>
      <c r="AF2945">
        <v>4.4000000000000004</v>
      </c>
    </row>
    <row r="2946" spans="1:32" hidden="1" x14ac:dyDescent="0.2">
      <c r="A2946" t="s">
        <v>827</v>
      </c>
      <c r="B2946" t="s">
        <v>721</v>
      </c>
      <c r="C2946" t="s">
        <v>43</v>
      </c>
      <c r="D2946" t="s">
        <v>48</v>
      </c>
      <c r="E2946">
        <v>1</v>
      </c>
      <c r="F2946" t="s">
        <v>828</v>
      </c>
      <c r="G2946" t="s">
        <v>89</v>
      </c>
      <c r="T2946">
        <v>3</v>
      </c>
      <c r="U2946">
        <v>2</v>
      </c>
      <c r="V2946">
        <v>24</v>
      </c>
      <c r="W2946">
        <v>0</v>
      </c>
      <c r="X2946">
        <v>0</v>
      </c>
      <c r="Y2946">
        <v>0</v>
      </c>
      <c r="AF2946">
        <v>4.4000000000000004</v>
      </c>
    </row>
    <row r="2947" spans="1:32" hidden="1" x14ac:dyDescent="0.2">
      <c r="A2947" t="s">
        <v>1160</v>
      </c>
      <c r="B2947" t="s">
        <v>795</v>
      </c>
      <c r="C2947" t="s">
        <v>55</v>
      </c>
      <c r="D2947" t="s">
        <v>31</v>
      </c>
      <c r="E2947">
        <v>1</v>
      </c>
      <c r="F2947" t="s">
        <v>1161</v>
      </c>
      <c r="G2947" t="s">
        <v>101</v>
      </c>
      <c r="T2947">
        <v>4</v>
      </c>
      <c r="U2947">
        <v>2</v>
      </c>
      <c r="V2947">
        <v>23</v>
      </c>
      <c r="W2947">
        <v>0</v>
      </c>
      <c r="X2947">
        <v>0</v>
      </c>
      <c r="Y2947">
        <v>0</v>
      </c>
      <c r="AF2947">
        <v>4.3</v>
      </c>
    </row>
    <row r="2948" spans="1:32" hidden="1" x14ac:dyDescent="0.2">
      <c r="A2948" t="s">
        <v>949</v>
      </c>
      <c r="B2948" t="s">
        <v>721</v>
      </c>
      <c r="C2948" t="s">
        <v>33</v>
      </c>
      <c r="D2948" t="s">
        <v>62</v>
      </c>
      <c r="E2948">
        <v>1</v>
      </c>
      <c r="F2948" t="s">
        <v>950</v>
      </c>
      <c r="G2948" t="s">
        <v>97</v>
      </c>
      <c r="T2948">
        <v>3</v>
      </c>
      <c r="U2948">
        <v>2</v>
      </c>
      <c r="V2948">
        <v>23</v>
      </c>
      <c r="W2948">
        <v>0</v>
      </c>
      <c r="X2948">
        <v>0</v>
      </c>
      <c r="Y2948">
        <v>0</v>
      </c>
      <c r="AF2948">
        <v>4.3</v>
      </c>
    </row>
    <row r="2949" spans="1:32" hidden="1" x14ac:dyDescent="0.2">
      <c r="A2949" t="s">
        <v>398</v>
      </c>
      <c r="B2949" t="s">
        <v>368</v>
      </c>
      <c r="C2949" t="s">
        <v>45</v>
      </c>
      <c r="D2949" t="s">
        <v>32</v>
      </c>
      <c r="E2949">
        <v>1</v>
      </c>
      <c r="F2949" t="s">
        <v>399</v>
      </c>
      <c r="G2949" t="s">
        <v>93</v>
      </c>
      <c r="H2949">
        <v>8</v>
      </c>
      <c r="I2949">
        <v>5</v>
      </c>
      <c r="J2949">
        <v>49</v>
      </c>
      <c r="K2949">
        <v>0</v>
      </c>
      <c r="L2949">
        <v>0</v>
      </c>
      <c r="M2949">
        <v>0</v>
      </c>
      <c r="N2949">
        <v>0</v>
      </c>
      <c r="O2949">
        <v>3</v>
      </c>
      <c r="P2949">
        <v>23</v>
      </c>
      <c r="Q2949">
        <v>0</v>
      </c>
      <c r="R2949">
        <v>0</v>
      </c>
      <c r="S2949">
        <v>0</v>
      </c>
      <c r="Z2949">
        <v>1</v>
      </c>
      <c r="AA2949">
        <v>0</v>
      </c>
      <c r="AF2949">
        <v>4.26</v>
      </c>
    </row>
    <row r="2950" spans="1:32" hidden="1" x14ac:dyDescent="0.2">
      <c r="A2950" t="s">
        <v>1228</v>
      </c>
      <c r="B2950" t="s">
        <v>721</v>
      </c>
      <c r="C2950" t="s">
        <v>38</v>
      </c>
      <c r="D2950" t="s">
        <v>50</v>
      </c>
      <c r="E2950">
        <v>1</v>
      </c>
      <c r="F2950" t="s">
        <v>1229</v>
      </c>
      <c r="G2950" t="s">
        <v>105</v>
      </c>
      <c r="T2950">
        <v>3</v>
      </c>
      <c r="U2950">
        <v>2</v>
      </c>
      <c r="V2950">
        <v>22</v>
      </c>
      <c r="W2950">
        <v>0</v>
      </c>
      <c r="X2950">
        <v>0</v>
      </c>
      <c r="Y2950">
        <v>0</v>
      </c>
      <c r="AF2950">
        <v>4.2</v>
      </c>
    </row>
    <row r="2951" spans="1:32" hidden="1" x14ac:dyDescent="0.2">
      <c r="A2951" t="s">
        <v>1076</v>
      </c>
      <c r="B2951" t="s">
        <v>721</v>
      </c>
      <c r="C2951" t="s">
        <v>56</v>
      </c>
      <c r="D2951" t="s">
        <v>51</v>
      </c>
      <c r="E2951">
        <v>1</v>
      </c>
      <c r="F2951" t="s">
        <v>1077</v>
      </c>
      <c r="G2951" t="s">
        <v>102</v>
      </c>
      <c r="T2951">
        <v>6</v>
      </c>
      <c r="U2951">
        <v>3</v>
      </c>
      <c r="V2951">
        <v>12</v>
      </c>
      <c r="W2951">
        <v>0</v>
      </c>
      <c r="X2951">
        <v>0</v>
      </c>
      <c r="Y2951">
        <v>0</v>
      </c>
      <c r="AF2951">
        <v>4.2</v>
      </c>
    </row>
    <row r="2952" spans="1:32" hidden="1" x14ac:dyDescent="0.2">
      <c r="A2952" t="s">
        <v>549</v>
      </c>
      <c r="B2952" t="s">
        <v>476</v>
      </c>
      <c r="C2952" t="s">
        <v>33</v>
      </c>
      <c r="D2952" t="s">
        <v>62</v>
      </c>
      <c r="E2952">
        <v>1</v>
      </c>
      <c r="F2952" t="s">
        <v>550</v>
      </c>
      <c r="G2952" t="s">
        <v>97</v>
      </c>
      <c r="O2952">
        <v>5</v>
      </c>
      <c r="P2952">
        <v>22</v>
      </c>
      <c r="Q2952">
        <v>0</v>
      </c>
      <c r="R2952">
        <v>0</v>
      </c>
      <c r="S2952">
        <v>0</v>
      </c>
      <c r="T2952">
        <v>1</v>
      </c>
      <c r="U2952">
        <v>1</v>
      </c>
      <c r="V2952">
        <v>9</v>
      </c>
      <c r="W2952">
        <v>0</v>
      </c>
      <c r="X2952">
        <v>0</v>
      </c>
      <c r="Y2952">
        <v>0</v>
      </c>
      <c r="AF2952">
        <v>4.0999999999999996</v>
      </c>
    </row>
    <row r="2953" spans="1:32" hidden="1" x14ac:dyDescent="0.2">
      <c r="A2953" t="s">
        <v>703</v>
      </c>
      <c r="B2953" t="s">
        <v>476</v>
      </c>
      <c r="C2953" t="s">
        <v>54</v>
      </c>
      <c r="D2953" t="s">
        <v>36</v>
      </c>
      <c r="E2953">
        <v>1</v>
      </c>
      <c r="F2953" t="s">
        <v>704</v>
      </c>
      <c r="G2953" t="s">
        <v>103</v>
      </c>
      <c r="O2953">
        <v>13</v>
      </c>
      <c r="P2953">
        <v>41</v>
      </c>
      <c r="Q2953">
        <v>0</v>
      </c>
      <c r="R2953">
        <v>0</v>
      </c>
      <c r="S2953">
        <v>0</v>
      </c>
      <c r="Z2953">
        <v>1</v>
      </c>
      <c r="AA2953">
        <v>0</v>
      </c>
      <c r="AF2953">
        <v>4.0999999999999996</v>
      </c>
    </row>
    <row r="2954" spans="1:32" hidden="1" x14ac:dyDescent="0.2">
      <c r="A2954" t="s">
        <v>579</v>
      </c>
      <c r="B2954" t="s">
        <v>476</v>
      </c>
      <c r="C2954" t="s">
        <v>31</v>
      </c>
      <c r="D2954" t="s">
        <v>55</v>
      </c>
      <c r="E2954">
        <v>1</v>
      </c>
      <c r="F2954" t="s">
        <v>580</v>
      </c>
      <c r="G2954" t="s">
        <v>101</v>
      </c>
      <c r="O2954">
        <v>12</v>
      </c>
      <c r="P2954">
        <v>41</v>
      </c>
      <c r="Q2954">
        <v>0</v>
      </c>
      <c r="R2954">
        <v>0</v>
      </c>
      <c r="S2954">
        <v>0</v>
      </c>
      <c r="AF2954">
        <v>4.0999999999999996</v>
      </c>
    </row>
    <row r="2955" spans="1:32" hidden="1" x14ac:dyDescent="0.2">
      <c r="A2955" t="s">
        <v>617</v>
      </c>
      <c r="B2955" t="s">
        <v>476</v>
      </c>
      <c r="C2955" t="s">
        <v>33</v>
      </c>
      <c r="D2955" t="s">
        <v>62</v>
      </c>
      <c r="E2955">
        <v>1</v>
      </c>
      <c r="F2955" t="s">
        <v>618</v>
      </c>
      <c r="G2955" t="s">
        <v>97</v>
      </c>
      <c r="O2955">
        <v>6</v>
      </c>
      <c r="P2955">
        <v>28</v>
      </c>
      <c r="Q2955">
        <v>0</v>
      </c>
      <c r="R2955">
        <v>0</v>
      </c>
      <c r="S2955">
        <v>0</v>
      </c>
      <c r="T2955">
        <v>2</v>
      </c>
      <c r="U2955">
        <v>1</v>
      </c>
      <c r="V2955">
        <v>2</v>
      </c>
      <c r="W2955">
        <v>0</v>
      </c>
      <c r="X2955">
        <v>0</v>
      </c>
      <c r="Y2955">
        <v>0</v>
      </c>
      <c r="AF2955">
        <v>4</v>
      </c>
    </row>
    <row r="2956" spans="1:32" hidden="1" x14ac:dyDescent="0.2">
      <c r="A2956" t="s">
        <v>891</v>
      </c>
      <c r="B2956" t="s">
        <v>721</v>
      </c>
      <c r="C2956" t="s">
        <v>45</v>
      </c>
      <c r="D2956" t="s">
        <v>32</v>
      </c>
      <c r="E2956">
        <v>1</v>
      </c>
      <c r="F2956" t="s">
        <v>892</v>
      </c>
      <c r="G2956" t="s">
        <v>93</v>
      </c>
      <c r="T2956">
        <v>5</v>
      </c>
      <c r="U2956">
        <v>2</v>
      </c>
      <c r="V2956">
        <v>20</v>
      </c>
      <c r="W2956">
        <v>0</v>
      </c>
      <c r="X2956">
        <v>0</v>
      </c>
      <c r="Y2956">
        <v>0</v>
      </c>
      <c r="AF2956">
        <v>4</v>
      </c>
    </row>
    <row r="2957" spans="1:32" hidden="1" x14ac:dyDescent="0.2">
      <c r="A2957" t="s">
        <v>831</v>
      </c>
      <c r="B2957" t="s">
        <v>721</v>
      </c>
      <c r="C2957" t="s">
        <v>45</v>
      </c>
      <c r="D2957" t="s">
        <v>32</v>
      </c>
      <c r="E2957">
        <v>1</v>
      </c>
      <c r="F2957" t="s">
        <v>832</v>
      </c>
      <c r="G2957" t="s">
        <v>93</v>
      </c>
      <c r="T2957">
        <v>4</v>
      </c>
      <c r="U2957">
        <v>2</v>
      </c>
      <c r="V2957">
        <v>20</v>
      </c>
      <c r="W2957">
        <v>0</v>
      </c>
      <c r="X2957">
        <v>0</v>
      </c>
      <c r="Y2957">
        <v>0</v>
      </c>
      <c r="AF2957">
        <v>4</v>
      </c>
    </row>
    <row r="2958" spans="1:32" hidden="1" x14ac:dyDescent="0.2">
      <c r="A2958" t="s">
        <v>607</v>
      </c>
      <c r="B2958" t="s">
        <v>476</v>
      </c>
      <c r="C2958" t="s">
        <v>57</v>
      </c>
      <c r="D2958" t="s">
        <v>35</v>
      </c>
      <c r="E2958">
        <v>1</v>
      </c>
      <c r="F2958" t="s">
        <v>608</v>
      </c>
      <c r="G2958" t="s">
        <v>99</v>
      </c>
      <c r="O2958">
        <v>3</v>
      </c>
      <c r="P2958">
        <v>13</v>
      </c>
      <c r="Q2958">
        <v>0</v>
      </c>
      <c r="R2958">
        <v>0</v>
      </c>
      <c r="S2958">
        <v>0</v>
      </c>
      <c r="T2958">
        <v>1</v>
      </c>
      <c r="U2958">
        <v>1</v>
      </c>
      <c r="V2958">
        <v>16</v>
      </c>
      <c r="W2958">
        <v>0</v>
      </c>
      <c r="X2958">
        <v>0</v>
      </c>
      <c r="Y2958">
        <v>0</v>
      </c>
      <c r="AF2958">
        <v>3.9</v>
      </c>
    </row>
    <row r="2959" spans="1:32" hidden="1" x14ac:dyDescent="0.2">
      <c r="A2959" t="s">
        <v>788</v>
      </c>
      <c r="B2959" t="s">
        <v>721</v>
      </c>
      <c r="C2959" t="s">
        <v>51</v>
      </c>
      <c r="D2959" t="s">
        <v>56</v>
      </c>
      <c r="E2959">
        <v>1</v>
      </c>
      <c r="F2959" t="s">
        <v>789</v>
      </c>
      <c r="G2959" t="s">
        <v>102</v>
      </c>
      <c r="T2959">
        <v>3</v>
      </c>
      <c r="U2959">
        <v>2</v>
      </c>
      <c r="V2959">
        <v>19</v>
      </c>
      <c r="W2959">
        <v>0</v>
      </c>
      <c r="X2959">
        <v>0</v>
      </c>
      <c r="Y2959">
        <v>0</v>
      </c>
      <c r="AF2959">
        <v>3.9</v>
      </c>
    </row>
    <row r="2960" spans="1:32" hidden="1" x14ac:dyDescent="0.2">
      <c r="A2960" t="s">
        <v>1174</v>
      </c>
      <c r="B2960" t="s">
        <v>721</v>
      </c>
      <c r="C2960" t="s">
        <v>49</v>
      </c>
      <c r="D2960" t="s">
        <v>61</v>
      </c>
      <c r="E2960">
        <v>1</v>
      </c>
      <c r="F2960" t="s">
        <v>1175</v>
      </c>
      <c r="G2960" t="s">
        <v>94</v>
      </c>
      <c r="T2960">
        <v>2</v>
      </c>
      <c r="U2960">
        <v>1</v>
      </c>
      <c r="V2960">
        <v>29</v>
      </c>
      <c r="W2960">
        <v>0</v>
      </c>
      <c r="X2960">
        <v>0</v>
      </c>
      <c r="Y2960">
        <v>0</v>
      </c>
      <c r="AF2960">
        <v>3.9</v>
      </c>
    </row>
    <row r="2961" spans="1:32" hidden="1" x14ac:dyDescent="0.2">
      <c r="A2961" t="s">
        <v>987</v>
      </c>
      <c r="B2961" t="s">
        <v>721</v>
      </c>
      <c r="C2961" t="s">
        <v>38</v>
      </c>
      <c r="D2961" t="s">
        <v>50</v>
      </c>
      <c r="E2961">
        <v>1</v>
      </c>
      <c r="F2961" t="s">
        <v>988</v>
      </c>
      <c r="G2961" t="s">
        <v>105</v>
      </c>
      <c r="T2961">
        <v>3</v>
      </c>
      <c r="U2961">
        <v>2</v>
      </c>
      <c r="V2961">
        <v>19</v>
      </c>
      <c r="W2961">
        <v>0</v>
      </c>
      <c r="X2961">
        <v>0</v>
      </c>
      <c r="Y2961">
        <v>0</v>
      </c>
      <c r="AF2961">
        <v>3.9</v>
      </c>
    </row>
    <row r="2962" spans="1:32" hidden="1" x14ac:dyDescent="0.2">
      <c r="A2962" t="s">
        <v>581</v>
      </c>
      <c r="B2962" t="s">
        <v>476</v>
      </c>
      <c r="C2962" t="s">
        <v>62</v>
      </c>
      <c r="D2962" t="s">
        <v>33</v>
      </c>
      <c r="E2962">
        <v>1</v>
      </c>
      <c r="F2962" t="s">
        <v>582</v>
      </c>
      <c r="G2962" t="s">
        <v>97</v>
      </c>
      <c r="O2962">
        <v>6</v>
      </c>
      <c r="P2962">
        <v>16</v>
      </c>
      <c r="Q2962">
        <v>0</v>
      </c>
      <c r="R2962">
        <v>0</v>
      </c>
      <c r="S2962">
        <v>0</v>
      </c>
      <c r="T2962">
        <v>1</v>
      </c>
      <c r="U2962">
        <v>1</v>
      </c>
      <c r="V2962">
        <v>12</v>
      </c>
      <c r="W2962">
        <v>0</v>
      </c>
      <c r="X2962">
        <v>0</v>
      </c>
      <c r="Y2962">
        <v>0</v>
      </c>
      <c r="AF2962">
        <v>3.8</v>
      </c>
    </row>
    <row r="2963" spans="1:32" hidden="1" x14ac:dyDescent="0.2">
      <c r="A2963" t="s">
        <v>649</v>
      </c>
      <c r="B2963" t="s">
        <v>476</v>
      </c>
      <c r="C2963" t="s">
        <v>46</v>
      </c>
      <c r="D2963" t="s">
        <v>41</v>
      </c>
      <c r="E2963">
        <v>1</v>
      </c>
      <c r="F2963" t="s">
        <v>650</v>
      </c>
      <c r="G2963" t="s">
        <v>100</v>
      </c>
      <c r="O2963">
        <v>10</v>
      </c>
      <c r="P2963">
        <v>37</v>
      </c>
      <c r="Q2963">
        <v>0</v>
      </c>
      <c r="R2963">
        <v>0</v>
      </c>
      <c r="S2963">
        <v>0</v>
      </c>
      <c r="T2963">
        <v>1</v>
      </c>
      <c r="U2963">
        <v>0</v>
      </c>
      <c r="V2963">
        <v>0</v>
      </c>
      <c r="W2963">
        <v>0</v>
      </c>
      <c r="X2963">
        <v>0</v>
      </c>
      <c r="Y2963">
        <v>0</v>
      </c>
      <c r="AF2963">
        <v>3.7</v>
      </c>
    </row>
    <row r="2964" spans="1:32" hidden="1" x14ac:dyDescent="0.2">
      <c r="A2964" t="s">
        <v>819</v>
      </c>
      <c r="B2964" t="s">
        <v>721</v>
      </c>
      <c r="C2964" t="s">
        <v>39</v>
      </c>
      <c r="D2964" t="s">
        <v>60</v>
      </c>
      <c r="E2964">
        <v>1</v>
      </c>
      <c r="F2964" t="s">
        <v>820</v>
      </c>
      <c r="G2964" t="s">
        <v>106</v>
      </c>
      <c r="T2964">
        <v>4</v>
      </c>
      <c r="U2964">
        <v>1</v>
      </c>
      <c r="V2964">
        <v>27</v>
      </c>
      <c r="W2964">
        <v>0</v>
      </c>
      <c r="X2964">
        <v>0</v>
      </c>
      <c r="Y2964">
        <v>0</v>
      </c>
      <c r="AF2964">
        <v>3.7</v>
      </c>
    </row>
    <row r="2965" spans="1:32" hidden="1" x14ac:dyDescent="0.2">
      <c r="A2965" t="s">
        <v>1283</v>
      </c>
      <c r="B2965" t="s">
        <v>721</v>
      </c>
      <c r="C2965" t="s">
        <v>40</v>
      </c>
      <c r="D2965" t="s">
        <v>44</v>
      </c>
      <c r="E2965">
        <v>1</v>
      </c>
      <c r="F2965" t="s">
        <v>1284</v>
      </c>
      <c r="G2965" t="s">
        <v>92</v>
      </c>
      <c r="T2965">
        <v>2</v>
      </c>
      <c r="U2965">
        <v>2</v>
      </c>
      <c r="V2965">
        <v>17</v>
      </c>
      <c r="W2965">
        <v>0</v>
      </c>
      <c r="X2965">
        <v>0</v>
      </c>
      <c r="Y2965">
        <v>0</v>
      </c>
      <c r="AF2965">
        <v>3.7</v>
      </c>
    </row>
    <row r="2966" spans="1:32" hidden="1" x14ac:dyDescent="0.2">
      <c r="A2966" t="s">
        <v>1253</v>
      </c>
      <c r="B2966" t="s">
        <v>721</v>
      </c>
      <c r="C2966" t="s">
        <v>40</v>
      </c>
      <c r="D2966" t="s">
        <v>44</v>
      </c>
      <c r="E2966">
        <v>1</v>
      </c>
      <c r="F2966" t="s">
        <v>1254</v>
      </c>
      <c r="G2966" t="s">
        <v>92</v>
      </c>
      <c r="T2966">
        <v>6</v>
      </c>
      <c r="U2966">
        <v>1</v>
      </c>
      <c r="V2966">
        <v>27</v>
      </c>
      <c r="W2966">
        <v>0</v>
      </c>
      <c r="X2966">
        <v>0</v>
      </c>
      <c r="Y2966">
        <v>0</v>
      </c>
      <c r="AF2966">
        <v>3.7</v>
      </c>
    </row>
    <row r="2967" spans="1:32" hidden="1" x14ac:dyDescent="0.2">
      <c r="A2967" t="s">
        <v>991</v>
      </c>
      <c r="B2967" t="s">
        <v>721</v>
      </c>
      <c r="C2967" t="s">
        <v>50</v>
      </c>
      <c r="D2967" t="s">
        <v>38</v>
      </c>
      <c r="E2967">
        <v>1</v>
      </c>
      <c r="F2967" t="s">
        <v>992</v>
      </c>
      <c r="G2967" t="s">
        <v>105</v>
      </c>
      <c r="T2967">
        <v>4</v>
      </c>
      <c r="U2967">
        <v>2</v>
      </c>
      <c r="V2967">
        <v>16</v>
      </c>
      <c r="W2967">
        <v>0</v>
      </c>
      <c r="X2967">
        <v>0</v>
      </c>
      <c r="Y2967">
        <v>0</v>
      </c>
      <c r="AF2967">
        <v>3.6</v>
      </c>
    </row>
    <row r="2968" spans="1:32" hidden="1" x14ac:dyDescent="0.2">
      <c r="A2968" t="s">
        <v>1148</v>
      </c>
      <c r="B2968" t="s">
        <v>795</v>
      </c>
      <c r="C2968" t="s">
        <v>59</v>
      </c>
      <c r="D2968" t="s">
        <v>58</v>
      </c>
      <c r="E2968">
        <v>1</v>
      </c>
      <c r="F2968" t="s">
        <v>1149</v>
      </c>
      <c r="G2968" t="s">
        <v>96</v>
      </c>
      <c r="T2968">
        <v>1</v>
      </c>
      <c r="U2968">
        <v>1</v>
      </c>
      <c r="V2968">
        <v>5</v>
      </c>
      <c r="W2968">
        <v>0</v>
      </c>
      <c r="X2968">
        <v>1</v>
      </c>
      <c r="Y2968">
        <v>0</v>
      </c>
      <c r="AF2968">
        <v>3.5</v>
      </c>
    </row>
    <row r="2969" spans="1:32" hidden="1" x14ac:dyDescent="0.2">
      <c r="A2969" t="s">
        <v>1080</v>
      </c>
      <c r="B2969" t="s">
        <v>721</v>
      </c>
      <c r="C2969" t="s">
        <v>36</v>
      </c>
      <c r="D2969" t="s">
        <v>54</v>
      </c>
      <c r="E2969">
        <v>1</v>
      </c>
      <c r="F2969" t="s">
        <v>1081</v>
      </c>
      <c r="G2969" t="s">
        <v>103</v>
      </c>
      <c r="T2969">
        <v>4</v>
      </c>
      <c r="U2969">
        <v>2</v>
      </c>
      <c r="V2969">
        <v>14</v>
      </c>
      <c r="W2969">
        <v>0</v>
      </c>
      <c r="X2969">
        <v>0</v>
      </c>
      <c r="Y2969">
        <v>0</v>
      </c>
      <c r="AF2969">
        <v>3.4</v>
      </c>
    </row>
    <row r="2970" spans="1:32" hidden="1" x14ac:dyDescent="0.2">
      <c r="A2970" t="s">
        <v>1132</v>
      </c>
      <c r="B2970" t="s">
        <v>531</v>
      </c>
      <c r="C2970" t="s">
        <v>45</v>
      </c>
      <c r="D2970" t="s">
        <v>32</v>
      </c>
      <c r="E2970">
        <v>1</v>
      </c>
      <c r="F2970" t="s">
        <v>1133</v>
      </c>
      <c r="G2970" t="s">
        <v>93</v>
      </c>
      <c r="T2970">
        <v>2</v>
      </c>
      <c r="U2970">
        <v>2</v>
      </c>
      <c r="V2970">
        <v>14</v>
      </c>
      <c r="W2970">
        <v>0</v>
      </c>
      <c r="X2970">
        <v>0</v>
      </c>
      <c r="Y2970">
        <v>0</v>
      </c>
      <c r="AF2970">
        <v>3.4</v>
      </c>
    </row>
    <row r="2971" spans="1:32" x14ac:dyDescent="0.2">
      <c r="A2971" t="s">
        <v>811</v>
      </c>
      <c r="B2971" t="s">
        <v>721</v>
      </c>
      <c r="C2971" t="s">
        <v>44</v>
      </c>
      <c r="D2971" t="s">
        <v>40</v>
      </c>
      <c r="E2971">
        <v>1</v>
      </c>
      <c r="F2971" t="s">
        <v>812</v>
      </c>
      <c r="G2971" t="s">
        <v>92</v>
      </c>
      <c r="T2971">
        <v>3</v>
      </c>
      <c r="U2971">
        <v>2</v>
      </c>
      <c r="V2971">
        <v>13</v>
      </c>
      <c r="W2971">
        <v>0</v>
      </c>
      <c r="X2971">
        <v>0</v>
      </c>
      <c r="Y2971">
        <v>0</v>
      </c>
      <c r="AF2971">
        <v>3.3</v>
      </c>
    </row>
    <row r="2972" spans="1:32" hidden="1" x14ac:dyDescent="0.2">
      <c r="A2972" t="s">
        <v>1156</v>
      </c>
      <c r="B2972" t="s">
        <v>721</v>
      </c>
      <c r="C2972" t="s">
        <v>55</v>
      </c>
      <c r="D2972" t="s">
        <v>31</v>
      </c>
      <c r="E2972">
        <v>1</v>
      </c>
      <c r="F2972" t="s">
        <v>1157</v>
      </c>
      <c r="G2972" t="s">
        <v>101</v>
      </c>
      <c r="T2972">
        <v>7</v>
      </c>
      <c r="U2972">
        <v>2</v>
      </c>
      <c r="V2972">
        <v>13</v>
      </c>
      <c r="W2972">
        <v>0</v>
      </c>
      <c r="X2972">
        <v>0</v>
      </c>
      <c r="Y2972">
        <v>0</v>
      </c>
      <c r="AF2972">
        <v>3.3</v>
      </c>
    </row>
    <row r="2973" spans="1:32" hidden="1" x14ac:dyDescent="0.2">
      <c r="A2973" t="s">
        <v>376</v>
      </c>
      <c r="B2973" t="s">
        <v>368</v>
      </c>
      <c r="C2973" t="s">
        <v>56</v>
      </c>
      <c r="D2973" t="s">
        <v>51</v>
      </c>
      <c r="E2973">
        <v>1</v>
      </c>
      <c r="F2973" t="s">
        <v>377</v>
      </c>
      <c r="G2973" t="s">
        <v>102</v>
      </c>
      <c r="H2973">
        <v>12</v>
      </c>
      <c r="I2973">
        <v>7</v>
      </c>
      <c r="J2973">
        <v>61</v>
      </c>
      <c r="K2973">
        <v>0</v>
      </c>
      <c r="L2973">
        <v>0</v>
      </c>
      <c r="M2973">
        <v>0</v>
      </c>
      <c r="N2973">
        <v>0</v>
      </c>
      <c r="O2973">
        <v>1</v>
      </c>
      <c r="P2973">
        <v>8</v>
      </c>
      <c r="Q2973">
        <v>0</v>
      </c>
      <c r="R2973">
        <v>0</v>
      </c>
      <c r="S2973">
        <v>0</v>
      </c>
      <c r="AF2973">
        <v>3.24</v>
      </c>
    </row>
    <row r="2974" spans="1:32" hidden="1" x14ac:dyDescent="0.2">
      <c r="A2974" t="s">
        <v>845</v>
      </c>
      <c r="B2974" t="s">
        <v>721</v>
      </c>
      <c r="C2974" t="s">
        <v>61</v>
      </c>
      <c r="D2974" t="s">
        <v>49</v>
      </c>
      <c r="E2974">
        <v>1</v>
      </c>
      <c r="F2974" t="s">
        <v>846</v>
      </c>
      <c r="G2974" t="s">
        <v>94</v>
      </c>
      <c r="T2974">
        <v>2</v>
      </c>
      <c r="U2974">
        <v>1</v>
      </c>
      <c r="V2974">
        <v>22</v>
      </c>
      <c r="W2974">
        <v>0</v>
      </c>
      <c r="X2974">
        <v>0</v>
      </c>
      <c r="Y2974">
        <v>0</v>
      </c>
      <c r="AF2974">
        <v>3.2</v>
      </c>
    </row>
    <row r="2975" spans="1:32" hidden="1" x14ac:dyDescent="0.2">
      <c r="A2975" t="s">
        <v>601</v>
      </c>
      <c r="B2975" t="s">
        <v>476</v>
      </c>
      <c r="C2975" t="s">
        <v>49</v>
      </c>
      <c r="D2975" t="s">
        <v>61</v>
      </c>
      <c r="E2975">
        <v>1</v>
      </c>
      <c r="F2975" t="s">
        <v>602</v>
      </c>
      <c r="G2975" t="s">
        <v>94</v>
      </c>
      <c r="O2975">
        <v>2</v>
      </c>
      <c r="P2975">
        <v>4</v>
      </c>
      <c r="Q2975">
        <v>0</v>
      </c>
      <c r="R2975">
        <v>0</v>
      </c>
      <c r="S2975">
        <v>0</v>
      </c>
      <c r="T2975">
        <v>1</v>
      </c>
      <c r="U2975">
        <v>1</v>
      </c>
      <c r="V2975">
        <v>17</v>
      </c>
      <c r="W2975">
        <v>0</v>
      </c>
      <c r="X2975">
        <v>0</v>
      </c>
      <c r="Y2975">
        <v>0</v>
      </c>
      <c r="AF2975">
        <v>3.1</v>
      </c>
    </row>
    <row r="2976" spans="1:32" hidden="1" x14ac:dyDescent="0.2">
      <c r="A2976" t="s">
        <v>520</v>
      </c>
      <c r="B2976" t="s">
        <v>476</v>
      </c>
      <c r="C2976" t="s">
        <v>60</v>
      </c>
      <c r="D2976" t="s">
        <v>39</v>
      </c>
      <c r="E2976">
        <v>1</v>
      </c>
      <c r="F2976" t="s">
        <v>521</v>
      </c>
      <c r="G2976" t="s">
        <v>106</v>
      </c>
      <c r="O2976">
        <v>4</v>
      </c>
      <c r="P2976">
        <v>13</v>
      </c>
      <c r="Q2976">
        <v>0</v>
      </c>
      <c r="R2976">
        <v>0</v>
      </c>
      <c r="S2976">
        <v>0</v>
      </c>
      <c r="T2976">
        <v>1</v>
      </c>
      <c r="U2976">
        <v>1</v>
      </c>
      <c r="V2976">
        <v>7</v>
      </c>
      <c r="W2976">
        <v>0</v>
      </c>
      <c r="X2976">
        <v>0</v>
      </c>
      <c r="Y2976">
        <v>0</v>
      </c>
      <c r="Z2976">
        <v>1</v>
      </c>
      <c r="AA2976">
        <v>0</v>
      </c>
      <c r="AF2976">
        <v>3</v>
      </c>
    </row>
    <row r="2977" spans="1:32" hidden="1" x14ac:dyDescent="0.2">
      <c r="A2977" t="s">
        <v>691</v>
      </c>
      <c r="B2977" t="s">
        <v>531</v>
      </c>
      <c r="C2977" t="s">
        <v>59</v>
      </c>
      <c r="D2977" t="s">
        <v>58</v>
      </c>
      <c r="E2977">
        <v>1</v>
      </c>
      <c r="F2977" t="s">
        <v>692</v>
      </c>
      <c r="G2977" t="s">
        <v>96</v>
      </c>
      <c r="O2977">
        <v>1</v>
      </c>
      <c r="P2977">
        <v>2</v>
      </c>
      <c r="Q2977">
        <v>0</v>
      </c>
      <c r="R2977">
        <v>0</v>
      </c>
      <c r="S2977">
        <v>0</v>
      </c>
      <c r="T2977">
        <v>1</v>
      </c>
      <c r="U2977">
        <v>1</v>
      </c>
      <c r="V2977">
        <v>18</v>
      </c>
      <c r="W2977">
        <v>0</v>
      </c>
      <c r="X2977">
        <v>0</v>
      </c>
      <c r="Y2977">
        <v>0</v>
      </c>
      <c r="AF2977">
        <v>3</v>
      </c>
    </row>
    <row r="2978" spans="1:32" hidden="1" x14ac:dyDescent="0.2">
      <c r="A2978" t="s">
        <v>577</v>
      </c>
      <c r="B2978" t="s">
        <v>531</v>
      </c>
      <c r="C2978" t="s">
        <v>41</v>
      </c>
      <c r="D2978" t="s">
        <v>46</v>
      </c>
      <c r="E2978">
        <v>1</v>
      </c>
      <c r="F2978" t="s">
        <v>578</v>
      </c>
      <c r="G2978" t="s">
        <v>100</v>
      </c>
      <c r="O2978">
        <v>1</v>
      </c>
      <c r="P2978">
        <v>4</v>
      </c>
      <c r="Q2978">
        <v>0</v>
      </c>
      <c r="R2978">
        <v>0</v>
      </c>
      <c r="S2978">
        <v>0</v>
      </c>
      <c r="T2978">
        <v>3</v>
      </c>
      <c r="U2978">
        <v>2</v>
      </c>
      <c r="V2978">
        <v>5</v>
      </c>
      <c r="W2978">
        <v>0</v>
      </c>
      <c r="X2978">
        <v>0</v>
      </c>
      <c r="Y2978">
        <v>0</v>
      </c>
      <c r="AF2978">
        <v>2.9</v>
      </c>
    </row>
    <row r="2979" spans="1:32" hidden="1" x14ac:dyDescent="0.2">
      <c r="A2979" t="s">
        <v>541</v>
      </c>
      <c r="B2979" t="s">
        <v>531</v>
      </c>
      <c r="C2979" t="s">
        <v>44</v>
      </c>
      <c r="D2979" t="s">
        <v>40</v>
      </c>
      <c r="E2979">
        <v>1</v>
      </c>
      <c r="F2979" t="s">
        <v>542</v>
      </c>
      <c r="G2979" t="s">
        <v>92</v>
      </c>
      <c r="O2979">
        <v>1</v>
      </c>
      <c r="P2979">
        <v>12</v>
      </c>
      <c r="Q2979">
        <v>0</v>
      </c>
      <c r="R2979">
        <v>0</v>
      </c>
      <c r="S2979">
        <v>0</v>
      </c>
      <c r="T2979">
        <v>2</v>
      </c>
      <c r="U2979">
        <v>1</v>
      </c>
      <c r="V2979">
        <v>6</v>
      </c>
      <c r="W2979">
        <v>0</v>
      </c>
      <c r="X2979">
        <v>0</v>
      </c>
      <c r="Y2979">
        <v>0</v>
      </c>
      <c r="AF2979">
        <v>2.8</v>
      </c>
    </row>
    <row r="2980" spans="1:32" hidden="1" x14ac:dyDescent="0.2">
      <c r="A2980" t="s">
        <v>528</v>
      </c>
      <c r="B2980" t="s">
        <v>476</v>
      </c>
      <c r="C2980" t="s">
        <v>56</v>
      </c>
      <c r="D2980" t="s">
        <v>51</v>
      </c>
      <c r="E2980">
        <v>1</v>
      </c>
      <c r="F2980" t="s">
        <v>529</v>
      </c>
      <c r="G2980" t="s">
        <v>102</v>
      </c>
      <c r="O2980">
        <v>3</v>
      </c>
      <c r="P2980">
        <v>5</v>
      </c>
      <c r="Q2980">
        <v>0</v>
      </c>
      <c r="R2980">
        <v>0</v>
      </c>
      <c r="S2980">
        <v>0</v>
      </c>
      <c r="T2980">
        <v>1</v>
      </c>
      <c r="U2980">
        <v>1</v>
      </c>
      <c r="V2980">
        <v>13</v>
      </c>
      <c r="W2980">
        <v>0</v>
      </c>
      <c r="X2980">
        <v>0</v>
      </c>
      <c r="Y2980">
        <v>0</v>
      </c>
      <c r="AF2980">
        <v>2.8</v>
      </c>
    </row>
    <row r="2981" spans="1:32" hidden="1" x14ac:dyDescent="0.2">
      <c r="A2981" t="s">
        <v>524</v>
      </c>
      <c r="B2981" t="s">
        <v>476</v>
      </c>
      <c r="C2981" t="s">
        <v>53</v>
      </c>
      <c r="D2981" t="s">
        <v>42</v>
      </c>
      <c r="E2981">
        <v>1</v>
      </c>
      <c r="F2981" t="s">
        <v>525</v>
      </c>
      <c r="G2981" t="s">
        <v>98</v>
      </c>
      <c r="O2981">
        <v>6</v>
      </c>
      <c r="P2981">
        <v>28</v>
      </c>
      <c r="Q2981">
        <v>0</v>
      </c>
      <c r="R2981">
        <v>0</v>
      </c>
      <c r="S2981">
        <v>0</v>
      </c>
      <c r="AF2981">
        <v>2.8</v>
      </c>
    </row>
    <row r="2982" spans="1:32" hidden="1" x14ac:dyDescent="0.2">
      <c r="A2982" t="s">
        <v>947</v>
      </c>
      <c r="B2982" t="s">
        <v>795</v>
      </c>
      <c r="C2982" t="s">
        <v>33</v>
      </c>
      <c r="D2982" t="s">
        <v>62</v>
      </c>
      <c r="E2982">
        <v>1</v>
      </c>
      <c r="F2982" t="s">
        <v>948</v>
      </c>
      <c r="G2982" t="s">
        <v>97</v>
      </c>
      <c r="T2982">
        <v>4</v>
      </c>
      <c r="U2982">
        <v>1</v>
      </c>
      <c r="V2982">
        <v>18</v>
      </c>
      <c r="W2982">
        <v>0</v>
      </c>
      <c r="X2982">
        <v>0</v>
      </c>
      <c r="Y2982">
        <v>0</v>
      </c>
      <c r="AF2982">
        <v>2.8</v>
      </c>
    </row>
    <row r="2983" spans="1:32" hidden="1" x14ac:dyDescent="0.2">
      <c r="A2983" t="s">
        <v>1100</v>
      </c>
      <c r="B2983" t="s">
        <v>795</v>
      </c>
      <c r="C2983" t="s">
        <v>53</v>
      </c>
      <c r="D2983" t="s">
        <v>42</v>
      </c>
      <c r="E2983">
        <v>1</v>
      </c>
      <c r="F2983" t="s">
        <v>1101</v>
      </c>
      <c r="G2983" t="s">
        <v>98</v>
      </c>
      <c r="T2983">
        <v>2</v>
      </c>
      <c r="U2983">
        <v>2</v>
      </c>
      <c r="V2983">
        <v>8</v>
      </c>
      <c r="W2983">
        <v>0</v>
      </c>
      <c r="X2983">
        <v>0</v>
      </c>
      <c r="Y2983">
        <v>0</v>
      </c>
      <c r="AF2983">
        <v>2.8</v>
      </c>
    </row>
    <row r="2984" spans="1:32" hidden="1" x14ac:dyDescent="0.2">
      <c r="A2984" t="s">
        <v>893</v>
      </c>
      <c r="B2984" t="s">
        <v>721</v>
      </c>
      <c r="C2984" t="s">
        <v>46</v>
      </c>
      <c r="D2984" t="s">
        <v>41</v>
      </c>
      <c r="E2984">
        <v>1</v>
      </c>
      <c r="F2984" t="s">
        <v>894</v>
      </c>
      <c r="G2984" t="s">
        <v>100</v>
      </c>
      <c r="T2984">
        <v>1</v>
      </c>
      <c r="U2984">
        <v>1</v>
      </c>
      <c r="V2984">
        <v>18</v>
      </c>
      <c r="W2984">
        <v>0</v>
      </c>
      <c r="X2984">
        <v>0</v>
      </c>
      <c r="Y2984">
        <v>0</v>
      </c>
      <c r="AF2984">
        <v>2.8</v>
      </c>
    </row>
    <row r="2985" spans="1:32" hidden="1" x14ac:dyDescent="0.2">
      <c r="A2985" t="s">
        <v>1188</v>
      </c>
      <c r="B2985" t="s">
        <v>795</v>
      </c>
      <c r="C2985" t="s">
        <v>54</v>
      </c>
      <c r="D2985" t="s">
        <v>36</v>
      </c>
      <c r="E2985">
        <v>1</v>
      </c>
      <c r="F2985" t="s">
        <v>1189</v>
      </c>
      <c r="G2985" t="s">
        <v>103</v>
      </c>
      <c r="T2985">
        <v>1</v>
      </c>
      <c r="U2985">
        <v>1</v>
      </c>
      <c r="V2985">
        <v>18</v>
      </c>
      <c r="W2985">
        <v>0</v>
      </c>
      <c r="X2985">
        <v>0</v>
      </c>
      <c r="Y2985">
        <v>0</v>
      </c>
      <c r="AF2985">
        <v>2.8</v>
      </c>
    </row>
    <row r="2986" spans="1:32" hidden="1" x14ac:dyDescent="0.2">
      <c r="A2986" t="s">
        <v>400</v>
      </c>
      <c r="B2986" t="s">
        <v>368</v>
      </c>
      <c r="C2986" t="s">
        <v>55</v>
      </c>
      <c r="D2986" t="s">
        <v>31</v>
      </c>
      <c r="E2986">
        <v>1</v>
      </c>
      <c r="F2986" t="s">
        <v>401</v>
      </c>
      <c r="G2986" t="s">
        <v>101</v>
      </c>
      <c r="H2986">
        <v>32</v>
      </c>
      <c r="I2986">
        <v>18</v>
      </c>
      <c r="J2986">
        <v>117</v>
      </c>
      <c r="K2986">
        <v>0</v>
      </c>
      <c r="L2986">
        <v>0</v>
      </c>
      <c r="M2986">
        <v>2</v>
      </c>
      <c r="N2986">
        <v>0</v>
      </c>
      <c r="AF2986">
        <v>2.68</v>
      </c>
    </row>
    <row r="2987" spans="1:32" hidden="1" x14ac:dyDescent="0.2">
      <c r="A2987" t="s">
        <v>1327</v>
      </c>
      <c r="B2987" t="s">
        <v>721</v>
      </c>
      <c r="C2987" t="s">
        <v>48</v>
      </c>
      <c r="D2987" t="s">
        <v>43</v>
      </c>
      <c r="E2987">
        <v>1</v>
      </c>
      <c r="F2987" t="s">
        <v>1328</v>
      </c>
      <c r="G2987" t="s">
        <v>89</v>
      </c>
      <c r="T2987">
        <v>1</v>
      </c>
      <c r="U2987">
        <v>1</v>
      </c>
      <c r="V2987">
        <v>16</v>
      </c>
      <c r="W2987">
        <v>0</v>
      </c>
      <c r="X2987">
        <v>0</v>
      </c>
      <c r="Y2987">
        <v>0</v>
      </c>
      <c r="AF2987">
        <v>2.6</v>
      </c>
    </row>
    <row r="2988" spans="1:32" hidden="1" x14ac:dyDescent="0.2">
      <c r="A2988" t="s">
        <v>589</v>
      </c>
      <c r="B2988" t="s">
        <v>476</v>
      </c>
      <c r="C2988" t="s">
        <v>44</v>
      </c>
      <c r="D2988" t="s">
        <v>40</v>
      </c>
      <c r="E2988">
        <v>1</v>
      </c>
      <c r="F2988" t="s">
        <v>590</v>
      </c>
      <c r="G2988" t="s">
        <v>92</v>
      </c>
      <c r="O2988">
        <v>2</v>
      </c>
      <c r="P2988">
        <v>2</v>
      </c>
      <c r="Q2988">
        <v>0</v>
      </c>
      <c r="R2988">
        <v>0</v>
      </c>
      <c r="S2988">
        <v>0</v>
      </c>
      <c r="T2988">
        <v>2</v>
      </c>
      <c r="U2988">
        <v>2</v>
      </c>
      <c r="V2988">
        <v>3</v>
      </c>
      <c r="W2988">
        <v>0</v>
      </c>
      <c r="X2988">
        <v>0</v>
      </c>
      <c r="Y2988">
        <v>0</v>
      </c>
      <c r="AF2988">
        <v>2.5</v>
      </c>
    </row>
    <row r="2989" spans="1:32" hidden="1" x14ac:dyDescent="0.2">
      <c r="A2989" t="s">
        <v>1216</v>
      </c>
      <c r="B2989" t="s">
        <v>795</v>
      </c>
      <c r="C2989" t="s">
        <v>31</v>
      </c>
      <c r="D2989" t="s">
        <v>55</v>
      </c>
      <c r="E2989">
        <v>1</v>
      </c>
      <c r="F2989" t="s">
        <v>1217</v>
      </c>
      <c r="G2989" t="s">
        <v>101</v>
      </c>
      <c r="T2989">
        <v>2</v>
      </c>
      <c r="U2989">
        <v>2</v>
      </c>
      <c r="V2989">
        <v>5</v>
      </c>
      <c r="W2989">
        <v>0</v>
      </c>
      <c r="X2989">
        <v>0</v>
      </c>
      <c r="Y2989">
        <v>0</v>
      </c>
      <c r="AF2989">
        <v>2.5</v>
      </c>
    </row>
    <row r="2990" spans="1:32" hidden="1" x14ac:dyDescent="0.2">
      <c r="A2990" t="s">
        <v>1144</v>
      </c>
      <c r="B2990" t="s">
        <v>795</v>
      </c>
      <c r="C2990" t="s">
        <v>55</v>
      </c>
      <c r="D2990" t="s">
        <v>31</v>
      </c>
      <c r="E2990">
        <v>1</v>
      </c>
      <c r="F2990" t="s">
        <v>1145</v>
      </c>
      <c r="G2990" t="s">
        <v>101</v>
      </c>
      <c r="T2990">
        <v>2</v>
      </c>
      <c r="U2990">
        <v>1</v>
      </c>
      <c r="V2990">
        <v>15</v>
      </c>
      <c r="W2990">
        <v>0</v>
      </c>
      <c r="X2990">
        <v>0</v>
      </c>
      <c r="Y2990">
        <v>0</v>
      </c>
      <c r="AF2990">
        <v>2.5</v>
      </c>
    </row>
    <row r="2991" spans="1:32" hidden="1" x14ac:dyDescent="0.2">
      <c r="A2991" t="s">
        <v>833</v>
      </c>
      <c r="B2991" t="s">
        <v>795</v>
      </c>
      <c r="C2991" t="s">
        <v>33</v>
      </c>
      <c r="D2991" t="s">
        <v>62</v>
      </c>
      <c r="E2991">
        <v>1</v>
      </c>
      <c r="F2991" t="s">
        <v>834</v>
      </c>
      <c r="G2991" t="s">
        <v>97</v>
      </c>
      <c r="T2991">
        <v>1</v>
      </c>
      <c r="U2991">
        <v>1</v>
      </c>
      <c r="V2991">
        <v>15</v>
      </c>
      <c r="W2991">
        <v>0</v>
      </c>
      <c r="X2991">
        <v>0</v>
      </c>
      <c r="Y2991">
        <v>0</v>
      </c>
      <c r="AF2991">
        <v>2.5</v>
      </c>
    </row>
    <row r="2992" spans="1:32" hidden="1" x14ac:dyDescent="0.2">
      <c r="A2992" t="s">
        <v>1281</v>
      </c>
      <c r="B2992" t="s">
        <v>721</v>
      </c>
      <c r="C2992" t="s">
        <v>60</v>
      </c>
      <c r="D2992" t="s">
        <v>39</v>
      </c>
      <c r="E2992">
        <v>1</v>
      </c>
      <c r="F2992" t="s">
        <v>1282</v>
      </c>
      <c r="G2992" t="s">
        <v>106</v>
      </c>
      <c r="T2992">
        <v>2</v>
      </c>
      <c r="U2992">
        <v>2</v>
      </c>
      <c r="V2992">
        <v>5</v>
      </c>
      <c r="W2992">
        <v>0</v>
      </c>
      <c r="X2992">
        <v>0</v>
      </c>
      <c r="Y2992">
        <v>0</v>
      </c>
      <c r="AF2992">
        <v>2.5</v>
      </c>
    </row>
    <row r="2993" spans="1:32" hidden="1" x14ac:dyDescent="0.2">
      <c r="A2993" t="s">
        <v>1024</v>
      </c>
      <c r="B2993" t="s">
        <v>721</v>
      </c>
      <c r="C2993" t="s">
        <v>53</v>
      </c>
      <c r="D2993" t="s">
        <v>42</v>
      </c>
      <c r="E2993">
        <v>1</v>
      </c>
      <c r="F2993" t="s">
        <v>1025</v>
      </c>
      <c r="G2993" t="s">
        <v>98</v>
      </c>
      <c r="T2993">
        <v>2</v>
      </c>
      <c r="U2993">
        <v>1</v>
      </c>
      <c r="V2993">
        <v>15</v>
      </c>
      <c r="W2993">
        <v>0</v>
      </c>
      <c r="X2993">
        <v>0</v>
      </c>
      <c r="Y2993">
        <v>0</v>
      </c>
      <c r="AF2993">
        <v>2.5</v>
      </c>
    </row>
    <row r="2994" spans="1:32" hidden="1" x14ac:dyDescent="0.2">
      <c r="A2994" t="s">
        <v>695</v>
      </c>
      <c r="B2994" t="s">
        <v>476</v>
      </c>
      <c r="C2994" t="s">
        <v>36</v>
      </c>
      <c r="D2994" t="s">
        <v>54</v>
      </c>
      <c r="E2994">
        <v>1</v>
      </c>
      <c r="F2994" t="s">
        <v>696</v>
      </c>
      <c r="G2994" t="s">
        <v>103</v>
      </c>
      <c r="O2994">
        <v>3</v>
      </c>
      <c r="P2994">
        <v>10</v>
      </c>
      <c r="Q2994">
        <v>0</v>
      </c>
      <c r="R2994">
        <v>0</v>
      </c>
      <c r="S2994">
        <v>0</v>
      </c>
      <c r="T2994">
        <v>1</v>
      </c>
      <c r="U2994">
        <v>1</v>
      </c>
      <c r="V2994">
        <v>4</v>
      </c>
      <c r="W2994">
        <v>0</v>
      </c>
      <c r="X2994">
        <v>0</v>
      </c>
      <c r="Y2994">
        <v>0</v>
      </c>
      <c r="AF2994">
        <v>2.4</v>
      </c>
    </row>
    <row r="2995" spans="1:32" hidden="1" x14ac:dyDescent="0.2">
      <c r="A2995" t="s">
        <v>681</v>
      </c>
      <c r="B2995" t="s">
        <v>476</v>
      </c>
      <c r="C2995" t="s">
        <v>43</v>
      </c>
      <c r="D2995" t="s">
        <v>48</v>
      </c>
      <c r="E2995">
        <v>1</v>
      </c>
      <c r="F2995" t="s">
        <v>682</v>
      </c>
      <c r="G2995" t="s">
        <v>89</v>
      </c>
      <c r="O2995">
        <v>5</v>
      </c>
      <c r="P2995">
        <v>1</v>
      </c>
      <c r="Q2995">
        <v>0</v>
      </c>
      <c r="R2995">
        <v>0</v>
      </c>
      <c r="S2995">
        <v>0</v>
      </c>
      <c r="T2995">
        <v>2</v>
      </c>
      <c r="U2995">
        <v>1</v>
      </c>
      <c r="V2995">
        <v>12</v>
      </c>
      <c r="W2995">
        <v>0</v>
      </c>
      <c r="X2995">
        <v>0</v>
      </c>
      <c r="Y2995">
        <v>0</v>
      </c>
      <c r="AF2995">
        <v>2.2999999999999998</v>
      </c>
    </row>
    <row r="2996" spans="1:32" hidden="1" x14ac:dyDescent="0.2">
      <c r="A2996" t="s">
        <v>1068</v>
      </c>
      <c r="B2996" t="s">
        <v>795</v>
      </c>
      <c r="C2996" t="s">
        <v>45</v>
      </c>
      <c r="D2996" t="s">
        <v>32</v>
      </c>
      <c r="E2996">
        <v>1</v>
      </c>
      <c r="F2996" t="s">
        <v>1069</v>
      </c>
      <c r="G2996" t="s">
        <v>93</v>
      </c>
      <c r="T2996">
        <v>3</v>
      </c>
      <c r="U2996">
        <v>1</v>
      </c>
      <c r="V2996">
        <v>13</v>
      </c>
      <c r="W2996">
        <v>0</v>
      </c>
      <c r="X2996">
        <v>0</v>
      </c>
      <c r="Y2996">
        <v>0</v>
      </c>
      <c r="AF2996">
        <v>2.2999999999999998</v>
      </c>
    </row>
    <row r="2997" spans="1:32" hidden="1" x14ac:dyDescent="0.2">
      <c r="A2997" t="s">
        <v>565</v>
      </c>
      <c r="B2997" t="s">
        <v>476</v>
      </c>
      <c r="C2997" t="s">
        <v>45</v>
      </c>
      <c r="D2997" t="s">
        <v>32</v>
      </c>
      <c r="E2997">
        <v>1</v>
      </c>
      <c r="F2997" t="s">
        <v>566</v>
      </c>
      <c r="G2997" t="s">
        <v>93</v>
      </c>
      <c r="O2997">
        <v>7</v>
      </c>
      <c r="P2997">
        <v>22</v>
      </c>
      <c r="Q2997">
        <v>0</v>
      </c>
      <c r="R2997">
        <v>0</v>
      </c>
      <c r="S2997">
        <v>0</v>
      </c>
      <c r="AF2997">
        <v>2.2000000000000002</v>
      </c>
    </row>
    <row r="2998" spans="1:32" hidden="1" x14ac:dyDescent="0.2">
      <c r="A2998" t="s">
        <v>1030</v>
      </c>
      <c r="B2998" t="s">
        <v>721</v>
      </c>
      <c r="C2998" t="s">
        <v>42</v>
      </c>
      <c r="D2998" t="s">
        <v>53</v>
      </c>
      <c r="E2998">
        <v>1</v>
      </c>
      <c r="F2998" t="s">
        <v>1031</v>
      </c>
      <c r="G2998" t="s">
        <v>98</v>
      </c>
      <c r="T2998">
        <v>3</v>
      </c>
      <c r="U2998">
        <v>1</v>
      </c>
      <c r="V2998">
        <v>12</v>
      </c>
      <c r="W2998">
        <v>0</v>
      </c>
      <c r="X2998">
        <v>0</v>
      </c>
      <c r="Y2998">
        <v>0</v>
      </c>
      <c r="AF2998">
        <v>2.2000000000000002</v>
      </c>
    </row>
    <row r="2999" spans="1:32" hidden="1" x14ac:dyDescent="0.2">
      <c r="A2999" t="s">
        <v>983</v>
      </c>
      <c r="B2999" t="s">
        <v>721</v>
      </c>
      <c r="C2999" t="s">
        <v>60</v>
      </c>
      <c r="D2999" t="s">
        <v>39</v>
      </c>
      <c r="E2999">
        <v>1</v>
      </c>
      <c r="F2999" t="s">
        <v>984</v>
      </c>
      <c r="G2999" t="s">
        <v>106</v>
      </c>
      <c r="T2999">
        <v>3</v>
      </c>
      <c r="U2999">
        <v>1</v>
      </c>
      <c r="V2999">
        <v>11</v>
      </c>
      <c r="W2999">
        <v>0</v>
      </c>
      <c r="X2999">
        <v>0</v>
      </c>
      <c r="Y2999">
        <v>0</v>
      </c>
      <c r="AF2999">
        <v>2.1</v>
      </c>
    </row>
    <row r="3000" spans="1:32" hidden="1" x14ac:dyDescent="0.2">
      <c r="A3000" t="s">
        <v>782</v>
      </c>
      <c r="B3000" t="s">
        <v>721</v>
      </c>
      <c r="C3000" t="s">
        <v>62</v>
      </c>
      <c r="D3000" t="s">
        <v>33</v>
      </c>
      <c r="E3000">
        <v>1</v>
      </c>
      <c r="F3000" t="s">
        <v>783</v>
      </c>
      <c r="G3000" t="s">
        <v>97</v>
      </c>
      <c r="O3000">
        <v>1</v>
      </c>
      <c r="P3000">
        <v>9</v>
      </c>
      <c r="Q3000">
        <v>0</v>
      </c>
      <c r="R3000">
        <v>0</v>
      </c>
      <c r="S3000">
        <v>0</v>
      </c>
      <c r="T3000">
        <v>2</v>
      </c>
      <c r="U3000">
        <v>1</v>
      </c>
      <c r="V3000">
        <v>2</v>
      </c>
      <c r="W3000">
        <v>0</v>
      </c>
      <c r="X3000">
        <v>0</v>
      </c>
      <c r="Y3000">
        <v>0</v>
      </c>
      <c r="AF3000">
        <v>2.1</v>
      </c>
    </row>
    <row r="3001" spans="1:32" hidden="1" x14ac:dyDescent="0.2">
      <c r="A3001" t="s">
        <v>1164</v>
      </c>
      <c r="B3001" t="s">
        <v>721</v>
      </c>
      <c r="C3001" t="s">
        <v>54</v>
      </c>
      <c r="D3001" t="s">
        <v>36</v>
      </c>
      <c r="E3001">
        <v>1</v>
      </c>
      <c r="F3001" t="s">
        <v>1165</v>
      </c>
      <c r="G3001" t="s">
        <v>103</v>
      </c>
      <c r="T3001">
        <v>2</v>
      </c>
      <c r="U3001">
        <v>1</v>
      </c>
      <c r="V3001">
        <v>11</v>
      </c>
      <c r="W3001">
        <v>0</v>
      </c>
      <c r="X3001">
        <v>0</v>
      </c>
      <c r="Y3001">
        <v>0</v>
      </c>
      <c r="AF3001">
        <v>2.1</v>
      </c>
    </row>
    <row r="3002" spans="1:32" hidden="1" x14ac:dyDescent="0.2">
      <c r="A3002" t="s">
        <v>1152</v>
      </c>
      <c r="B3002" t="s">
        <v>795</v>
      </c>
      <c r="C3002" t="s">
        <v>44</v>
      </c>
      <c r="D3002" t="s">
        <v>40</v>
      </c>
      <c r="E3002">
        <v>1</v>
      </c>
      <c r="F3002" t="s">
        <v>1153</v>
      </c>
      <c r="G3002" t="s">
        <v>92</v>
      </c>
      <c r="T3002">
        <v>3</v>
      </c>
      <c r="U3002">
        <v>1</v>
      </c>
      <c r="V3002">
        <v>11</v>
      </c>
      <c r="W3002">
        <v>0</v>
      </c>
      <c r="X3002">
        <v>0</v>
      </c>
      <c r="Y3002">
        <v>0</v>
      </c>
      <c r="AF3002">
        <v>2.1</v>
      </c>
    </row>
    <row r="3003" spans="1:32" hidden="1" x14ac:dyDescent="0.2">
      <c r="A3003" t="s">
        <v>899</v>
      </c>
      <c r="B3003" t="s">
        <v>721</v>
      </c>
      <c r="C3003" t="s">
        <v>43</v>
      </c>
      <c r="D3003" t="s">
        <v>48</v>
      </c>
      <c r="E3003">
        <v>1</v>
      </c>
      <c r="F3003" t="s">
        <v>900</v>
      </c>
      <c r="G3003" t="s">
        <v>89</v>
      </c>
      <c r="T3003">
        <v>1</v>
      </c>
      <c r="U3003">
        <v>1</v>
      </c>
      <c r="V3003">
        <v>9</v>
      </c>
      <c r="W3003">
        <v>0</v>
      </c>
      <c r="X3003">
        <v>0</v>
      </c>
      <c r="Y3003">
        <v>0</v>
      </c>
      <c r="AF3003">
        <v>1.9</v>
      </c>
    </row>
    <row r="3004" spans="1:32" x14ac:dyDescent="0.2">
      <c r="A3004" t="s">
        <v>965</v>
      </c>
      <c r="B3004" t="s">
        <v>721</v>
      </c>
      <c r="C3004" t="s">
        <v>44</v>
      </c>
      <c r="D3004" t="s">
        <v>40</v>
      </c>
      <c r="E3004">
        <v>1</v>
      </c>
      <c r="F3004" t="s">
        <v>966</v>
      </c>
      <c r="G3004" t="s">
        <v>92</v>
      </c>
      <c r="T3004">
        <v>2</v>
      </c>
      <c r="U3004">
        <v>1</v>
      </c>
      <c r="V3004">
        <v>9</v>
      </c>
      <c r="W3004">
        <v>0</v>
      </c>
      <c r="X3004">
        <v>0</v>
      </c>
      <c r="Y3004">
        <v>0</v>
      </c>
      <c r="AF3004">
        <v>1.9</v>
      </c>
    </row>
    <row r="3005" spans="1:32" hidden="1" x14ac:dyDescent="0.2">
      <c r="A3005" t="s">
        <v>1158</v>
      </c>
      <c r="B3005" t="s">
        <v>795</v>
      </c>
      <c r="C3005" t="s">
        <v>44</v>
      </c>
      <c r="D3005" t="s">
        <v>40</v>
      </c>
      <c r="E3005">
        <v>1</v>
      </c>
      <c r="F3005" t="s">
        <v>1159</v>
      </c>
      <c r="G3005" t="s">
        <v>92</v>
      </c>
      <c r="T3005">
        <v>2</v>
      </c>
      <c r="U3005">
        <v>1</v>
      </c>
      <c r="V3005">
        <v>9</v>
      </c>
      <c r="W3005">
        <v>0</v>
      </c>
      <c r="X3005">
        <v>0</v>
      </c>
      <c r="Y3005">
        <v>0</v>
      </c>
      <c r="AF3005">
        <v>1.9</v>
      </c>
    </row>
    <row r="3006" spans="1:32" hidden="1" x14ac:dyDescent="0.2">
      <c r="A3006" t="s">
        <v>963</v>
      </c>
      <c r="B3006" t="s">
        <v>721</v>
      </c>
      <c r="C3006" t="s">
        <v>52</v>
      </c>
      <c r="D3006" t="s">
        <v>47</v>
      </c>
      <c r="E3006">
        <v>1</v>
      </c>
      <c r="F3006" t="s">
        <v>964</v>
      </c>
      <c r="G3006" t="s">
        <v>95</v>
      </c>
      <c r="T3006">
        <v>5</v>
      </c>
      <c r="U3006">
        <v>1</v>
      </c>
      <c r="V3006">
        <v>8</v>
      </c>
      <c r="W3006">
        <v>0</v>
      </c>
      <c r="X3006">
        <v>0</v>
      </c>
      <c r="Y3006">
        <v>0</v>
      </c>
      <c r="AF3006">
        <v>1.8</v>
      </c>
    </row>
    <row r="3007" spans="1:32" hidden="1" x14ac:dyDescent="0.2">
      <c r="A3007" t="s">
        <v>859</v>
      </c>
      <c r="B3007" t="s">
        <v>721</v>
      </c>
      <c r="C3007" t="s">
        <v>57</v>
      </c>
      <c r="D3007" t="s">
        <v>35</v>
      </c>
      <c r="E3007">
        <v>1</v>
      </c>
      <c r="F3007" t="s">
        <v>860</v>
      </c>
      <c r="G3007" t="s">
        <v>99</v>
      </c>
      <c r="T3007">
        <v>1</v>
      </c>
      <c r="U3007">
        <v>1</v>
      </c>
      <c r="V3007">
        <v>8</v>
      </c>
      <c r="W3007">
        <v>0</v>
      </c>
      <c r="X3007">
        <v>0</v>
      </c>
      <c r="Y3007">
        <v>0</v>
      </c>
      <c r="AF3007">
        <v>1.8</v>
      </c>
    </row>
    <row r="3008" spans="1:32" hidden="1" x14ac:dyDescent="0.2">
      <c r="A3008" t="s">
        <v>1176</v>
      </c>
      <c r="B3008" t="s">
        <v>721</v>
      </c>
      <c r="C3008" t="s">
        <v>56</v>
      </c>
      <c r="D3008" t="s">
        <v>51</v>
      </c>
      <c r="E3008">
        <v>1</v>
      </c>
      <c r="F3008" t="s">
        <v>1177</v>
      </c>
      <c r="G3008" t="s">
        <v>102</v>
      </c>
      <c r="T3008">
        <v>1</v>
      </c>
      <c r="U3008">
        <v>1</v>
      </c>
      <c r="V3008">
        <v>8</v>
      </c>
      <c r="W3008">
        <v>0</v>
      </c>
      <c r="X3008">
        <v>0</v>
      </c>
      <c r="Y3008">
        <v>0</v>
      </c>
      <c r="AF3008">
        <v>1.8</v>
      </c>
    </row>
    <row r="3009" spans="1:32" hidden="1" x14ac:dyDescent="0.2">
      <c r="A3009" t="s">
        <v>784</v>
      </c>
      <c r="B3009" t="s">
        <v>721</v>
      </c>
      <c r="C3009" t="s">
        <v>55</v>
      </c>
      <c r="D3009" t="s">
        <v>31</v>
      </c>
      <c r="E3009">
        <v>1</v>
      </c>
      <c r="F3009" t="s">
        <v>785</v>
      </c>
      <c r="G3009" t="s">
        <v>101</v>
      </c>
      <c r="T3009">
        <v>2</v>
      </c>
      <c r="U3009">
        <v>1</v>
      </c>
      <c r="V3009">
        <v>8</v>
      </c>
      <c r="W3009">
        <v>0</v>
      </c>
      <c r="X3009">
        <v>0</v>
      </c>
      <c r="Y3009">
        <v>0</v>
      </c>
      <c r="AF3009">
        <v>1.8</v>
      </c>
    </row>
    <row r="3010" spans="1:32" hidden="1" x14ac:dyDescent="0.2">
      <c r="A3010" t="s">
        <v>1044</v>
      </c>
      <c r="B3010" t="s">
        <v>721</v>
      </c>
      <c r="C3010" t="s">
        <v>46</v>
      </c>
      <c r="D3010" t="s">
        <v>41</v>
      </c>
      <c r="E3010">
        <v>1</v>
      </c>
      <c r="F3010" t="s">
        <v>1045</v>
      </c>
      <c r="G3010" t="s">
        <v>100</v>
      </c>
      <c r="T3010">
        <v>1</v>
      </c>
      <c r="U3010">
        <v>1</v>
      </c>
      <c r="V3010">
        <v>8</v>
      </c>
      <c r="W3010">
        <v>0</v>
      </c>
      <c r="X3010">
        <v>0</v>
      </c>
      <c r="Y3010">
        <v>0</v>
      </c>
      <c r="AF3010">
        <v>1.8</v>
      </c>
    </row>
    <row r="3011" spans="1:32" hidden="1" x14ac:dyDescent="0.2">
      <c r="A3011" t="s">
        <v>609</v>
      </c>
      <c r="B3011" t="s">
        <v>476</v>
      </c>
      <c r="C3011" t="s">
        <v>52</v>
      </c>
      <c r="D3011" t="s">
        <v>47</v>
      </c>
      <c r="E3011">
        <v>1</v>
      </c>
      <c r="F3011" t="s">
        <v>610</v>
      </c>
      <c r="G3011" t="s">
        <v>95</v>
      </c>
      <c r="O3011">
        <v>4</v>
      </c>
      <c r="P3011">
        <v>16</v>
      </c>
      <c r="Q3011">
        <v>0</v>
      </c>
      <c r="R3011">
        <v>0</v>
      </c>
      <c r="S3011">
        <v>0</v>
      </c>
      <c r="T3011">
        <v>1</v>
      </c>
      <c r="U3011">
        <v>0</v>
      </c>
      <c r="V3011">
        <v>0</v>
      </c>
      <c r="W3011">
        <v>0</v>
      </c>
      <c r="X3011">
        <v>0</v>
      </c>
      <c r="Y3011">
        <v>0</v>
      </c>
      <c r="AF3011">
        <v>1.6</v>
      </c>
    </row>
    <row r="3012" spans="1:32" hidden="1" x14ac:dyDescent="0.2">
      <c r="A3012" t="s">
        <v>967</v>
      </c>
      <c r="B3012" t="s">
        <v>795</v>
      </c>
      <c r="C3012" t="s">
        <v>38</v>
      </c>
      <c r="D3012" t="s">
        <v>50</v>
      </c>
      <c r="E3012">
        <v>1</v>
      </c>
      <c r="F3012" t="s">
        <v>968</v>
      </c>
      <c r="G3012" t="s">
        <v>105</v>
      </c>
      <c r="T3012">
        <v>1</v>
      </c>
      <c r="U3012">
        <v>1</v>
      </c>
      <c r="V3012">
        <v>6</v>
      </c>
      <c r="W3012">
        <v>0</v>
      </c>
      <c r="X3012">
        <v>0</v>
      </c>
      <c r="Y3012">
        <v>0</v>
      </c>
      <c r="AF3012">
        <v>1.6</v>
      </c>
    </row>
    <row r="3013" spans="1:32" hidden="1" x14ac:dyDescent="0.2">
      <c r="A3013" t="s">
        <v>1275</v>
      </c>
      <c r="B3013" t="s">
        <v>721</v>
      </c>
      <c r="C3013" t="s">
        <v>36</v>
      </c>
      <c r="D3013" t="s">
        <v>54</v>
      </c>
      <c r="E3013">
        <v>1</v>
      </c>
      <c r="F3013" t="s">
        <v>1276</v>
      </c>
      <c r="G3013" t="s">
        <v>103</v>
      </c>
      <c r="T3013">
        <v>1</v>
      </c>
      <c r="U3013">
        <v>1</v>
      </c>
      <c r="V3013">
        <v>6</v>
      </c>
      <c r="W3013">
        <v>0</v>
      </c>
      <c r="X3013">
        <v>0</v>
      </c>
      <c r="Y3013">
        <v>0</v>
      </c>
      <c r="AF3013">
        <v>1.6</v>
      </c>
    </row>
    <row r="3014" spans="1:32" hidden="1" x14ac:dyDescent="0.2">
      <c r="A3014" t="s">
        <v>911</v>
      </c>
      <c r="B3014" t="s">
        <v>721</v>
      </c>
      <c r="C3014" t="s">
        <v>50</v>
      </c>
      <c r="D3014" t="s">
        <v>38</v>
      </c>
      <c r="E3014">
        <v>1</v>
      </c>
      <c r="F3014" t="s">
        <v>912</v>
      </c>
      <c r="G3014" t="s">
        <v>105</v>
      </c>
      <c r="T3014">
        <v>1</v>
      </c>
      <c r="U3014">
        <v>1</v>
      </c>
      <c r="V3014">
        <v>5</v>
      </c>
      <c r="W3014">
        <v>0</v>
      </c>
      <c r="X3014">
        <v>0</v>
      </c>
      <c r="Y3014">
        <v>0</v>
      </c>
      <c r="AF3014">
        <v>1.5</v>
      </c>
    </row>
    <row r="3015" spans="1:32" hidden="1" x14ac:dyDescent="0.2">
      <c r="A3015" t="s">
        <v>1098</v>
      </c>
      <c r="B3015" t="s">
        <v>795</v>
      </c>
      <c r="C3015" t="s">
        <v>60</v>
      </c>
      <c r="D3015" t="s">
        <v>39</v>
      </c>
      <c r="E3015">
        <v>1</v>
      </c>
      <c r="F3015" t="s">
        <v>1099</v>
      </c>
      <c r="G3015" t="s">
        <v>106</v>
      </c>
      <c r="T3015">
        <v>1</v>
      </c>
      <c r="U3015">
        <v>1</v>
      </c>
      <c r="V3015">
        <v>5</v>
      </c>
      <c r="W3015">
        <v>0</v>
      </c>
      <c r="X3015">
        <v>0</v>
      </c>
      <c r="Y3015">
        <v>0</v>
      </c>
      <c r="AF3015">
        <v>1.5</v>
      </c>
    </row>
    <row r="3016" spans="1:32" hidden="1" x14ac:dyDescent="0.2">
      <c r="A3016" t="s">
        <v>861</v>
      </c>
      <c r="B3016" t="s">
        <v>721</v>
      </c>
      <c r="C3016" t="s">
        <v>38</v>
      </c>
      <c r="D3016" t="s">
        <v>50</v>
      </c>
      <c r="E3016">
        <v>1</v>
      </c>
      <c r="F3016" t="s">
        <v>862</v>
      </c>
      <c r="G3016" t="s">
        <v>105</v>
      </c>
      <c r="T3016">
        <v>2</v>
      </c>
      <c r="U3016">
        <v>1</v>
      </c>
      <c r="V3016">
        <v>5</v>
      </c>
      <c r="W3016">
        <v>0</v>
      </c>
      <c r="X3016">
        <v>0</v>
      </c>
      <c r="Y3016">
        <v>0</v>
      </c>
      <c r="AF3016">
        <v>1.5</v>
      </c>
    </row>
    <row r="3017" spans="1:32" hidden="1" x14ac:dyDescent="0.2">
      <c r="A3017" t="s">
        <v>679</v>
      </c>
      <c r="B3017" t="s">
        <v>476</v>
      </c>
      <c r="C3017" t="s">
        <v>37</v>
      </c>
      <c r="D3017" t="s">
        <v>34</v>
      </c>
      <c r="E3017">
        <v>1</v>
      </c>
      <c r="F3017" t="s">
        <v>680</v>
      </c>
      <c r="G3017" t="s">
        <v>104</v>
      </c>
      <c r="O3017">
        <v>6</v>
      </c>
      <c r="P3017">
        <v>14</v>
      </c>
      <c r="Q3017">
        <v>0</v>
      </c>
      <c r="R3017">
        <v>0</v>
      </c>
      <c r="S3017">
        <v>0</v>
      </c>
      <c r="AF3017">
        <v>1.4</v>
      </c>
    </row>
    <row r="3018" spans="1:32" hidden="1" x14ac:dyDescent="0.2">
      <c r="A3018" t="s">
        <v>907</v>
      </c>
      <c r="B3018" t="s">
        <v>795</v>
      </c>
      <c r="C3018" t="s">
        <v>46</v>
      </c>
      <c r="D3018" t="s">
        <v>41</v>
      </c>
      <c r="E3018">
        <v>1</v>
      </c>
      <c r="F3018" t="s">
        <v>908</v>
      </c>
      <c r="G3018" t="s">
        <v>100</v>
      </c>
      <c r="T3018">
        <v>1</v>
      </c>
      <c r="U3018">
        <v>1</v>
      </c>
      <c r="V3018">
        <v>4</v>
      </c>
      <c r="W3018">
        <v>0</v>
      </c>
      <c r="X3018">
        <v>0</v>
      </c>
      <c r="Y3018">
        <v>0</v>
      </c>
      <c r="AF3018">
        <v>1.4</v>
      </c>
    </row>
    <row r="3019" spans="1:32" hidden="1" x14ac:dyDescent="0.2">
      <c r="A3019" t="s">
        <v>915</v>
      </c>
      <c r="B3019" t="s">
        <v>795</v>
      </c>
      <c r="C3019" t="s">
        <v>50</v>
      </c>
      <c r="D3019" t="s">
        <v>38</v>
      </c>
      <c r="E3019">
        <v>1</v>
      </c>
      <c r="F3019" t="s">
        <v>916</v>
      </c>
      <c r="G3019" t="s">
        <v>105</v>
      </c>
      <c r="T3019">
        <v>1</v>
      </c>
      <c r="U3019">
        <v>1</v>
      </c>
      <c r="V3019">
        <v>4</v>
      </c>
      <c r="W3019">
        <v>0</v>
      </c>
      <c r="X3019">
        <v>0</v>
      </c>
      <c r="Y3019">
        <v>0</v>
      </c>
      <c r="AF3019">
        <v>1.4</v>
      </c>
    </row>
    <row r="3020" spans="1:32" hidden="1" x14ac:dyDescent="0.2">
      <c r="A3020" t="s">
        <v>1220</v>
      </c>
      <c r="B3020" t="s">
        <v>795</v>
      </c>
      <c r="C3020" t="s">
        <v>56</v>
      </c>
      <c r="D3020" t="s">
        <v>51</v>
      </c>
      <c r="E3020">
        <v>1</v>
      </c>
      <c r="F3020" t="s">
        <v>1221</v>
      </c>
      <c r="G3020" t="s">
        <v>102</v>
      </c>
      <c r="T3020">
        <v>2</v>
      </c>
      <c r="U3020">
        <v>1</v>
      </c>
      <c r="V3020">
        <v>4</v>
      </c>
      <c r="W3020">
        <v>0</v>
      </c>
      <c r="X3020">
        <v>0</v>
      </c>
      <c r="Y3020">
        <v>0</v>
      </c>
      <c r="AF3020">
        <v>1.4</v>
      </c>
    </row>
    <row r="3021" spans="1:32" hidden="1" x14ac:dyDescent="0.2">
      <c r="A3021" t="s">
        <v>492</v>
      </c>
      <c r="B3021" t="s">
        <v>476</v>
      </c>
      <c r="C3021" t="s">
        <v>42</v>
      </c>
      <c r="D3021" t="s">
        <v>53</v>
      </c>
      <c r="E3021">
        <v>1</v>
      </c>
      <c r="F3021" t="s">
        <v>493</v>
      </c>
      <c r="G3021" t="s">
        <v>98</v>
      </c>
      <c r="O3021">
        <v>1</v>
      </c>
      <c r="P3021">
        <v>0</v>
      </c>
      <c r="Q3021">
        <v>0</v>
      </c>
      <c r="R3021">
        <v>0</v>
      </c>
      <c r="S3021">
        <v>0</v>
      </c>
      <c r="T3021">
        <v>1</v>
      </c>
      <c r="U3021">
        <v>1</v>
      </c>
      <c r="V3021">
        <v>3</v>
      </c>
      <c r="W3021">
        <v>0</v>
      </c>
      <c r="X3021">
        <v>0</v>
      </c>
      <c r="Y3021">
        <v>0</v>
      </c>
      <c r="AF3021">
        <v>1.3</v>
      </c>
    </row>
    <row r="3022" spans="1:32" hidden="1" x14ac:dyDescent="0.2">
      <c r="A3022" t="s">
        <v>1303</v>
      </c>
      <c r="B3022" t="s">
        <v>795</v>
      </c>
      <c r="C3022" t="s">
        <v>39</v>
      </c>
      <c r="D3022" t="s">
        <v>60</v>
      </c>
      <c r="E3022">
        <v>1</v>
      </c>
      <c r="F3022" t="s">
        <v>1304</v>
      </c>
      <c r="G3022" t="s">
        <v>106</v>
      </c>
      <c r="T3022">
        <v>2</v>
      </c>
      <c r="U3022">
        <v>1</v>
      </c>
      <c r="V3022">
        <v>3</v>
      </c>
      <c r="W3022">
        <v>0</v>
      </c>
      <c r="X3022">
        <v>0</v>
      </c>
      <c r="Y3022">
        <v>0</v>
      </c>
      <c r="AF3022">
        <v>1.3</v>
      </c>
    </row>
    <row r="3023" spans="1:32" hidden="1" x14ac:dyDescent="0.2">
      <c r="A3023" t="s">
        <v>764</v>
      </c>
      <c r="B3023" t="s">
        <v>721</v>
      </c>
      <c r="C3023" t="s">
        <v>53</v>
      </c>
      <c r="D3023" t="s">
        <v>42</v>
      </c>
      <c r="E3023">
        <v>1</v>
      </c>
      <c r="F3023" t="s">
        <v>765</v>
      </c>
      <c r="G3023" t="s">
        <v>98</v>
      </c>
      <c r="O3023">
        <v>1</v>
      </c>
      <c r="P3023">
        <v>2</v>
      </c>
      <c r="Q3023">
        <v>0</v>
      </c>
      <c r="R3023">
        <v>0</v>
      </c>
      <c r="S3023">
        <v>0</v>
      </c>
      <c r="T3023">
        <v>1</v>
      </c>
      <c r="U3023">
        <v>1</v>
      </c>
      <c r="V3023">
        <v>0</v>
      </c>
      <c r="W3023">
        <v>0</v>
      </c>
      <c r="X3023">
        <v>0</v>
      </c>
      <c r="Y3023">
        <v>0</v>
      </c>
      <c r="AF3023">
        <v>1.2</v>
      </c>
    </row>
    <row r="3024" spans="1:32" hidden="1" x14ac:dyDescent="0.2">
      <c r="A3024" t="s">
        <v>643</v>
      </c>
      <c r="B3024" t="s">
        <v>476</v>
      </c>
      <c r="C3024" t="s">
        <v>53</v>
      </c>
      <c r="D3024" t="s">
        <v>42</v>
      </c>
      <c r="E3024">
        <v>1</v>
      </c>
      <c r="F3024" t="s">
        <v>644</v>
      </c>
      <c r="G3024" t="s">
        <v>98</v>
      </c>
      <c r="O3024">
        <v>3</v>
      </c>
      <c r="P3024">
        <v>11</v>
      </c>
      <c r="Q3024">
        <v>0</v>
      </c>
      <c r="R3024">
        <v>0</v>
      </c>
      <c r="S3024">
        <v>0</v>
      </c>
      <c r="T3024">
        <v>1</v>
      </c>
      <c r="U3024">
        <v>0</v>
      </c>
      <c r="V3024">
        <v>0</v>
      </c>
      <c r="W3024">
        <v>0</v>
      </c>
      <c r="X3024">
        <v>0</v>
      </c>
      <c r="Y3024">
        <v>0</v>
      </c>
      <c r="AF3024">
        <v>1.1000000000000001</v>
      </c>
    </row>
    <row r="3025" spans="1:32" hidden="1" x14ac:dyDescent="0.2">
      <c r="A3025" t="s">
        <v>605</v>
      </c>
      <c r="B3025" t="s">
        <v>476</v>
      </c>
      <c r="C3025" t="s">
        <v>59</v>
      </c>
      <c r="D3025" t="s">
        <v>58</v>
      </c>
      <c r="E3025">
        <v>1</v>
      </c>
      <c r="F3025" t="s">
        <v>606</v>
      </c>
      <c r="G3025" t="s">
        <v>96</v>
      </c>
      <c r="O3025">
        <v>4</v>
      </c>
      <c r="P3025">
        <v>11</v>
      </c>
      <c r="Q3025">
        <v>0</v>
      </c>
      <c r="R3025">
        <v>0</v>
      </c>
      <c r="S3025">
        <v>0</v>
      </c>
      <c r="AF3025">
        <v>1.1000000000000001</v>
      </c>
    </row>
    <row r="3026" spans="1:32" hidden="1" x14ac:dyDescent="0.2">
      <c r="A3026" t="s">
        <v>1054</v>
      </c>
      <c r="B3026" t="s">
        <v>795</v>
      </c>
      <c r="C3026" t="s">
        <v>56</v>
      </c>
      <c r="D3026" t="s">
        <v>51</v>
      </c>
      <c r="E3026">
        <v>1</v>
      </c>
      <c r="F3026" t="s">
        <v>1055</v>
      </c>
      <c r="G3026" t="s">
        <v>102</v>
      </c>
      <c r="T3026">
        <v>2</v>
      </c>
      <c r="U3026">
        <v>1</v>
      </c>
      <c r="V3026">
        <v>1</v>
      </c>
      <c r="W3026">
        <v>0</v>
      </c>
      <c r="X3026">
        <v>0</v>
      </c>
      <c r="Y3026">
        <v>0</v>
      </c>
      <c r="AF3026">
        <v>1.1000000000000001</v>
      </c>
    </row>
    <row r="3027" spans="1:32" hidden="1" x14ac:dyDescent="0.2">
      <c r="A3027" t="s">
        <v>1014</v>
      </c>
      <c r="B3027" t="s">
        <v>721</v>
      </c>
      <c r="C3027" t="s">
        <v>39</v>
      </c>
      <c r="D3027" t="s">
        <v>60</v>
      </c>
      <c r="E3027">
        <v>1</v>
      </c>
      <c r="F3027" t="s">
        <v>1015</v>
      </c>
      <c r="G3027" t="s">
        <v>106</v>
      </c>
      <c r="T3027">
        <v>1</v>
      </c>
      <c r="U3027">
        <v>1</v>
      </c>
      <c r="V3027">
        <v>1</v>
      </c>
      <c r="W3027">
        <v>0</v>
      </c>
      <c r="X3027">
        <v>0</v>
      </c>
      <c r="Y3027">
        <v>0</v>
      </c>
      <c r="AF3027">
        <v>1.1000000000000001</v>
      </c>
    </row>
    <row r="3028" spans="1:32" hidden="1" x14ac:dyDescent="0.2">
      <c r="A3028" t="s">
        <v>1072</v>
      </c>
      <c r="B3028" t="s">
        <v>721</v>
      </c>
      <c r="C3028" t="s">
        <v>31</v>
      </c>
      <c r="D3028" t="s">
        <v>55</v>
      </c>
      <c r="E3028">
        <v>1</v>
      </c>
      <c r="F3028" t="s">
        <v>1073</v>
      </c>
      <c r="G3028" t="s">
        <v>101</v>
      </c>
      <c r="T3028">
        <v>1</v>
      </c>
      <c r="U3028">
        <v>1</v>
      </c>
      <c r="V3028">
        <v>1</v>
      </c>
      <c r="W3028">
        <v>0</v>
      </c>
      <c r="X3028">
        <v>0</v>
      </c>
      <c r="Y3028">
        <v>0</v>
      </c>
      <c r="AF3028">
        <v>1.1000000000000001</v>
      </c>
    </row>
    <row r="3029" spans="1:32" hidden="1" x14ac:dyDescent="0.2">
      <c r="A3029" t="s">
        <v>881</v>
      </c>
      <c r="B3029" t="s">
        <v>721</v>
      </c>
      <c r="C3029" t="s">
        <v>55</v>
      </c>
      <c r="D3029" t="s">
        <v>31</v>
      </c>
      <c r="E3029">
        <v>1</v>
      </c>
      <c r="F3029" t="s">
        <v>882</v>
      </c>
      <c r="G3029" t="s">
        <v>101</v>
      </c>
      <c r="T3029">
        <v>3</v>
      </c>
      <c r="U3029">
        <v>1</v>
      </c>
      <c r="V3029">
        <v>-1</v>
      </c>
      <c r="W3029">
        <v>0</v>
      </c>
      <c r="X3029">
        <v>0</v>
      </c>
      <c r="Y3029">
        <v>0</v>
      </c>
      <c r="AF3029">
        <v>0.9</v>
      </c>
    </row>
    <row r="3030" spans="1:32" hidden="1" x14ac:dyDescent="0.2">
      <c r="A3030" t="s">
        <v>657</v>
      </c>
      <c r="B3030" t="s">
        <v>476</v>
      </c>
      <c r="C3030" t="s">
        <v>60</v>
      </c>
      <c r="D3030" t="s">
        <v>39</v>
      </c>
      <c r="E3030">
        <v>1</v>
      </c>
      <c r="F3030" t="s">
        <v>658</v>
      </c>
      <c r="G3030" t="s">
        <v>106</v>
      </c>
      <c r="O3030">
        <v>2</v>
      </c>
      <c r="P3030">
        <v>8</v>
      </c>
      <c r="Q3030">
        <v>0</v>
      </c>
      <c r="R3030">
        <v>0</v>
      </c>
      <c r="S3030">
        <v>0</v>
      </c>
      <c r="T3030">
        <v>1</v>
      </c>
      <c r="U3030">
        <v>0</v>
      </c>
      <c r="V3030">
        <v>0</v>
      </c>
      <c r="W3030">
        <v>0</v>
      </c>
      <c r="X3030">
        <v>0</v>
      </c>
      <c r="Y3030">
        <v>0</v>
      </c>
      <c r="AF3030">
        <v>0.8</v>
      </c>
    </row>
    <row r="3031" spans="1:32" hidden="1" x14ac:dyDescent="0.2">
      <c r="A3031" t="s">
        <v>530</v>
      </c>
      <c r="B3031" t="s">
        <v>531</v>
      </c>
      <c r="C3031" t="s">
        <v>61</v>
      </c>
      <c r="D3031" t="s">
        <v>49</v>
      </c>
      <c r="E3031">
        <v>1</v>
      </c>
      <c r="F3031" t="s">
        <v>532</v>
      </c>
      <c r="G3031" t="s">
        <v>94</v>
      </c>
      <c r="O3031">
        <v>2</v>
      </c>
      <c r="P3031">
        <v>6</v>
      </c>
      <c r="Q3031">
        <v>0</v>
      </c>
      <c r="R3031">
        <v>0</v>
      </c>
      <c r="S3031">
        <v>0</v>
      </c>
      <c r="AF3031">
        <v>0.6</v>
      </c>
    </row>
    <row r="3032" spans="1:32" hidden="1" x14ac:dyDescent="0.2">
      <c r="A3032" t="s">
        <v>571</v>
      </c>
      <c r="B3032" t="s">
        <v>476</v>
      </c>
      <c r="C3032" t="s">
        <v>57</v>
      </c>
      <c r="D3032" t="s">
        <v>35</v>
      </c>
      <c r="E3032">
        <v>1</v>
      </c>
      <c r="F3032" t="s">
        <v>572</v>
      </c>
      <c r="G3032" t="s">
        <v>99</v>
      </c>
      <c r="O3032">
        <v>2</v>
      </c>
      <c r="P3032">
        <v>5</v>
      </c>
      <c r="Q3032">
        <v>0</v>
      </c>
      <c r="R3032">
        <v>0</v>
      </c>
      <c r="S3032">
        <v>0</v>
      </c>
      <c r="AF3032">
        <v>0.5</v>
      </c>
    </row>
    <row r="3033" spans="1:32" hidden="1" x14ac:dyDescent="0.2">
      <c r="A3033" t="s">
        <v>460</v>
      </c>
      <c r="B3033" t="s">
        <v>368</v>
      </c>
      <c r="C3033" t="s">
        <v>51</v>
      </c>
      <c r="D3033" t="s">
        <v>56</v>
      </c>
      <c r="E3033">
        <v>1</v>
      </c>
      <c r="F3033" t="s">
        <v>461</v>
      </c>
      <c r="G3033" t="s">
        <v>102</v>
      </c>
      <c r="H3033">
        <v>1</v>
      </c>
      <c r="I3033">
        <v>1</v>
      </c>
      <c r="J3033">
        <v>10</v>
      </c>
      <c r="K3033">
        <v>0</v>
      </c>
      <c r="L3033">
        <v>0</v>
      </c>
      <c r="M3033">
        <v>0</v>
      </c>
      <c r="N3033">
        <v>0</v>
      </c>
      <c r="AF3033">
        <v>0.4</v>
      </c>
    </row>
    <row r="3034" spans="1:32" hidden="1" x14ac:dyDescent="0.2">
      <c r="A3034" t="s">
        <v>543</v>
      </c>
      <c r="B3034" t="s">
        <v>476</v>
      </c>
      <c r="C3034" t="s">
        <v>45</v>
      </c>
      <c r="D3034" t="s">
        <v>32</v>
      </c>
      <c r="E3034">
        <v>1</v>
      </c>
      <c r="F3034" t="s">
        <v>544</v>
      </c>
      <c r="G3034" t="s">
        <v>93</v>
      </c>
      <c r="O3034">
        <v>1</v>
      </c>
      <c r="P3034">
        <v>4</v>
      </c>
      <c r="Q3034">
        <v>0</v>
      </c>
      <c r="R3034">
        <v>0</v>
      </c>
      <c r="S3034">
        <v>0</v>
      </c>
      <c r="T3034">
        <v>1</v>
      </c>
      <c r="U3034">
        <v>0</v>
      </c>
      <c r="V3034">
        <v>0</v>
      </c>
      <c r="W3034">
        <v>0</v>
      </c>
      <c r="X3034">
        <v>0</v>
      </c>
      <c r="Y3034">
        <v>0</v>
      </c>
      <c r="AF3034">
        <v>0.4</v>
      </c>
    </row>
    <row r="3035" spans="1:32" hidden="1" x14ac:dyDescent="0.2">
      <c r="A3035" t="s">
        <v>707</v>
      </c>
      <c r="B3035" t="s">
        <v>476</v>
      </c>
      <c r="C3035" t="s">
        <v>35</v>
      </c>
      <c r="D3035" t="s">
        <v>57</v>
      </c>
      <c r="E3035">
        <v>1</v>
      </c>
      <c r="F3035" t="s">
        <v>708</v>
      </c>
      <c r="G3035" t="s">
        <v>99</v>
      </c>
      <c r="O3035">
        <v>2</v>
      </c>
      <c r="P3035">
        <v>3</v>
      </c>
      <c r="Q3035">
        <v>0</v>
      </c>
      <c r="R3035">
        <v>0</v>
      </c>
      <c r="S3035">
        <v>0</v>
      </c>
      <c r="Z3035">
        <v>1</v>
      </c>
      <c r="AA3035">
        <v>0</v>
      </c>
      <c r="AF3035">
        <v>0.3</v>
      </c>
    </row>
    <row r="3036" spans="1:32" hidden="1" x14ac:dyDescent="0.2">
      <c r="A3036" t="s">
        <v>714</v>
      </c>
      <c r="B3036" t="s">
        <v>531</v>
      </c>
      <c r="C3036" t="s">
        <v>57</v>
      </c>
      <c r="D3036" t="s">
        <v>35</v>
      </c>
      <c r="E3036">
        <v>1</v>
      </c>
      <c r="F3036" t="s">
        <v>715</v>
      </c>
      <c r="G3036" t="s">
        <v>99</v>
      </c>
      <c r="O3036">
        <v>1</v>
      </c>
      <c r="P3036">
        <v>2</v>
      </c>
      <c r="Q3036">
        <v>0</v>
      </c>
      <c r="R3036">
        <v>0</v>
      </c>
      <c r="S3036">
        <v>0</v>
      </c>
      <c r="AF3036">
        <v>0.2</v>
      </c>
    </row>
    <row r="3037" spans="1:32" hidden="1" x14ac:dyDescent="0.2">
      <c r="A3037" t="s">
        <v>484</v>
      </c>
      <c r="B3037" t="s">
        <v>476</v>
      </c>
      <c r="C3037" t="s">
        <v>47</v>
      </c>
      <c r="D3037" t="s">
        <v>52</v>
      </c>
      <c r="E3037">
        <v>1</v>
      </c>
      <c r="F3037" t="s">
        <v>485</v>
      </c>
      <c r="G3037" t="s">
        <v>95</v>
      </c>
      <c r="O3037">
        <v>2</v>
      </c>
      <c r="P3037">
        <v>2</v>
      </c>
      <c r="Q3037">
        <v>0</v>
      </c>
      <c r="R3037">
        <v>0</v>
      </c>
      <c r="S3037">
        <v>0</v>
      </c>
      <c r="AF3037">
        <v>0.2</v>
      </c>
    </row>
    <row r="3038" spans="1:32" hidden="1" x14ac:dyDescent="0.2">
      <c r="A3038" t="s">
        <v>760</v>
      </c>
      <c r="B3038" t="s">
        <v>531</v>
      </c>
      <c r="C3038" t="s">
        <v>32</v>
      </c>
      <c r="D3038" t="s">
        <v>45</v>
      </c>
      <c r="E3038">
        <v>1</v>
      </c>
      <c r="F3038" t="s">
        <v>761</v>
      </c>
      <c r="G3038" t="s">
        <v>93</v>
      </c>
      <c r="O3038">
        <v>2</v>
      </c>
      <c r="P3038">
        <v>2</v>
      </c>
      <c r="Q3038">
        <v>0</v>
      </c>
      <c r="R3038">
        <v>0</v>
      </c>
      <c r="S3038">
        <v>0</v>
      </c>
      <c r="AF3038">
        <v>0.2</v>
      </c>
    </row>
    <row r="3039" spans="1:32" hidden="1" x14ac:dyDescent="0.2">
      <c r="A3039" t="s">
        <v>689</v>
      </c>
      <c r="B3039" t="s">
        <v>476</v>
      </c>
      <c r="C3039" t="s">
        <v>52</v>
      </c>
      <c r="D3039" t="s">
        <v>47</v>
      </c>
      <c r="E3039">
        <v>1</v>
      </c>
      <c r="F3039" t="s">
        <v>690</v>
      </c>
      <c r="G3039" t="s">
        <v>95</v>
      </c>
      <c r="O3039">
        <v>1</v>
      </c>
      <c r="P3039">
        <v>1</v>
      </c>
      <c r="Q3039">
        <v>0</v>
      </c>
      <c r="R3039">
        <v>0</v>
      </c>
      <c r="S3039">
        <v>0</v>
      </c>
      <c r="AF3039">
        <v>0.1</v>
      </c>
    </row>
    <row r="3040" spans="1:32" hidden="1" x14ac:dyDescent="0.2">
      <c r="A3040" t="s">
        <v>756</v>
      </c>
      <c r="B3040" t="s">
        <v>531</v>
      </c>
      <c r="C3040" t="s">
        <v>36</v>
      </c>
      <c r="D3040" t="s">
        <v>54</v>
      </c>
      <c r="E3040">
        <v>1</v>
      </c>
      <c r="F3040" t="s">
        <v>757</v>
      </c>
      <c r="G3040" t="s">
        <v>103</v>
      </c>
      <c r="O3040">
        <v>1</v>
      </c>
      <c r="P3040">
        <v>0</v>
      </c>
      <c r="Q3040">
        <v>0</v>
      </c>
      <c r="R3040">
        <v>0</v>
      </c>
      <c r="S3040">
        <v>0</v>
      </c>
      <c r="AF3040">
        <v>0</v>
      </c>
    </row>
    <row r="3041" spans="1:32" hidden="1" x14ac:dyDescent="0.2">
      <c r="A3041" t="s">
        <v>995</v>
      </c>
      <c r="B3041" t="s">
        <v>795</v>
      </c>
      <c r="C3041" t="s">
        <v>62</v>
      </c>
      <c r="D3041" t="s">
        <v>33</v>
      </c>
      <c r="E3041">
        <v>1</v>
      </c>
      <c r="F3041" t="s">
        <v>996</v>
      </c>
      <c r="G3041" t="s">
        <v>97</v>
      </c>
      <c r="T3041">
        <v>1</v>
      </c>
      <c r="U3041">
        <v>0</v>
      </c>
      <c r="V3041">
        <v>0</v>
      </c>
      <c r="W3041">
        <v>0</v>
      </c>
      <c r="X3041">
        <v>0</v>
      </c>
      <c r="Y3041">
        <v>0</v>
      </c>
      <c r="AF3041">
        <v>0</v>
      </c>
    </row>
    <row r="3042" spans="1:32" hidden="1" x14ac:dyDescent="0.2">
      <c r="A3042" t="s">
        <v>1048</v>
      </c>
      <c r="B3042" t="s">
        <v>795</v>
      </c>
      <c r="C3042" t="s">
        <v>40</v>
      </c>
      <c r="D3042" t="s">
        <v>44</v>
      </c>
      <c r="E3042">
        <v>1</v>
      </c>
      <c r="F3042" t="s">
        <v>1049</v>
      </c>
      <c r="G3042" t="s">
        <v>92</v>
      </c>
      <c r="T3042">
        <v>1</v>
      </c>
      <c r="U3042">
        <v>0</v>
      </c>
      <c r="V3042">
        <v>0</v>
      </c>
      <c r="W3042">
        <v>0</v>
      </c>
      <c r="X3042">
        <v>0</v>
      </c>
      <c r="Y3042">
        <v>0</v>
      </c>
      <c r="AF3042">
        <v>0</v>
      </c>
    </row>
    <row r="3043" spans="1:32" hidden="1" x14ac:dyDescent="0.2">
      <c r="A3043" t="s">
        <v>1050</v>
      </c>
      <c r="B3043" t="s">
        <v>795</v>
      </c>
      <c r="C3043" t="s">
        <v>32</v>
      </c>
      <c r="D3043" t="s">
        <v>45</v>
      </c>
      <c r="E3043">
        <v>1</v>
      </c>
      <c r="F3043" t="s">
        <v>1051</v>
      </c>
      <c r="G3043" t="s">
        <v>93</v>
      </c>
      <c r="T3043">
        <v>1</v>
      </c>
      <c r="U3043">
        <v>0</v>
      </c>
      <c r="V3043">
        <v>0</v>
      </c>
      <c r="W3043">
        <v>0</v>
      </c>
      <c r="X3043">
        <v>0</v>
      </c>
      <c r="Y3043">
        <v>0</v>
      </c>
      <c r="AF3043">
        <v>0</v>
      </c>
    </row>
    <row r="3044" spans="1:32" hidden="1" x14ac:dyDescent="0.2">
      <c r="A3044" t="s">
        <v>1056</v>
      </c>
      <c r="B3044" t="s">
        <v>795</v>
      </c>
      <c r="C3044" t="s">
        <v>51</v>
      </c>
      <c r="D3044" t="s">
        <v>56</v>
      </c>
      <c r="E3044">
        <v>1</v>
      </c>
      <c r="F3044" t="s">
        <v>1057</v>
      </c>
      <c r="G3044" t="s">
        <v>102</v>
      </c>
      <c r="T3044">
        <v>1</v>
      </c>
      <c r="U3044">
        <v>0</v>
      </c>
      <c r="V3044">
        <v>0</v>
      </c>
      <c r="W3044">
        <v>0</v>
      </c>
      <c r="X3044">
        <v>0</v>
      </c>
      <c r="Y3044">
        <v>0</v>
      </c>
      <c r="AF3044">
        <v>0</v>
      </c>
    </row>
    <row r="3045" spans="1:32" hidden="1" x14ac:dyDescent="0.2">
      <c r="A3045" t="s">
        <v>1108</v>
      </c>
      <c r="B3045" t="s">
        <v>721</v>
      </c>
      <c r="C3045" t="s">
        <v>53</v>
      </c>
      <c r="D3045" t="s">
        <v>42</v>
      </c>
      <c r="E3045">
        <v>1</v>
      </c>
      <c r="F3045" t="s">
        <v>1109</v>
      </c>
      <c r="G3045" t="s">
        <v>98</v>
      </c>
      <c r="T3045">
        <v>1</v>
      </c>
      <c r="U3045">
        <v>0</v>
      </c>
      <c r="V3045">
        <v>0</v>
      </c>
      <c r="W3045">
        <v>0</v>
      </c>
      <c r="X3045">
        <v>0</v>
      </c>
      <c r="Y3045">
        <v>0</v>
      </c>
      <c r="AF3045">
        <v>0</v>
      </c>
    </row>
    <row r="3046" spans="1:32" hidden="1" x14ac:dyDescent="0.2">
      <c r="A3046" t="s">
        <v>1116</v>
      </c>
      <c r="B3046" t="s">
        <v>795</v>
      </c>
      <c r="C3046" t="s">
        <v>45</v>
      </c>
      <c r="D3046" t="s">
        <v>32</v>
      </c>
      <c r="E3046">
        <v>1</v>
      </c>
      <c r="F3046" t="s">
        <v>1117</v>
      </c>
      <c r="G3046" t="s">
        <v>93</v>
      </c>
      <c r="T3046">
        <v>1</v>
      </c>
      <c r="U3046">
        <v>0</v>
      </c>
      <c r="V3046">
        <v>0</v>
      </c>
      <c r="W3046">
        <v>0</v>
      </c>
      <c r="X3046">
        <v>0</v>
      </c>
      <c r="Y3046">
        <v>0</v>
      </c>
      <c r="AF3046">
        <v>0</v>
      </c>
    </row>
    <row r="3047" spans="1:32" hidden="1" x14ac:dyDescent="0.2">
      <c r="A3047" t="s">
        <v>1124</v>
      </c>
      <c r="B3047" t="s">
        <v>795</v>
      </c>
      <c r="C3047" t="s">
        <v>33</v>
      </c>
      <c r="D3047" t="s">
        <v>62</v>
      </c>
      <c r="E3047">
        <v>1</v>
      </c>
      <c r="F3047" t="s">
        <v>1125</v>
      </c>
      <c r="G3047" t="s">
        <v>97</v>
      </c>
      <c r="T3047">
        <v>1</v>
      </c>
      <c r="U3047">
        <v>0</v>
      </c>
      <c r="V3047">
        <v>0</v>
      </c>
      <c r="W3047">
        <v>0</v>
      </c>
      <c r="X3047">
        <v>0</v>
      </c>
      <c r="Y3047">
        <v>0</v>
      </c>
      <c r="AF3047">
        <v>0</v>
      </c>
    </row>
    <row r="3048" spans="1:32" hidden="1" x14ac:dyDescent="0.2">
      <c r="A3048" t="s">
        <v>935</v>
      </c>
      <c r="B3048" t="s">
        <v>721</v>
      </c>
      <c r="C3048" t="s">
        <v>58</v>
      </c>
      <c r="D3048" t="s">
        <v>59</v>
      </c>
      <c r="E3048">
        <v>1</v>
      </c>
      <c r="F3048" t="s">
        <v>936</v>
      </c>
      <c r="G3048" t="s">
        <v>96</v>
      </c>
      <c r="T3048">
        <v>3</v>
      </c>
      <c r="U3048">
        <v>0</v>
      </c>
      <c r="V3048">
        <v>0</v>
      </c>
      <c r="W3048">
        <v>0</v>
      </c>
      <c r="X3048">
        <v>0</v>
      </c>
      <c r="Y3048">
        <v>0</v>
      </c>
      <c r="AF3048">
        <v>0</v>
      </c>
    </row>
    <row r="3049" spans="1:32" hidden="1" x14ac:dyDescent="0.2">
      <c r="A3049" t="s">
        <v>903</v>
      </c>
      <c r="B3049" t="s">
        <v>721</v>
      </c>
      <c r="C3049" t="s">
        <v>36</v>
      </c>
      <c r="D3049" t="s">
        <v>54</v>
      </c>
      <c r="E3049">
        <v>1</v>
      </c>
      <c r="F3049" t="s">
        <v>904</v>
      </c>
      <c r="G3049" t="s">
        <v>103</v>
      </c>
      <c r="T3049">
        <v>3</v>
      </c>
      <c r="U3049">
        <v>0</v>
      </c>
      <c r="V3049">
        <v>0</v>
      </c>
      <c r="W3049">
        <v>0</v>
      </c>
      <c r="X3049">
        <v>0</v>
      </c>
      <c r="Y3049">
        <v>0</v>
      </c>
      <c r="AF3049">
        <v>0</v>
      </c>
    </row>
    <row r="3050" spans="1:32" hidden="1" x14ac:dyDescent="0.2">
      <c r="A3050" t="s">
        <v>1232</v>
      </c>
      <c r="B3050" t="s">
        <v>795</v>
      </c>
      <c r="C3050" t="s">
        <v>40</v>
      </c>
      <c r="D3050" t="s">
        <v>44</v>
      </c>
      <c r="E3050">
        <v>1</v>
      </c>
      <c r="F3050" t="s">
        <v>1233</v>
      </c>
      <c r="G3050" t="s">
        <v>92</v>
      </c>
      <c r="T3050">
        <v>1</v>
      </c>
      <c r="U3050">
        <v>0</v>
      </c>
      <c r="V3050">
        <v>0</v>
      </c>
      <c r="W3050">
        <v>0</v>
      </c>
      <c r="X3050">
        <v>0</v>
      </c>
      <c r="Y3050">
        <v>0</v>
      </c>
      <c r="AF3050">
        <v>0</v>
      </c>
    </row>
    <row r="3051" spans="1:32" hidden="1" x14ac:dyDescent="0.2">
      <c r="A3051" t="s">
        <v>1291</v>
      </c>
      <c r="B3051" t="s">
        <v>1292</v>
      </c>
      <c r="C3051" t="s">
        <v>40</v>
      </c>
      <c r="D3051" t="s">
        <v>36</v>
      </c>
      <c r="E3051">
        <v>1</v>
      </c>
      <c r="F3051" t="s">
        <v>1293</v>
      </c>
      <c r="G3051" t="s">
        <v>103</v>
      </c>
      <c r="T3051">
        <v>1</v>
      </c>
      <c r="U3051">
        <v>0</v>
      </c>
      <c r="V3051">
        <v>0</v>
      </c>
      <c r="W3051">
        <v>0</v>
      </c>
      <c r="X3051">
        <v>0</v>
      </c>
      <c r="Y3051">
        <v>0</v>
      </c>
      <c r="AF3051">
        <v>0</v>
      </c>
    </row>
    <row r="3052" spans="1:32" hidden="1" x14ac:dyDescent="0.2">
      <c r="A3052" t="s">
        <v>1026</v>
      </c>
      <c r="B3052" t="s">
        <v>795</v>
      </c>
      <c r="C3052" t="s">
        <v>52</v>
      </c>
      <c r="D3052" t="s">
        <v>47</v>
      </c>
      <c r="E3052">
        <v>1</v>
      </c>
      <c r="F3052" t="s">
        <v>1027</v>
      </c>
      <c r="G3052" t="s">
        <v>95</v>
      </c>
      <c r="T3052">
        <v>1</v>
      </c>
      <c r="U3052">
        <v>0</v>
      </c>
      <c r="V3052">
        <v>0</v>
      </c>
      <c r="W3052">
        <v>0</v>
      </c>
      <c r="X3052">
        <v>0</v>
      </c>
      <c r="Y3052">
        <v>0</v>
      </c>
      <c r="AF3052">
        <v>0</v>
      </c>
    </row>
    <row r="3053" spans="1:32" hidden="1" x14ac:dyDescent="0.2">
      <c r="A3053" t="s">
        <v>1269</v>
      </c>
      <c r="B3053" t="s">
        <v>795</v>
      </c>
      <c r="C3053" t="s">
        <v>31</v>
      </c>
      <c r="D3053" t="s">
        <v>55</v>
      </c>
      <c r="E3053">
        <v>1</v>
      </c>
      <c r="F3053" t="s">
        <v>1270</v>
      </c>
      <c r="G3053" t="s">
        <v>101</v>
      </c>
      <c r="T3053">
        <v>1</v>
      </c>
      <c r="U3053">
        <v>0</v>
      </c>
      <c r="V3053">
        <v>0</v>
      </c>
      <c r="W3053">
        <v>0</v>
      </c>
      <c r="X3053">
        <v>0</v>
      </c>
      <c r="Y3053">
        <v>0</v>
      </c>
      <c r="AF3053">
        <v>0</v>
      </c>
    </row>
    <row r="3054" spans="1:32" hidden="1" x14ac:dyDescent="0.2">
      <c r="A3054" t="s">
        <v>1206</v>
      </c>
      <c r="B3054" t="s">
        <v>795</v>
      </c>
      <c r="C3054" t="s">
        <v>61</v>
      </c>
      <c r="D3054" t="s">
        <v>49</v>
      </c>
      <c r="E3054">
        <v>1</v>
      </c>
      <c r="F3054" t="s">
        <v>1207</v>
      </c>
      <c r="G3054" t="s">
        <v>94</v>
      </c>
      <c r="T3054">
        <v>1</v>
      </c>
      <c r="U3054">
        <v>0</v>
      </c>
      <c r="V3054">
        <v>0</v>
      </c>
      <c r="W3054">
        <v>0</v>
      </c>
      <c r="X3054">
        <v>0</v>
      </c>
      <c r="Y3054">
        <v>0</v>
      </c>
      <c r="AF3054">
        <v>0</v>
      </c>
    </row>
    <row r="3055" spans="1:32" hidden="1" x14ac:dyDescent="0.2">
      <c r="A3055" t="s">
        <v>1267</v>
      </c>
      <c r="B3055" t="s">
        <v>721</v>
      </c>
      <c r="C3055" t="s">
        <v>34</v>
      </c>
      <c r="D3055" t="s">
        <v>37</v>
      </c>
      <c r="E3055">
        <v>1</v>
      </c>
      <c r="F3055" t="s">
        <v>1268</v>
      </c>
      <c r="G3055" t="s">
        <v>104</v>
      </c>
      <c r="T3055">
        <v>1</v>
      </c>
      <c r="U3055">
        <v>0</v>
      </c>
      <c r="V3055">
        <v>0</v>
      </c>
      <c r="W3055">
        <v>0</v>
      </c>
      <c r="X3055">
        <v>0</v>
      </c>
      <c r="Y3055">
        <v>0</v>
      </c>
      <c r="AF3055">
        <v>0</v>
      </c>
    </row>
    <row r="3056" spans="1:32" hidden="1" x14ac:dyDescent="0.2">
      <c r="A3056" t="s">
        <v>921</v>
      </c>
      <c r="B3056" t="s">
        <v>795</v>
      </c>
      <c r="C3056" t="s">
        <v>42</v>
      </c>
      <c r="D3056" t="s">
        <v>53</v>
      </c>
      <c r="E3056">
        <v>1</v>
      </c>
      <c r="F3056" t="s">
        <v>922</v>
      </c>
      <c r="G3056" t="s">
        <v>98</v>
      </c>
      <c r="T3056">
        <v>1</v>
      </c>
      <c r="U3056">
        <v>0</v>
      </c>
      <c r="V3056">
        <v>0</v>
      </c>
      <c r="W3056">
        <v>0</v>
      </c>
      <c r="X3056">
        <v>0</v>
      </c>
      <c r="Y3056">
        <v>0</v>
      </c>
      <c r="AF3056">
        <v>0</v>
      </c>
    </row>
    <row r="3057" spans="1:32" hidden="1" x14ac:dyDescent="0.2">
      <c r="A3057" t="s">
        <v>1012</v>
      </c>
      <c r="B3057" t="s">
        <v>795</v>
      </c>
      <c r="C3057" t="s">
        <v>57</v>
      </c>
      <c r="D3057" t="s">
        <v>35</v>
      </c>
      <c r="E3057">
        <v>1</v>
      </c>
      <c r="F3057" t="s">
        <v>1013</v>
      </c>
      <c r="G3057" t="s">
        <v>99</v>
      </c>
      <c r="T3057">
        <v>1</v>
      </c>
      <c r="U3057">
        <v>0</v>
      </c>
      <c r="V3057">
        <v>0</v>
      </c>
      <c r="W3057">
        <v>0</v>
      </c>
      <c r="X3057">
        <v>0</v>
      </c>
      <c r="Y3057">
        <v>0</v>
      </c>
      <c r="AF3057">
        <v>0</v>
      </c>
    </row>
    <row r="3058" spans="1:32" hidden="1" x14ac:dyDescent="0.2">
      <c r="A3058" t="s">
        <v>1066</v>
      </c>
      <c r="B3058" t="s">
        <v>721</v>
      </c>
      <c r="C3058" t="s">
        <v>60</v>
      </c>
      <c r="D3058" t="s">
        <v>39</v>
      </c>
      <c r="E3058">
        <v>1</v>
      </c>
      <c r="F3058" t="s">
        <v>1067</v>
      </c>
      <c r="G3058" t="s">
        <v>106</v>
      </c>
      <c r="T3058">
        <v>1</v>
      </c>
      <c r="U3058">
        <v>0</v>
      </c>
      <c r="V3058">
        <v>0</v>
      </c>
      <c r="W3058">
        <v>0</v>
      </c>
      <c r="X3058">
        <v>0</v>
      </c>
      <c r="Y3058">
        <v>0</v>
      </c>
      <c r="AF3058">
        <v>0</v>
      </c>
    </row>
    <row r="3059" spans="1:32" hidden="1" x14ac:dyDescent="0.2">
      <c r="A3059" t="s">
        <v>1331</v>
      </c>
      <c r="B3059" t="s">
        <v>754</v>
      </c>
      <c r="C3059" t="s">
        <v>44</v>
      </c>
      <c r="D3059" t="s">
        <v>40</v>
      </c>
      <c r="E3059">
        <v>1</v>
      </c>
      <c r="F3059" t="s">
        <v>1332</v>
      </c>
      <c r="G3059" t="s">
        <v>92</v>
      </c>
      <c r="T3059">
        <v>1</v>
      </c>
      <c r="U3059">
        <v>0</v>
      </c>
      <c r="V3059">
        <v>0</v>
      </c>
      <c r="W3059">
        <v>0</v>
      </c>
      <c r="X3059">
        <v>0</v>
      </c>
      <c r="Y3059">
        <v>0</v>
      </c>
      <c r="AF3059">
        <v>0</v>
      </c>
    </row>
    <row r="3060" spans="1:32" hidden="1" x14ac:dyDescent="0.2">
      <c r="A3060" t="s">
        <v>871</v>
      </c>
      <c r="B3060" t="s">
        <v>721</v>
      </c>
      <c r="C3060" t="s">
        <v>46</v>
      </c>
      <c r="D3060" t="s">
        <v>41</v>
      </c>
      <c r="E3060">
        <v>1</v>
      </c>
      <c r="F3060" t="s">
        <v>872</v>
      </c>
      <c r="G3060" t="s">
        <v>100</v>
      </c>
      <c r="T3060">
        <v>3</v>
      </c>
      <c r="U3060">
        <v>0</v>
      </c>
      <c r="V3060">
        <v>0</v>
      </c>
      <c r="W3060">
        <v>0</v>
      </c>
      <c r="X3060">
        <v>0</v>
      </c>
      <c r="Y3060">
        <v>0</v>
      </c>
      <c r="AF3060">
        <v>0</v>
      </c>
    </row>
    <row r="3061" spans="1:32" hidden="1" x14ac:dyDescent="0.2">
      <c r="A3061" t="s">
        <v>1340</v>
      </c>
      <c r="B3061" t="s">
        <v>741</v>
      </c>
      <c r="C3061" t="s">
        <v>45</v>
      </c>
      <c r="D3061" t="s">
        <v>32</v>
      </c>
      <c r="E3061">
        <v>1</v>
      </c>
      <c r="Z3061">
        <v>1</v>
      </c>
      <c r="AA3061">
        <v>0</v>
      </c>
      <c r="AF306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6" workbookViewId="0">
      <selection activeCell="H13" sqref="H13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1417</v>
      </c>
      <c r="J1" t="s">
        <v>1449</v>
      </c>
      <c r="K1" t="s">
        <v>1450</v>
      </c>
      <c r="L1" t="s">
        <v>1451</v>
      </c>
      <c r="M1" t="s">
        <v>1448</v>
      </c>
      <c r="N1" t="s">
        <v>1438</v>
      </c>
      <c r="O1" t="s">
        <v>1439</v>
      </c>
      <c r="Q1" t="s">
        <v>1462</v>
      </c>
      <c r="R1" t="s">
        <v>1461</v>
      </c>
      <c r="S1" t="s">
        <v>1463</v>
      </c>
      <c r="T1" t="s">
        <v>1464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>
        <f>VLOOKUP(C2,'Def Analysis'!$A$2:$AF$33,18,FALSE)</f>
        <v>15</v>
      </c>
      <c r="G2" t="str">
        <f>VLOOKUP(B2,'Off Analysis'!$A$2:$O$33,15,FALSE)</f>
        <v>PASS</v>
      </c>
      <c r="H2">
        <f>VLOOKUP(C2,'Def Analysis'!$A$2:$AF$33,15,FALSE)</f>
        <v>50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Analysis'!$S$2:$T$7,2,FALSE)</f>
        <v>5</v>
      </c>
      <c r="K2" t="e">
        <f>VLOOKUP(F2,'Def Analysis'!$A$38:$B$43,2,FALSE)</f>
        <v>#N/A</v>
      </c>
      <c r="L2" t="e">
        <f>J2-K2</f>
        <v>#N/A</v>
      </c>
      <c r="M2" s="2" t="e">
        <f>IF(GameData!$E$515+(L2*(GameData!$E$516*0.5))&lt;0,0,ROUND(GameData!$E$515+(L2*(GameData!$E$516*0.74)),0))</f>
        <v>#N/A</v>
      </c>
      <c r="N2" t="e">
        <f>IF(M2&gt;=31,"VERY HIGH",IF(M2&gt;=25,"HIGH",IF(M2&gt;=14,"AVERAGE",IF(M2&gt;=7,"LOW","VERY LOW"))))</f>
        <v>#N/A</v>
      </c>
      <c r="O2" t="str">
        <f>IF(D2&gt;=31,"VERY HIGH",IF(D2&gt;=25,"HIGH",IF(D2&gt;=14,"AVERAGE",IF(D2&gt;=7,"LOW","VERY LOW"))))</f>
        <v>VERY HIGH</v>
      </c>
      <c r="P2" t="e">
        <f>IF(N2&lt;&gt;O2,IF(ABS(D2-M2)&gt;GameData!$E$516,"MISS",""),"")</f>
        <v>#N/A</v>
      </c>
      <c r="Q2">
        <f>VLOOKUP($C2,'Def Analysis'!$A$2:$AD$33,14,FALSE)</f>
        <v>3</v>
      </c>
      <c r="R2">
        <f>VLOOKUP($C2,'Def Analysis'!$A$2:$AD$33,15,FALSE)</f>
        <v>50</v>
      </c>
      <c r="S2">
        <f>VLOOKUP($C2,'Def Analysis'!$A$2:$AD$33,16,FALSE)</f>
        <v>16.666666666666668</v>
      </c>
      <c r="T2">
        <f>VLOOKUP($C2,'Def Analysis'!$A$2:$AD$33,17,FALSE)</f>
        <v>29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>
        <f>VLOOKUP(C3,'Def Analysis'!$A$2:$AF$33,18,FALSE)</f>
        <v>8</v>
      </c>
      <c r="G3" t="str">
        <f>VLOOKUP(B3,'Off Analysis'!$A$2:$O$33,15,FALSE)</f>
        <v>PASS</v>
      </c>
      <c r="H3">
        <f>VLOOKUP(C3,'Def Analysis'!$A$2:$AF$33,15,FALSE)</f>
        <v>47.54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Analysis'!$S$2:$T$7,2,FALSE)</f>
        <v>3</v>
      </c>
      <c r="K3" t="e">
        <f>VLOOKUP(F3,'Def Analysis'!$A$38:$B$43,2,FALSE)</f>
        <v>#N/A</v>
      </c>
      <c r="L3" t="e">
        <f t="shared" ref="L3:L29" si="0">J3-K3</f>
        <v>#N/A</v>
      </c>
      <c r="M3" s="2" t="e">
        <f>IF(GameData!$E$515+(L3*(GameData!$E$516*0.5))&lt;0,0,ROUND(GameData!$E$515+(L3*(GameData!$E$516*0.74)),0))</f>
        <v>#N/A</v>
      </c>
      <c r="N3" t="e">
        <f>IF(M3&gt;=31,"VERY HIGH",IF(M3&gt;=25,"HIGH",IF(M3&gt;=14,"AVERAGE",IF(M3&gt;=7,"LOW","VERY LOW"))))</f>
        <v>#N/A</v>
      </c>
      <c r="O3" t="str">
        <f t="shared" ref="O3:O29" si="1">IF(D3&gt;=31,"VERY HIGH",IF(D3&gt;=25,"HIGH",IF(D3&gt;=14,"AVERAGE",IF(D3&gt;=7,"LOW","VERY LOW"))))</f>
        <v>LOW</v>
      </c>
      <c r="P3" t="e">
        <f>IF(N3&lt;&gt;O3,IF(ABS(D3-M3)&gt;GameData!$E$516,"MISS",""),"")</f>
        <v>#N/A</v>
      </c>
      <c r="Q3">
        <f>VLOOKUP($C3,'Def Analysis'!$A$2:$AD$33,14,FALSE)</f>
        <v>3</v>
      </c>
      <c r="R3">
        <f>VLOOKUP($C3,'Def Analysis'!$A$2:$AD$33,15,FALSE)</f>
        <v>47.54</v>
      </c>
      <c r="S3">
        <f>VLOOKUP($C3,'Def Analysis'!$A$2:$AD$33,16,FALSE)</f>
        <v>15.846666666666666</v>
      </c>
      <c r="T3">
        <f>VLOOKUP($C3,'Def Analysis'!$A$2:$AD$33,17,FALSE)</f>
        <v>21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POOR</v>
      </c>
      <c r="F4">
        <f>VLOOKUP(C4,'Def Analysis'!$A$2:$AF$33,18,FALSE)</f>
        <v>1</v>
      </c>
      <c r="G4" t="str">
        <f>VLOOKUP(B4,'Off Analysis'!$A$2:$O$33,15,FALSE)</f>
        <v>PASS</v>
      </c>
      <c r="H4">
        <f>VLOOKUP(C4,'Def Analysis'!$A$2:$AF$33,15,FALSE)</f>
        <v>14.960000000000003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Analysis'!$S$2:$T$7,2,FALSE)</f>
        <v>2</v>
      </c>
      <c r="K4" t="e">
        <f>VLOOKUP(F4,'Def Analysis'!$A$38:$B$43,2,FALSE)</f>
        <v>#N/A</v>
      </c>
      <c r="L4" t="e">
        <f t="shared" si="0"/>
        <v>#N/A</v>
      </c>
      <c r="M4" s="2" t="e">
        <f>IF(GameData!$E$515+(L4*(GameData!$E$516*0.5))&lt;0,0,ROUND(GameData!$E$515+(L4*(GameData!$E$516*0.74)),0))</f>
        <v>#N/A</v>
      </c>
      <c r="N4" t="e">
        <f>IF(M4&gt;=31,"VERY HIGH",IF(M4&gt;=25,"HIGH",IF(M4&gt;=14,"AVERAGE",IF(M4&gt;=7,"LOW","VERY LOW"))))</f>
        <v>#N/A</v>
      </c>
      <c r="O4" t="str">
        <f t="shared" si="1"/>
        <v>LOW</v>
      </c>
      <c r="P4" t="e">
        <f>IF(N4&lt;&gt;O4,IF(ABS(D4-M4)&gt;GameData!$E$516,"MISS",""),"")</f>
        <v>#N/A</v>
      </c>
      <c r="Q4">
        <f>VLOOKUP($C4,'Def Analysis'!$A$2:$AD$33,14,FALSE)</f>
        <v>2</v>
      </c>
      <c r="R4">
        <f>VLOOKUP($C4,'Def Analysis'!$A$2:$AD$33,15,FALSE)</f>
        <v>14.960000000000003</v>
      </c>
      <c r="S4">
        <f>VLOOKUP($C4,'Def Analysis'!$A$2:$AD$33,16,FALSE)</f>
        <v>7.4800000000000013</v>
      </c>
      <c r="T4">
        <f>VLOOKUP($C4,'Def Analysis'!$A$2:$AD$33,17,FALSE)</f>
        <v>14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ABOVE AVERAGE</v>
      </c>
      <c r="F5">
        <f>VLOOKUP(C5,'Def Analysis'!$A$2:$AF$33,18,FALSE)</f>
        <v>13</v>
      </c>
      <c r="G5" t="str">
        <f>VLOOKUP(B5,'Off Analysis'!$A$2:$O$33,15,FALSE)</f>
        <v>BALANCED</v>
      </c>
      <c r="H5">
        <f>VLOOKUP(C5,'Def Analysis'!$A$2:$AF$33,15,FALSE)</f>
        <v>32.68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Analysis'!$S$2:$T$7,2,FALSE)</f>
        <v>4</v>
      </c>
      <c r="K5" t="e">
        <f>VLOOKUP(F5,'Def Analysis'!$A$38:$B$43,2,FALSE)</f>
        <v>#N/A</v>
      </c>
      <c r="L5" t="e">
        <f t="shared" si="0"/>
        <v>#N/A</v>
      </c>
      <c r="M5" s="2" t="e">
        <f>IF(GameData!$E$515+(L5*(GameData!$E$516*0.5))&lt;0,0,ROUND(GameData!$E$515+(L5*(GameData!$E$516*0.74)),0))</f>
        <v>#N/A</v>
      </c>
      <c r="N5" t="e">
        <f>IF(M5&gt;=31,"VERY HIGH",IF(M5&gt;=25,"HIGH",IF(M5&gt;=14,"AVERAGE",IF(M5&gt;=7,"LOW","VERY LOW"))))</f>
        <v>#N/A</v>
      </c>
      <c r="O5" t="str">
        <f t="shared" si="1"/>
        <v>VERY HIGH</v>
      </c>
      <c r="P5" t="e">
        <f>IF(N5&lt;&gt;O5,IF(ABS(D5-M5)&gt;GameData!$E$516,"MISS",""),"")</f>
        <v>#N/A</v>
      </c>
      <c r="Q5">
        <f>VLOOKUP($C5,'Def Analysis'!$A$2:$AD$33,14,FALSE)</f>
        <v>2</v>
      </c>
      <c r="R5">
        <f>VLOOKUP($C5,'Def Analysis'!$A$2:$AD$33,15,FALSE)</f>
        <v>32.68</v>
      </c>
      <c r="S5">
        <f>VLOOKUP($C5,'Def Analysis'!$A$2:$AD$33,16,FALSE)</f>
        <v>16.34</v>
      </c>
      <c r="T5">
        <f>VLOOKUP($C5,'Def Analysis'!$A$2:$AD$33,17,FALSE)</f>
        <v>19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>
        <f>VLOOKUP(C6,'Def Analysis'!$A$2:$AF$33,18,FALSE)</f>
        <v>31</v>
      </c>
      <c r="G6" t="str">
        <f>VLOOKUP(B6,'Off Analysis'!$A$2:$O$33,15,FALSE)</f>
        <v>BALANCED</v>
      </c>
      <c r="H6">
        <f>VLOOKUP(C6,'Def Analysis'!$A$2:$AF$33,15,FALSE)</f>
        <v>53.74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Analysis'!$S$2:$T$7,2,FALSE)</f>
        <v>5</v>
      </c>
      <c r="K6" t="e">
        <f>VLOOKUP(F6,'Def Analysis'!$A$38:$B$43,2,FALSE)</f>
        <v>#N/A</v>
      </c>
      <c r="L6" t="e">
        <f t="shared" si="0"/>
        <v>#N/A</v>
      </c>
      <c r="M6" s="2" t="e">
        <f>IF(GameData!$E$515+(L6*(GameData!$E$516*0.5))&lt;0,0,ROUND(GameData!$E$515+(L6*(GameData!$E$516*0.74)),0))</f>
        <v>#N/A</v>
      </c>
      <c r="N6" t="e">
        <f>IF(M6&gt;=31,"VERY HIGH",IF(M6&gt;=25,"HIGH",IF(M6&gt;=14,"AVERAGE",IF(M6&gt;=7,"LOW","VERY LOW"))))</f>
        <v>#N/A</v>
      </c>
      <c r="O6" t="str">
        <f t="shared" si="1"/>
        <v>VERY HIGH</v>
      </c>
      <c r="P6" t="e">
        <f>IF(N6&lt;&gt;O6,IF(ABS(D6-M6)&gt;GameData!$E$516,"MISS",""),"")</f>
        <v>#N/A</v>
      </c>
      <c r="Q6">
        <f>VLOOKUP($C6,'Def Analysis'!$A$2:$AD$33,14,FALSE)</f>
        <v>2</v>
      </c>
      <c r="R6">
        <f>VLOOKUP($C6,'Def Analysis'!$A$2:$AD$33,15,FALSE)</f>
        <v>53.74</v>
      </c>
      <c r="S6">
        <f>VLOOKUP($C6,'Def Analysis'!$A$2:$AD$33,16,FALSE)</f>
        <v>26.87</v>
      </c>
      <c r="T6">
        <f>VLOOKUP($C6,'Def Analysis'!$A$2:$AD$33,17,FALSE)</f>
        <v>28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POOR</v>
      </c>
      <c r="F7">
        <f>VLOOKUP(C7,'Def Analysis'!$A$2:$AF$33,18,FALSE)</f>
        <v>25</v>
      </c>
      <c r="G7" t="str">
        <f>VLOOKUP(B7,'Off Analysis'!$A$2:$O$33,15,FALSE)</f>
        <v>PASS</v>
      </c>
      <c r="H7">
        <f>VLOOKUP(C7,'Def Analysis'!$A$2:$AF$33,15,FALSE)</f>
        <v>44.8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Analysis'!$S$2:$T$7,2,FALSE)</f>
        <v>2</v>
      </c>
      <c r="K7" t="e">
        <f>VLOOKUP(F7,'Def Analysis'!$A$38:$B$43,2,FALSE)</f>
        <v>#N/A</v>
      </c>
      <c r="L7" t="e">
        <f t="shared" si="0"/>
        <v>#N/A</v>
      </c>
      <c r="M7" s="2" t="e">
        <f>IF(GameData!$E$515+(L7*(GameData!$E$516*0.5))&lt;0,0,ROUND(GameData!$E$515+(L7*(GameData!$E$516*0.74)),0))</f>
        <v>#N/A</v>
      </c>
      <c r="N7" t="e">
        <f t="shared" ref="N7:N29" si="2">IF(M7&gt;=31,"VERY HIGH",IF(M7&gt;=25,"HIGH",IF(M7&gt;=14,"AVERAGE",IF(M7&gt;=7,"LOW","VERY LOW"))))</f>
        <v>#N/A</v>
      </c>
      <c r="O7" t="str">
        <f t="shared" si="1"/>
        <v>AVERAGE</v>
      </c>
      <c r="P7" t="e">
        <f>IF(N7&lt;&gt;O7,IF(ABS(D7-M7)&gt;GameData!$E$516,"MISS",""),"")</f>
        <v>#N/A</v>
      </c>
      <c r="Q7">
        <f>VLOOKUP($C7,'Def Analysis'!$A$2:$AD$33,14,FALSE)</f>
        <v>2</v>
      </c>
      <c r="R7">
        <f>VLOOKUP($C7,'Def Analysis'!$A$2:$AD$33,15,FALSE)</f>
        <v>44.8</v>
      </c>
      <c r="S7">
        <f>VLOOKUP($C7,'Def Analysis'!$A$2:$AD$33,16,FALSE)</f>
        <v>22.4</v>
      </c>
      <c r="T7">
        <f>VLOOKUP($C7,'Def Analysis'!$A$2:$AD$33,17,FALSE)</f>
        <v>6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>
        <f>VLOOKUP(C8,'Def Analysis'!$A$2:$AF$33,18,FALSE)</f>
        <v>30</v>
      </c>
      <c r="G8" t="str">
        <f>VLOOKUP(B8,'Off Analysis'!$A$2:$O$33,15,FALSE)</f>
        <v>BALANCED</v>
      </c>
      <c r="H8">
        <f>VLOOKUP(C8,'Def Analysis'!$A$2:$AF$33,15,FALSE)</f>
        <v>52.92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Analysis'!$S$2:$T$7,2,FALSE)</f>
        <v>5</v>
      </c>
      <c r="K8" t="e">
        <f>VLOOKUP(F8,'Def Analysis'!$A$38:$B$43,2,FALSE)</f>
        <v>#N/A</v>
      </c>
      <c r="L8" t="e">
        <f t="shared" si="0"/>
        <v>#N/A</v>
      </c>
      <c r="M8" s="2" t="e">
        <f>IF(GameData!$E$515+(L8*(GameData!$E$516*0.5))&lt;0,0,ROUND(GameData!$E$515+(L8*(GameData!$E$516*0.74)),0))</f>
        <v>#N/A</v>
      </c>
      <c r="N8" t="e">
        <f t="shared" si="2"/>
        <v>#N/A</v>
      </c>
      <c r="O8" t="str">
        <f t="shared" si="1"/>
        <v>AVERAGE</v>
      </c>
      <c r="P8" t="e">
        <f>IF(N8&lt;&gt;O8,IF(ABS(D8-M8)&gt;GameData!$E$516,"MISS",""),"")</f>
        <v>#N/A</v>
      </c>
      <c r="Q8">
        <f>VLOOKUP($C8,'Def Analysis'!$A$2:$AD$33,14,FALSE)</f>
        <v>2</v>
      </c>
      <c r="R8">
        <f>VLOOKUP($C8,'Def Analysis'!$A$2:$AD$33,15,FALSE)</f>
        <v>52.92</v>
      </c>
      <c r="S8">
        <f>VLOOKUP($C8,'Def Analysis'!$A$2:$AD$33,16,FALSE)</f>
        <v>26.46</v>
      </c>
      <c r="T8">
        <f>VLOOKUP($C8,'Def Analysis'!$A$2:$AD$33,17,FALSE)</f>
        <v>16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ABOVE AVERAGE</v>
      </c>
      <c r="F9">
        <f>VLOOKUP(C9,'Def Analysis'!$A$2:$AF$33,18,FALSE)</f>
        <v>12</v>
      </c>
      <c r="G9" t="str">
        <f>VLOOKUP(B9,'Off Analysis'!$A$2:$O$33,15,FALSE)</f>
        <v>BALANCED</v>
      </c>
      <c r="H9">
        <f>VLOOKUP(C9,'Def Analysis'!$A$2:$AF$33,15,FALSE)</f>
        <v>48.82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Analysis'!$S$2:$T$7,2,FALSE)</f>
        <v>4</v>
      </c>
      <c r="K9" t="e">
        <f>VLOOKUP(F9,'Def Analysis'!$A$38:$B$43,2,FALSE)</f>
        <v>#N/A</v>
      </c>
      <c r="L9" t="e">
        <f t="shared" si="0"/>
        <v>#N/A</v>
      </c>
      <c r="M9" s="2" t="e">
        <f>IF(GameData!$E$515+(L9*(GameData!$E$516*0.5))&lt;0,0,ROUND(GameData!$E$515+(L9*(GameData!$E$516*0.74)),0))</f>
        <v>#N/A</v>
      </c>
      <c r="N9" t="e">
        <f t="shared" si="2"/>
        <v>#N/A</v>
      </c>
      <c r="O9" t="str">
        <f t="shared" si="1"/>
        <v>LOW</v>
      </c>
      <c r="P9" t="e">
        <f>IF(N9&lt;&gt;O9,IF(ABS(D9-M9)&gt;GameData!$E$516,"MISS",""),"")</f>
        <v>#N/A</v>
      </c>
      <c r="Q9">
        <f>VLOOKUP($C9,'Def Analysis'!$A$2:$AD$33,14,FALSE)</f>
        <v>3</v>
      </c>
      <c r="R9">
        <f>VLOOKUP($C9,'Def Analysis'!$A$2:$AD$33,15,FALSE)</f>
        <v>48.82</v>
      </c>
      <c r="S9">
        <f>VLOOKUP($C9,'Def Analysis'!$A$2:$AD$33,16,FALSE)</f>
        <v>16.273333333333333</v>
      </c>
      <c r="T9">
        <f>VLOOKUP($C9,'Def Analysis'!$A$2:$AD$33,17,FALSE)</f>
        <v>4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>
        <f>VLOOKUP(C10,'Def Analysis'!$A$2:$AF$33,18,FALSE)</f>
        <v>5</v>
      </c>
      <c r="G10" t="str">
        <f>VLOOKUP(B10,'Off Analysis'!$A$2:$O$33,15,FALSE)</f>
        <v>RUN</v>
      </c>
      <c r="H10">
        <f>VLOOKUP(C10,'Def Analysis'!$A$2:$AF$33,15,FALSE)</f>
        <v>40.599999999999994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Analysis'!$S$2:$T$7,2,FALSE)</f>
        <v>3</v>
      </c>
      <c r="K10" t="e">
        <f>VLOOKUP(F10,'Def Analysis'!$A$38:$B$43,2,FALSE)</f>
        <v>#N/A</v>
      </c>
      <c r="L10" t="e">
        <f t="shared" si="0"/>
        <v>#N/A</v>
      </c>
      <c r="M10" s="2" t="e">
        <f>IF(GameData!$E$515+(L10*(GameData!$E$516*0.5))&lt;0,0,ROUND(GameData!$E$515+(L10*(GameData!$E$516*0.74)),0))</f>
        <v>#N/A</v>
      </c>
      <c r="N10" t="e">
        <f t="shared" si="2"/>
        <v>#N/A</v>
      </c>
      <c r="O10" t="str">
        <f t="shared" si="1"/>
        <v>AVERAGE</v>
      </c>
      <c r="P10" t="e">
        <f>IF(N10&lt;&gt;O10,IF(ABS(D10-M10)&gt;GameData!$E$516,"MISS",""),"")</f>
        <v>#N/A</v>
      </c>
      <c r="Q10">
        <f>VLOOKUP($C10,'Def Analysis'!$A$2:$AD$33,14,FALSE)</f>
        <v>3</v>
      </c>
      <c r="R10">
        <f>VLOOKUP($C10,'Def Analysis'!$A$2:$AD$33,15,FALSE)</f>
        <v>40.599999999999994</v>
      </c>
      <c r="S10">
        <f>VLOOKUP($C10,'Def Analysis'!$A$2:$AD$33,16,FALSE)</f>
        <v>13.533333333333331</v>
      </c>
      <c r="T10">
        <f>VLOOKUP($C10,'Def Analysis'!$A$2:$AD$33,17,FALSE)</f>
        <v>20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ABOVE AVERAGE</v>
      </c>
      <c r="F11">
        <f>VLOOKUP(C11,'Def Analysis'!$A$2:$AF$33,18,FALSE)</f>
        <v>10</v>
      </c>
      <c r="G11" t="str">
        <f>VLOOKUP(B11,'Off Analysis'!$A$2:$O$33,15,FALSE)</f>
        <v>BALANCED</v>
      </c>
      <c r="H11">
        <f>VLOOKUP(C11,'Def Analysis'!$A$2:$AF$33,15,FALSE)</f>
        <v>48.28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Analysis'!$S$2:$T$7,2,FALSE)</f>
        <v>4</v>
      </c>
      <c r="K11" t="e">
        <f>VLOOKUP(F11,'Def Analysis'!$A$38:$B$43,2,FALSE)</f>
        <v>#N/A</v>
      </c>
      <c r="L11" t="e">
        <f t="shared" si="0"/>
        <v>#N/A</v>
      </c>
      <c r="M11" s="2" t="e">
        <f>IF(GameData!$E$515+(L11*(GameData!$E$516*0.5))&lt;0,0,ROUND(GameData!$E$515+(L11*(GameData!$E$516*0.74)),0))</f>
        <v>#N/A</v>
      </c>
      <c r="N11" t="e">
        <f t="shared" si="2"/>
        <v>#N/A</v>
      </c>
      <c r="O11" t="str">
        <f t="shared" si="1"/>
        <v>AVERAGE</v>
      </c>
      <c r="P11" t="e">
        <f>IF(N11&lt;&gt;O11,IF(ABS(D11-M11)&gt;GameData!$E$516,"MISS",""),"")</f>
        <v>#N/A</v>
      </c>
      <c r="Q11">
        <f>VLOOKUP($C11,'Def Analysis'!$A$2:$AD$33,14,FALSE)</f>
        <v>3</v>
      </c>
      <c r="R11">
        <f>VLOOKUP($C11,'Def Analysis'!$A$2:$AD$33,15,FALSE)</f>
        <v>48.28</v>
      </c>
      <c r="S11">
        <f>VLOOKUP($C11,'Def Analysis'!$A$2:$AD$33,16,FALSE)</f>
        <v>16.093333333333334</v>
      </c>
      <c r="T11">
        <f>VLOOKUP($C11,'Def Analysis'!$A$2:$AD$33,17,FALSE)</f>
        <v>11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>
        <f>VLOOKUP(C12,'Def Analysis'!$A$2:$AF$33,18,FALSE)</f>
        <v>32</v>
      </c>
      <c r="G12" t="str">
        <f>VLOOKUP(B12,'Off Analysis'!$A$2:$O$33,15,FALSE)</f>
        <v>BALANCED</v>
      </c>
      <c r="H12">
        <f>VLOOKUP(C12,'Def Analysis'!$A$2:$AF$33,15,FALSE)</f>
        <v>68.300000000000011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Analysis'!$S$2:$T$7,2,FALSE)</f>
        <v>4</v>
      </c>
      <c r="K12" t="e">
        <f>VLOOKUP(F12,'Def Analysis'!$A$38:$B$43,2,FALSE)</f>
        <v>#N/A</v>
      </c>
      <c r="L12" t="e">
        <f t="shared" si="0"/>
        <v>#N/A</v>
      </c>
      <c r="M12" s="2" t="e">
        <f>IF(GameData!$E$515+(L12*(GameData!$E$516*0.5))&lt;0,0,ROUND(GameData!$E$515+(L12*(GameData!$E$516*0.74)),0))</f>
        <v>#N/A</v>
      </c>
      <c r="N12" t="e">
        <f t="shared" si="2"/>
        <v>#N/A</v>
      </c>
      <c r="O12" t="str">
        <f t="shared" si="1"/>
        <v>VERY HIGH</v>
      </c>
      <c r="P12" t="e">
        <f>IF(N12&lt;&gt;O12,IF(ABS(D12-M12)&gt;GameData!$E$516,"MISS",""),"")</f>
        <v>#N/A</v>
      </c>
      <c r="Q12">
        <f>VLOOKUP($C12,'Def Analysis'!$A$2:$AD$33,14,FALSE)</f>
        <v>2</v>
      </c>
      <c r="R12">
        <f>VLOOKUP($C12,'Def Analysis'!$A$2:$AD$33,15,FALSE)</f>
        <v>68.300000000000011</v>
      </c>
      <c r="S12">
        <f>VLOOKUP($C12,'Def Analysis'!$A$2:$AD$33,16,FALSE)</f>
        <v>34.150000000000006</v>
      </c>
      <c r="T12">
        <f>VLOOKUP($C12,'Def Analysis'!$A$2:$AD$33,17,FALSE)</f>
        <v>32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>
        <f>VLOOKUP(C13,'Def Analysis'!$A$2:$AF$33,18,FALSE)</f>
        <v>21</v>
      </c>
      <c r="G13" t="str">
        <f>VLOOKUP(B13,'Off Analysis'!$A$2:$O$33,15,FALSE)</f>
        <v>BALANCED</v>
      </c>
      <c r="H13">
        <f>VLOOKUP(C13,'Def Analysis'!$A$2:$AF$33,15,FALSE)</f>
        <v>42.620000000000005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Analysis'!$S$2:$T$7,2,FALSE)</f>
        <v>3</v>
      </c>
      <c r="K13" t="e">
        <f>VLOOKUP(F13,'Def Analysis'!$A$38:$B$43,2,FALSE)</f>
        <v>#N/A</v>
      </c>
      <c r="L13" t="e">
        <f t="shared" si="0"/>
        <v>#N/A</v>
      </c>
      <c r="M13" s="2" t="e">
        <f>IF(GameData!$E$515+(L13*(GameData!$E$516*0.5))&lt;0,0,ROUND(GameData!$E$515+(L13*(GameData!$E$516*0.74)),0))</f>
        <v>#N/A</v>
      </c>
      <c r="N13" t="e">
        <f t="shared" si="2"/>
        <v>#N/A</v>
      </c>
      <c r="O13" t="str">
        <f t="shared" si="1"/>
        <v>VERY HIGH</v>
      </c>
      <c r="P13" t="e">
        <f>IF(N13&lt;&gt;O13,IF(ABS(D13-M13)&gt;GameData!$E$516,"MISS",""),"")</f>
        <v>#N/A</v>
      </c>
      <c r="Q13">
        <f>VLOOKUP($C13,'Def Analysis'!$A$2:$AD$33,14,FALSE)</f>
        <v>2</v>
      </c>
      <c r="R13">
        <f>VLOOKUP($C13,'Def Analysis'!$A$2:$AD$33,15,FALSE)</f>
        <v>42.620000000000005</v>
      </c>
      <c r="S13">
        <f>VLOOKUP($C13,'Def Analysis'!$A$2:$AD$33,16,FALSE)</f>
        <v>21.310000000000002</v>
      </c>
      <c r="T13">
        <f>VLOOKUP($C13,'Def Analysis'!$A$2:$AD$33,17,FALSE)</f>
        <v>30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BELOW AVERAGE</v>
      </c>
      <c r="F14">
        <f>VLOOKUP(C14,'Def Analysis'!$A$2:$AF$33,18,FALSE)</f>
        <v>4</v>
      </c>
      <c r="G14" t="str">
        <f>VLOOKUP(B14,'Off Analysis'!$A$2:$O$33,15,FALSE)</f>
        <v>PASS</v>
      </c>
      <c r="H14">
        <f>VLOOKUP(C14,'Def Analysis'!$A$2:$AF$33,15,FALSE)</f>
        <v>26.46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Analysis'!$S$2:$T$7,2,FALSE)</f>
        <v>3</v>
      </c>
      <c r="K14" t="e">
        <f>VLOOKUP(F14,'Def Analysis'!$A$38:$B$43,2,FALSE)</f>
        <v>#N/A</v>
      </c>
      <c r="L14" t="e">
        <f t="shared" si="0"/>
        <v>#N/A</v>
      </c>
      <c r="M14" s="2" t="e">
        <f>IF(GameData!$E$515+(L14*(GameData!$E$516*0.5))&lt;0,0,ROUND(GameData!$E$515+(L14*(GameData!$E$516*0.74)),0))</f>
        <v>#N/A</v>
      </c>
      <c r="N14" t="e">
        <f t="shared" si="2"/>
        <v>#N/A</v>
      </c>
      <c r="O14" t="str">
        <f t="shared" si="1"/>
        <v>HIGH</v>
      </c>
      <c r="P14" t="e">
        <f>IF(N14&lt;&gt;O14,IF(ABS(D14-M14)&gt;GameData!$E$516,"MISS",""),"")</f>
        <v>#N/A</v>
      </c>
      <c r="Q14">
        <f>VLOOKUP($C14,'Def Analysis'!$A$2:$AD$33,14,FALSE)</f>
        <v>2</v>
      </c>
      <c r="R14">
        <f>VLOOKUP($C14,'Def Analysis'!$A$2:$AD$33,15,FALSE)</f>
        <v>26.46</v>
      </c>
      <c r="S14">
        <f>VLOOKUP($C14,'Def Analysis'!$A$2:$AD$33,16,FALSE)</f>
        <v>13.23</v>
      </c>
      <c r="T14">
        <f>VLOOKUP($C14,'Def Analysis'!$A$2:$AD$33,17,FALSE)</f>
        <v>31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BELOW AVERAGE</v>
      </c>
      <c r="F15">
        <f>VLOOKUP(C15,'Def Analysis'!$A$2:$AF$33,18,FALSE)</f>
        <v>17</v>
      </c>
      <c r="G15" t="str">
        <f>VLOOKUP(B15,'Off Analysis'!$A$2:$O$33,15,FALSE)</f>
        <v>PASS</v>
      </c>
      <c r="H15">
        <f>VLOOKUP(C15,'Def Analysis'!$A$2:$AF$33,15,FALSE)</f>
        <v>37.020000000000003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Analysis'!$S$2:$T$7,2,FALSE)</f>
        <v>3</v>
      </c>
      <c r="K15" t="e">
        <f>VLOOKUP(F15,'Def Analysis'!$A$38:$B$43,2,FALSE)</f>
        <v>#N/A</v>
      </c>
      <c r="L15" t="e">
        <f t="shared" si="0"/>
        <v>#N/A</v>
      </c>
      <c r="M15" s="2" t="e">
        <f>IF(GameData!$E$515+(L15*(GameData!$E$516*0.5))&lt;0,0,ROUND(GameData!$E$515+(L15*(GameData!$E$516*0.74)),0))</f>
        <v>#N/A</v>
      </c>
      <c r="N15" t="e">
        <f t="shared" si="2"/>
        <v>#N/A</v>
      </c>
      <c r="O15" t="str">
        <f t="shared" si="1"/>
        <v>HIGH</v>
      </c>
      <c r="P15" t="e">
        <f>IF(N15&lt;&gt;O15,IF(ABS(D15-M15)&gt;GameData!$E$516,"MISS",""),"")</f>
        <v>#N/A</v>
      </c>
      <c r="Q15">
        <f>VLOOKUP($C15,'Def Analysis'!$A$2:$AD$33,14,FALSE)</f>
        <v>2</v>
      </c>
      <c r="R15">
        <f>VLOOKUP($C15,'Def Analysis'!$A$2:$AD$33,15,FALSE)</f>
        <v>37.020000000000003</v>
      </c>
      <c r="S15">
        <f>VLOOKUP($C15,'Def Analysis'!$A$2:$AD$33,16,FALSE)</f>
        <v>18.510000000000002</v>
      </c>
      <c r="T15">
        <f>VLOOKUP($C15,'Def Analysis'!$A$2:$AD$33,17,FALSE)</f>
        <v>24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>
        <f>VLOOKUP(C16,'Def Analysis'!$A$2:$AF$33,18,FALSE)</f>
        <v>16</v>
      </c>
      <c r="G16" t="str">
        <f>VLOOKUP(B16,'Off Analysis'!$A$2:$O$33,15,FALSE)</f>
        <v>BALANCED</v>
      </c>
      <c r="H16">
        <f>VLOOKUP(C16,'Def Analysis'!$A$2:$AF$33,15,FALSE)</f>
        <v>53.64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Analysis'!$S$2:$T$7,2,FALSE)</f>
        <v>1</v>
      </c>
      <c r="K16" t="e">
        <f>VLOOKUP(F16,'Def Analysis'!$A$38:$B$43,2,FALSE)</f>
        <v>#N/A</v>
      </c>
      <c r="L16" t="e">
        <f t="shared" si="0"/>
        <v>#N/A</v>
      </c>
      <c r="M16" s="2" t="e">
        <f>IF(GameData!$E$515+(L16*(GameData!$E$516*0.5))&lt;0,0,ROUND(GameData!$E$515+(L16*(GameData!$E$516*0.74)),0))</f>
        <v>#N/A</v>
      </c>
      <c r="N16" t="e">
        <f t="shared" si="2"/>
        <v>#N/A</v>
      </c>
      <c r="O16" t="str">
        <f t="shared" si="1"/>
        <v>VERY LOW</v>
      </c>
      <c r="P16" t="e">
        <f>IF(N16&lt;&gt;O16,IF(ABS(D16-M16)&gt;GameData!$E$516,"MISS",""),"")</f>
        <v>#N/A</v>
      </c>
      <c r="Q16">
        <f>VLOOKUP($C16,'Def Analysis'!$A$2:$AD$33,14,FALSE)</f>
        <v>3</v>
      </c>
      <c r="R16">
        <f>VLOOKUP($C16,'Def Analysis'!$A$2:$AD$33,15,FALSE)</f>
        <v>53.64</v>
      </c>
      <c r="S16">
        <f>VLOOKUP($C16,'Def Analysis'!$A$2:$AD$33,16,FALSE)</f>
        <v>17.88</v>
      </c>
      <c r="T16">
        <f>VLOOKUP($C16,'Def Analysis'!$A$2:$AD$33,17,FALSE)</f>
        <v>2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POOR</v>
      </c>
      <c r="F17">
        <f>VLOOKUP(C17,'Def Analysis'!$A$2:$AF$33,18,FALSE)</f>
        <v>24</v>
      </c>
      <c r="G17" t="str">
        <f>VLOOKUP(B17,'Off Analysis'!$A$2:$O$33,15,FALSE)</f>
        <v>RUN</v>
      </c>
      <c r="H17">
        <f>VLOOKUP(C17,'Def Analysis'!$A$2:$AF$33,15,FALSE)</f>
        <v>44.72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Analysis'!$S$2:$T$7,2,FALSE)</f>
        <v>2</v>
      </c>
      <c r="K17" t="e">
        <f>VLOOKUP(F17,'Def Analysis'!$A$38:$B$43,2,FALSE)</f>
        <v>#N/A</v>
      </c>
      <c r="L17" t="e">
        <f t="shared" si="0"/>
        <v>#N/A</v>
      </c>
      <c r="M17" s="2" t="e">
        <f>IF(GameData!$E$515+(L17*(GameData!$E$516*0.5))&lt;0,0,ROUND(GameData!$E$515+(L17*(GameData!$E$516*0.74)),0))</f>
        <v>#N/A</v>
      </c>
      <c r="N17" t="e">
        <f t="shared" si="2"/>
        <v>#N/A</v>
      </c>
      <c r="O17" t="str">
        <f t="shared" si="1"/>
        <v>HIGH</v>
      </c>
      <c r="P17" t="e">
        <f>IF(N17&lt;&gt;O17,IF(ABS(D17-M17)&gt;GameData!$E$516,"MISS",""),"")</f>
        <v>#N/A</v>
      </c>
      <c r="Q17">
        <f>VLOOKUP($C17,'Def Analysis'!$A$2:$AD$33,14,FALSE)</f>
        <v>2</v>
      </c>
      <c r="R17">
        <f>VLOOKUP($C17,'Def Analysis'!$A$2:$AD$33,15,FALSE)</f>
        <v>44.72</v>
      </c>
      <c r="S17">
        <f>VLOOKUP($C17,'Def Analysis'!$A$2:$AD$33,16,FALSE)</f>
        <v>22.36</v>
      </c>
      <c r="T17">
        <f>VLOOKUP($C17,'Def Analysis'!$A$2:$AD$33,17,FALSE)</f>
        <v>27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BELOW AVERAGE</v>
      </c>
      <c r="F18">
        <f>VLOOKUP(C18,'Def Analysis'!$A$2:$AF$33,18,FALSE)</f>
        <v>9</v>
      </c>
      <c r="G18" t="str">
        <f>VLOOKUP(B18,'Off Analysis'!$A$2:$O$33,15,FALSE)</f>
        <v>RUN</v>
      </c>
      <c r="H18">
        <f>VLOOKUP(C18,'Def Analysis'!$A$2:$AF$33,15,FALSE)</f>
        <v>31.92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Analysis'!$S$2:$T$7,2,FALSE)</f>
        <v>3</v>
      </c>
      <c r="K18" t="e">
        <f>VLOOKUP(F18,'Def Analysis'!$A$38:$B$43,2,FALSE)</f>
        <v>#N/A</v>
      </c>
      <c r="L18" t="e">
        <f t="shared" si="0"/>
        <v>#N/A</v>
      </c>
      <c r="M18" s="2" t="e">
        <f>IF(GameData!$E$515+(L18*(GameData!$E$516*0.5))&lt;0,0,ROUND(GameData!$E$515+(L18*(GameData!$E$516*0.74)),0))</f>
        <v>#N/A</v>
      </c>
      <c r="N18" t="e">
        <f t="shared" si="2"/>
        <v>#N/A</v>
      </c>
      <c r="O18" t="str">
        <f t="shared" si="1"/>
        <v>AVERAGE</v>
      </c>
      <c r="P18" t="e">
        <f>IF(N18&lt;&gt;O18,IF(ABS(D18-M18)&gt;GameData!$E$516,"MISS",""),"")</f>
        <v>#N/A</v>
      </c>
      <c r="Q18">
        <f>VLOOKUP($C18,'Def Analysis'!$A$2:$AD$33,14,FALSE)</f>
        <v>2</v>
      </c>
      <c r="R18">
        <f>VLOOKUP($C18,'Def Analysis'!$A$2:$AD$33,15,FALSE)</f>
        <v>31.92</v>
      </c>
      <c r="S18">
        <f>VLOOKUP($C18,'Def Analysis'!$A$2:$AD$33,16,FALSE)</f>
        <v>15.96</v>
      </c>
      <c r="T18">
        <f>VLOOKUP($C18,'Def Analysis'!$A$2:$AD$33,17,FALSE)</f>
        <v>9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BELOW AVERAGE</v>
      </c>
      <c r="F19">
        <f>VLOOKUP(C19,'Def Analysis'!$A$2:$AF$33,18,FALSE)</f>
        <v>2</v>
      </c>
      <c r="G19" t="str">
        <f>VLOOKUP(B19,'Off Analysis'!$A$2:$O$33,15,FALSE)</f>
        <v>BALANCED</v>
      </c>
      <c r="H19">
        <f>VLOOKUP(C19,'Def Analysis'!$A$2:$AF$33,15,FALSE)</f>
        <v>37.9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Analysis'!$S$2:$T$7,2,FALSE)</f>
        <v>3</v>
      </c>
      <c r="K19" t="e">
        <f>VLOOKUP(F19,'Def Analysis'!$A$38:$B$43,2,FALSE)</f>
        <v>#N/A</v>
      </c>
      <c r="L19" t="e">
        <f t="shared" si="0"/>
        <v>#N/A</v>
      </c>
      <c r="M19" s="2" t="e">
        <f>IF(GameData!$E$515+(L19*(GameData!$E$516*0.5))&lt;0,0,ROUND(GameData!$E$515+(L19*(GameData!$E$516*0.74)),0))</f>
        <v>#N/A</v>
      </c>
      <c r="N19" t="e">
        <f t="shared" si="2"/>
        <v>#N/A</v>
      </c>
      <c r="O19" t="str">
        <f t="shared" si="1"/>
        <v>AVERAGE</v>
      </c>
      <c r="P19" t="e">
        <f>IF(N19&lt;&gt;O19,IF(ABS(D19-M19)&gt;GameData!$E$516,"MISS",""),"")</f>
        <v>#N/A</v>
      </c>
      <c r="Q19">
        <f>VLOOKUP($C19,'Def Analysis'!$A$2:$AD$33,14,FALSE)</f>
        <v>3</v>
      </c>
      <c r="R19">
        <f>VLOOKUP($C19,'Def Analysis'!$A$2:$AD$33,15,FALSE)</f>
        <v>37.9</v>
      </c>
      <c r="S19">
        <f>VLOOKUP($C19,'Def Analysis'!$A$2:$AD$33,16,FALSE)</f>
        <v>12.633333333333333</v>
      </c>
      <c r="T19">
        <f>VLOOKUP($C19,'Def Analysis'!$A$2:$AD$33,17,FALSE)</f>
        <v>5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POOR</v>
      </c>
      <c r="F20">
        <f>VLOOKUP(C20,'Def Analysis'!$A$2:$AF$33,18,FALSE)</f>
        <v>6</v>
      </c>
      <c r="G20" t="str">
        <f>VLOOKUP(B20,'Off Analysis'!$A$2:$O$33,15,FALSE)</f>
        <v>BALANCED</v>
      </c>
      <c r="H20">
        <f>VLOOKUP(C20,'Def Analysis'!$A$2:$AF$33,15,FALSE)</f>
        <v>27.72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Analysis'!$S$2:$T$7,2,FALSE)</f>
        <v>2</v>
      </c>
      <c r="K20" t="e">
        <f>VLOOKUP(F20,'Def Analysis'!$A$38:$B$43,2,FALSE)</f>
        <v>#N/A</v>
      </c>
      <c r="L20" t="e">
        <f t="shared" si="0"/>
        <v>#N/A</v>
      </c>
      <c r="M20" s="2" t="e">
        <f>IF(GameData!$E$515+(L20*(GameData!$E$516*0.5))&lt;0,0,ROUND(GameData!$E$515+(L20*(GameData!$E$516*0.74)),0))</f>
        <v>#N/A</v>
      </c>
      <c r="N20" t="e">
        <f t="shared" si="2"/>
        <v>#N/A</v>
      </c>
      <c r="O20" t="str">
        <f t="shared" si="1"/>
        <v>VERY LOW</v>
      </c>
      <c r="P20" t="e">
        <f>IF(N20&lt;&gt;O20,IF(ABS(D20-M20)&gt;GameData!$E$516,"MISS",""),"")</f>
        <v>#N/A</v>
      </c>
      <c r="Q20">
        <f>VLOOKUP($C20,'Def Analysis'!$A$2:$AD$33,14,FALSE)</f>
        <v>2</v>
      </c>
      <c r="R20">
        <f>VLOOKUP($C20,'Def Analysis'!$A$2:$AD$33,15,FALSE)</f>
        <v>27.72</v>
      </c>
      <c r="S20">
        <f>VLOOKUP($C20,'Def Analysis'!$A$2:$AD$33,16,FALSE)</f>
        <v>13.86</v>
      </c>
      <c r="T20">
        <f>VLOOKUP($C20,'Def Analysis'!$A$2:$AD$33,17,FALSE)</f>
        <v>23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>
        <f>VLOOKUP(C21,'Def Analysis'!$A$2:$AF$33,18,FALSE)</f>
        <v>27</v>
      </c>
      <c r="G21" t="str">
        <f>VLOOKUP(B21,'Off Analysis'!$A$2:$O$33,15,FALSE)</f>
        <v>BALANCED</v>
      </c>
      <c r="H21">
        <f>VLOOKUP(C21,'Def Analysis'!$A$2:$AF$33,15,FALSE)</f>
        <v>69.94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Analysis'!$S$2:$T$7,2,FALSE)</f>
        <v>3</v>
      </c>
      <c r="K21" t="e">
        <f>VLOOKUP(F21,'Def Analysis'!$A$38:$B$43,2,FALSE)</f>
        <v>#N/A</v>
      </c>
      <c r="L21" t="e">
        <f t="shared" si="0"/>
        <v>#N/A</v>
      </c>
      <c r="M21" s="2" t="e">
        <f>IF(GameData!$E$515+(L21*(GameData!$E$516*0.5))&lt;0,0,ROUND(GameData!$E$515+(L21*(GameData!$E$516*0.74)),0))</f>
        <v>#N/A</v>
      </c>
      <c r="N21" t="e">
        <f t="shared" si="2"/>
        <v>#N/A</v>
      </c>
      <c r="O21" t="str">
        <f t="shared" si="1"/>
        <v>AVERAGE</v>
      </c>
      <c r="P21" t="e">
        <f>IF(N21&lt;&gt;O21,IF(ABS(D21-M21)&gt;GameData!$E$516,"MISS",""),"")</f>
        <v>#N/A</v>
      </c>
      <c r="Q21">
        <f>VLOOKUP($C21,'Def Analysis'!$A$2:$AD$33,14,FALSE)</f>
        <v>3</v>
      </c>
      <c r="R21">
        <f>VLOOKUP($C21,'Def Analysis'!$A$2:$AD$33,15,FALSE)</f>
        <v>69.94</v>
      </c>
      <c r="S21">
        <f>VLOOKUP($C21,'Def Analysis'!$A$2:$AD$33,16,FALSE)</f>
        <v>23.313333333333333</v>
      </c>
      <c r="T21">
        <f>VLOOKUP($C21,'Def Analysis'!$A$2:$AD$33,17,FALSE)</f>
        <v>25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>
        <f>VLOOKUP(C22,'Def Analysis'!$A$2:$AF$33,18,FALSE)</f>
        <v>20</v>
      </c>
      <c r="G22" t="str">
        <f>VLOOKUP(B22,'Off Analysis'!$A$2:$O$33,15,FALSE)</f>
        <v>BALANCED</v>
      </c>
      <c r="H22">
        <f>VLOOKUP(C22,'Def Analysis'!$A$2:$AF$33,15,FALSE)</f>
        <v>60.8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Analysis'!$S$2:$T$7,2,FALSE)</f>
        <v>4</v>
      </c>
      <c r="K22" t="e">
        <f>VLOOKUP(F22,'Def Analysis'!$A$38:$B$43,2,FALSE)</f>
        <v>#N/A</v>
      </c>
      <c r="L22" t="e">
        <f t="shared" si="0"/>
        <v>#N/A</v>
      </c>
      <c r="M22" s="2" t="e">
        <f>IF(GameData!$E$515+(L22*(GameData!$E$516*0.5))&lt;0,0,ROUND(GameData!$E$515+(L22*(GameData!$E$516*0.74)),0))</f>
        <v>#N/A</v>
      </c>
      <c r="N22" t="e">
        <f t="shared" si="2"/>
        <v>#N/A</v>
      </c>
      <c r="O22" t="str">
        <f t="shared" si="1"/>
        <v>AVERAGE</v>
      </c>
      <c r="P22" t="e">
        <f>IF(N22&lt;&gt;O22,IF(ABS(D22-M22)&gt;GameData!$E$516,"MISS",""),"")</f>
        <v>#N/A</v>
      </c>
      <c r="Q22">
        <f>VLOOKUP($C22,'Def Analysis'!$A$2:$AD$33,14,FALSE)</f>
        <v>3</v>
      </c>
      <c r="R22">
        <f>VLOOKUP($C22,'Def Analysis'!$A$2:$AD$33,15,FALSE)</f>
        <v>60.8</v>
      </c>
      <c r="S22">
        <f>VLOOKUP($C22,'Def Analysis'!$A$2:$AD$33,16,FALSE)</f>
        <v>20.266666666666666</v>
      </c>
      <c r="T22">
        <f>VLOOKUP($C22,'Def Analysis'!$A$2:$AD$33,17,FALSE)</f>
        <v>18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GOOD</v>
      </c>
      <c r="F23">
        <f>VLOOKUP(C23,'Def Analysis'!$A$2:$AF$33,18,FALSE)</f>
        <v>3</v>
      </c>
      <c r="G23" t="str">
        <f>VLOOKUP(B23,'Off Analysis'!$A$2:$O$33,15,FALSE)</f>
        <v>BALANCED</v>
      </c>
      <c r="H23">
        <f>VLOOKUP(C23,'Def Analysis'!$A$2:$AF$33,15,FALSE)</f>
        <v>38.96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Analysis'!$S$2:$T$7,2,FALSE)</f>
        <v>5</v>
      </c>
      <c r="K23" t="e">
        <f>VLOOKUP(F23,'Def Analysis'!$A$38:$B$43,2,FALSE)</f>
        <v>#N/A</v>
      </c>
      <c r="L23" t="e">
        <f t="shared" si="0"/>
        <v>#N/A</v>
      </c>
      <c r="M23" s="2" t="e">
        <f>IF(GameData!$E$515+(L23*(GameData!$E$516*0.5))&lt;0,0,ROUND(GameData!$E$515+(L23*(GameData!$E$516*0.74)),0))</f>
        <v>#N/A</v>
      </c>
      <c r="N23" t="e">
        <f t="shared" si="2"/>
        <v>#N/A</v>
      </c>
      <c r="O23" t="str">
        <f t="shared" si="1"/>
        <v>VERY HIGH</v>
      </c>
      <c r="P23" t="e">
        <f>IF(N23&lt;&gt;O23,IF(ABS(D23-M23)&gt;GameData!$E$516,"MISS",""),"")</f>
        <v>#N/A</v>
      </c>
      <c r="Q23">
        <f>VLOOKUP($C23,'Def Analysis'!$A$2:$AD$33,14,FALSE)</f>
        <v>3</v>
      </c>
      <c r="R23">
        <f>VLOOKUP($C23,'Def Analysis'!$A$2:$AD$33,15,FALSE)</f>
        <v>38.96</v>
      </c>
      <c r="S23">
        <f>VLOOKUP($C23,'Def Analysis'!$A$2:$AD$33,16,FALSE)</f>
        <v>12.986666666666666</v>
      </c>
      <c r="T23">
        <f>VLOOKUP($C23,'Def Analysis'!$A$2:$AD$33,17,FALSE)</f>
        <v>7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BELOW AVERAGE</v>
      </c>
      <c r="F24">
        <f>VLOOKUP(C24,'Def Analysis'!$A$2:$AF$33,18,FALSE)</f>
        <v>7</v>
      </c>
      <c r="G24" t="str">
        <f>VLOOKUP(B24,'Off Analysis'!$A$2:$O$33,15,FALSE)</f>
        <v>RUN</v>
      </c>
      <c r="H24">
        <f>VLOOKUP(C24,'Def Analysis'!$A$2:$AF$33,15,FALSE)</f>
        <v>46.379999999999995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Analysis'!$S$2:$T$7,2,FALSE)</f>
        <v>3</v>
      </c>
      <c r="K24" t="e">
        <f>VLOOKUP(F24,'Def Analysis'!$A$38:$B$43,2,FALSE)</f>
        <v>#N/A</v>
      </c>
      <c r="L24" t="e">
        <f t="shared" si="0"/>
        <v>#N/A</v>
      </c>
      <c r="M24" s="2" t="e">
        <f>IF(GameData!$E$515+(L24*(GameData!$E$516*0.5))&lt;0,0,ROUND(GameData!$E$515+(L24*(GameData!$E$516*0.74)),0))</f>
        <v>#N/A</v>
      </c>
      <c r="N24" t="e">
        <f t="shared" si="2"/>
        <v>#N/A</v>
      </c>
      <c r="O24" t="str">
        <f t="shared" si="1"/>
        <v>LOW</v>
      </c>
      <c r="P24" t="e">
        <f>IF(N24&lt;&gt;O24,IF(ABS(D24-M24)&gt;GameData!$E$516,"MISS",""),"")</f>
        <v>#N/A</v>
      </c>
      <c r="Q24">
        <f>VLOOKUP($C24,'Def Analysis'!$A$2:$AD$33,14,FALSE)</f>
        <v>3</v>
      </c>
      <c r="R24">
        <f>VLOOKUP($C24,'Def Analysis'!$A$2:$AD$33,15,FALSE)</f>
        <v>46.379999999999995</v>
      </c>
      <c r="S24">
        <f>VLOOKUP($C24,'Def Analysis'!$A$2:$AD$33,16,FALSE)</f>
        <v>15.459999999999999</v>
      </c>
      <c r="T24">
        <f>VLOOKUP($C24,'Def Analysis'!$A$2:$AD$33,17,FALSE)</f>
        <v>12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POOR</v>
      </c>
      <c r="F25">
        <f>VLOOKUP(C25,'Def Analysis'!$A$2:$AF$33,18,FALSE)</f>
        <v>26</v>
      </c>
      <c r="G25" t="str">
        <f>VLOOKUP(B25,'Off Analysis'!$A$2:$O$33,15,FALSE)</f>
        <v>RUN</v>
      </c>
      <c r="H25">
        <f>VLOOKUP(C25,'Def Analysis'!$A$2:$AF$33,15,FALSE)</f>
        <v>45.08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Analysis'!$S$2:$T$7,2,FALSE)</f>
        <v>2</v>
      </c>
      <c r="K25" t="e">
        <f>VLOOKUP(F25,'Def Analysis'!$A$38:$B$43,2,FALSE)</f>
        <v>#N/A</v>
      </c>
      <c r="L25" t="e">
        <f t="shared" si="0"/>
        <v>#N/A</v>
      </c>
      <c r="M25" s="2" t="e">
        <f>IF(GameData!$E$515+(L25*(GameData!$E$516*0.5))&lt;0,0,ROUND(GameData!$E$515+(L25*(GameData!$E$516*0.74)),0))</f>
        <v>#N/A</v>
      </c>
      <c r="N25" t="e">
        <f t="shared" si="2"/>
        <v>#N/A</v>
      </c>
      <c r="O25" t="str">
        <f t="shared" si="1"/>
        <v>LOW</v>
      </c>
      <c r="P25" t="e">
        <f>IF(N25&lt;&gt;O25,IF(ABS(D25-M25)&gt;GameData!$E$516,"MISS",""),"")</f>
        <v>#N/A</v>
      </c>
      <c r="Q25">
        <f>VLOOKUP($C25,'Def Analysis'!$A$2:$AD$33,14,FALSE)</f>
        <v>2</v>
      </c>
      <c r="R25">
        <f>VLOOKUP($C25,'Def Analysis'!$A$2:$AD$33,15,FALSE)</f>
        <v>45.08</v>
      </c>
      <c r="S25">
        <f>VLOOKUP($C25,'Def Analysis'!$A$2:$AD$33,16,FALSE)</f>
        <v>22.54</v>
      </c>
      <c r="T25">
        <f>VLOOKUP($C25,'Def Analysis'!$A$2:$AD$33,17,FALSE)</f>
        <v>13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ABOVE AVERAGE</v>
      </c>
      <c r="F26">
        <f>VLOOKUP(C26,'Def Analysis'!$A$2:$AF$33,18,FALSE)</f>
        <v>14</v>
      </c>
      <c r="G26" t="str">
        <f>VLOOKUP(B26,'Off Analysis'!$A$2:$O$33,15,FALSE)</f>
        <v>BALANCED</v>
      </c>
      <c r="H26">
        <f>VLOOKUP(C26,'Def Analysis'!$A$2:$AF$33,15,FALSE)</f>
        <v>49.44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Analysis'!$S$2:$T$7,2,FALSE)</f>
        <v>4</v>
      </c>
      <c r="K26" t="e">
        <f>VLOOKUP(F26,'Def Analysis'!$A$38:$B$43,2,FALSE)</f>
        <v>#N/A</v>
      </c>
      <c r="L26" t="e">
        <f t="shared" si="0"/>
        <v>#N/A</v>
      </c>
      <c r="M26" s="2" t="e">
        <f>IF(GameData!$E$515+(L26*(GameData!$E$516*0.5))&lt;0,0,ROUND(GameData!$E$515+(L26*(GameData!$E$516*0.74)),0))</f>
        <v>#N/A</v>
      </c>
      <c r="N26" t="e">
        <f t="shared" si="2"/>
        <v>#N/A</v>
      </c>
      <c r="O26" t="str">
        <f t="shared" si="1"/>
        <v>LOW</v>
      </c>
      <c r="P26" t="e">
        <f>IF(N26&lt;&gt;O26,IF(ABS(D26-M26)&gt;GameData!$E$516,"MISS",""),"")</f>
        <v>#N/A</v>
      </c>
      <c r="Q26">
        <f>VLOOKUP($C26,'Def Analysis'!$A$2:$AD$33,14,FALSE)</f>
        <v>3</v>
      </c>
      <c r="R26">
        <f>VLOOKUP($C26,'Def Analysis'!$A$2:$AD$33,15,FALSE)</f>
        <v>49.44</v>
      </c>
      <c r="S26">
        <f>VLOOKUP($C26,'Def Analysis'!$A$2:$AD$33,16,FALSE)</f>
        <v>16.48</v>
      </c>
      <c r="T26">
        <f>VLOOKUP($C26,'Def Analysis'!$A$2:$AD$33,17,FALSE)</f>
        <v>1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POOR</v>
      </c>
      <c r="F27">
        <f>VLOOKUP(C27,'Def Analysis'!$A$2:$AF$33,18,FALSE)</f>
        <v>29</v>
      </c>
      <c r="G27" t="str">
        <f>VLOOKUP(B27,'Off Analysis'!$A$2:$O$33,15,FALSE)</f>
        <v>BALANCED</v>
      </c>
      <c r="H27">
        <f>VLOOKUP(C27,'Def Analysis'!$A$2:$AF$33,15,FALSE)</f>
        <v>71.400000000000006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Analysis'!$S$2:$T$7,2,FALSE)</f>
        <v>2</v>
      </c>
      <c r="K27" t="e">
        <f>VLOOKUP(F27,'Def Analysis'!$A$38:$B$43,2,FALSE)</f>
        <v>#N/A</v>
      </c>
      <c r="L27" t="e">
        <f t="shared" si="0"/>
        <v>#N/A</v>
      </c>
      <c r="M27" s="2" t="e">
        <f>IF(GameData!$E$515+(L27*(GameData!$E$516*0.5))&lt;0,0,ROUND(GameData!$E$515+(L27*(GameData!$E$516*0.74)),0))</f>
        <v>#N/A</v>
      </c>
      <c r="N27" t="e">
        <f t="shared" si="2"/>
        <v>#N/A</v>
      </c>
      <c r="O27" t="str">
        <f t="shared" si="1"/>
        <v>HIGH</v>
      </c>
      <c r="P27" t="e">
        <f>IF(N27&lt;&gt;O27,IF(ABS(D27-M27)&gt;GameData!$E$516,"MISS",""),"")</f>
        <v>#N/A</v>
      </c>
      <c r="Q27">
        <f>VLOOKUP($C27,'Def Analysis'!$A$2:$AD$33,14,FALSE)</f>
        <v>3</v>
      </c>
      <c r="R27">
        <f>VLOOKUP($C27,'Def Analysis'!$A$2:$AD$33,15,FALSE)</f>
        <v>71.400000000000006</v>
      </c>
      <c r="S27">
        <f>VLOOKUP($C27,'Def Analysis'!$A$2:$AD$33,16,FALSE)</f>
        <v>23.8</v>
      </c>
      <c r="T27">
        <f>VLOOKUP($C27,'Def Analysis'!$A$2:$AD$33,17,FALSE)</f>
        <v>22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BELOW AVERAGE</v>
      </c>
      <c r="F28">
        <f>VLOOKUP(C28,'Def Analysis'!$A$2:$AF$33,18,FALSE)</f>
        <v>19</v>
      </c>
      <c r="G28" t="str">
        <f>VLOOKUP(B28,'Off Analysis'!$A$2:$O$33,15,FALSE)</f>
        <v>BALANCED</v>
      </c>
      <c r="H28">
        <f>VLOOKUP(C28,'Def Analysis'!$A$2:$AF$33,15,FALSE)</f>
        <v>57.44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Analysis'!$S$2:$T$7,2,FALSE)</f>
        <v>3</v>
      </c>
      <c r="K28" t="e">
        <f>VLOOKUP(F28,'Def Analysis'!$A$38:$B$43,2,FALSE)</f>
        <v>#N/A</v>
      </c>
      <c r="L28" t="e">
        <f t="shared" si="0"/>
        <v>#N/A</v>
      </c>
      <c r="M28" s="2" t="e">
        <f>IF(GameData!$E$515+(L28*(GameData!$E$516*0.5))&lt;0,0,ROUND(GameData!$E$515+(L28*(GameData!$E$516*0.74)),0))</f>
        <v>#N/A</v>
      </c>
      <c r="N28" t="e">
        <f t="shared" si="2"/>
        <v>#N/A</v>
      </c>
      <c r="O28" t="str">
        <f t="shared" si="1"/>
        <v>HIGH</v>
      </c>
      <c r="P28" t="e">
        <f>IF(N28&lt;&gt;O28,IF(ABS(D28-M28)&gt;GameData!$E$516,"MISS",""),"")</f>
        <v>#N/A</v>
      </c>
      <c r="Q28">
        <f>VLOOKUP($C28,'Def Analysis'!$A$2:$AD$33,14,FALSE)</f>
        <v>3</v>
      </c>
      <c r="R28">
        <f>VLOOKUP($C28,'Def Analysis'!$A$2:$AD$33,15,FALSE)</f>
        <v>57.44</v>
      </c>
      <c r="S28">
        <f>VLOOKUP($C28,'Def Analysis'!$A$2:$AD$33,16,FALSE)</f>
        <v>19.146666666666665</v>
      </c>
      <c r="T28">
        <f>VLOOKUP($C28,'Def Analysis'!$A$2:$AD$33,17,FALSE)</f>
        <v>26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GOOD</v>
      </c>
      <c r="F29">
        <f>VLOOKUP(C29,'Def Analysis'!$A$2:$AF$33,18,FALSE)</f>
        <v>18</v>
      </c>
      <c r="G29" t="str">
        <f>VLOOKUP(B29,'Off Analysis'!$A$2:$O$33,15,FALSE)</f>
        <v>RUN</v>
      </c>
      <c r="H29">
        <f>VLOOKUP(C29,'Def Analysis'!$A$2:$AF$33,15,FALSE)</f>
        <v>38.14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Analysis'!$S$2:$T$7,2,FALSE)</f>
        <v>5</v>
      </c>
      <c r="K29" t="e">
        <f>VLOOKUP(F29,'Def Analysis'!$A$38:$B$43,2,FALSE)</f>
        <v>#N/A</v>
      </c>
      <c r="L29" t="e">
        <f t="shared" si="0"/>
        <v>#N/A</v>
      </c>
      <c r="M29" s="2" t="e">
        <f>IF(GameData!$E$515+(L29*(GameData!$E$516*0.5))&lt;0,0,ROUND(GameData!$E$515+(L29*(GameData!$E$516*0.74)),0))</f>
        <v>#N/A</v>
      </c>
      <c r="N29" t="e">
        <f t="shared" si="2"/>
        <v>#N/A</v>
      </c>
      <c r="O29" t="str">
        <f t="shared" si="1"/>
        <v>HIGH</v>
      </c>
      <c r="P29" t="e">
        <f>IF(N29&lt;&gt;O29,IF(ABS(D29-M29)&gt;GameData!$E$516,"MISS",""),"")</f>
        <v>#N/A</v>
      </c>
      <c r="Q29">
        <f>VLOOKUP($C29,'Def Analysis'!$A$2:$AD$33,14,FALSE)</f>
        <v>2</v>
      </c>
      <c r="R29">
        <f>VLOOKUP($C29,'Def Analysis'!$A$2:$AD$33,15,FALSE)</f>
        <v>38.14</v>
      </c>
      <c r="S29">
        <f>VLOOKUP($C29,'Def Analysis'!$A$2:$AD$33,16,FALSE)</f>
        <v>19.07</v>
      </c>
      <c r="T29">
        <f>VLOOKUP($C29,'Def Analysis'!$A$2:$AD$33,17,FALSE)</f>
        <v>10</v>
      </c>
    </row>
    <row r="32" spans="1:20" x14ac:dyDescent="0.2">
      <c r="F32" t="s">
        <v>1353</v>
      </c>
      <c r="G32" t="s">
        <v>1412</v>
      </c>
    </row>
    <row r="33" spans="14:15" x14ac:dyDescent="0.2">
      <c r="N33" t="s">
        <v>1452</v>
      </c>
      <c r="O33" t="s">
        <v>1454</v>
      </c>
    </row>
    <row r="34" spans="14:15" x14ac:dyDescent="0.2">
      <c r="N34" t="s">
        <v>1453</v>
      </c>
      <c r="O34" t="s">
        <v>1455</v>
      </c>
    </row>
    <row r="35" spans="14:15" x14ac:dyDescent="0.2">
      <c r="N35" t="s">
        <v>1456</v>
      </c>
      <c r="O35" t="s">
        <v>1457</v>
      </c>
    </row>
    <row r="36" spans="14:15" x14ac:dyDescent="0.2">
      <c r="N36" t="s">
        <v>1437</v>
      </c>
      <c r="O36" s="11" t="s">
        <v>1458</v>
      </c>
    </row>
    <row r="37" spans="14:15" x14ac:dyDescent="0.2">
      <c r="N37" t="s">
        <v>1459</v>
      </c>
      <c r="O37" s="11" t="s">
        <v>1460</v>
      </c>
    </row>
  </sheetData>
  <conditionalFormatting sqref="I2:I29">
    <cfRule type="cellIs" dxfId="79" priority="38" operator="lessThan">
      <formula>15</formula>
    </cfRule>
    <cfRule type="cellIs" dxfId="78" priority="39" operator="greaterThan">
      <formula>25</formula>
    </cfRule>
  </conditionalFormatting>
  <conditionalFormatting sqref="G2:G29">
    <cfRule type="cellIs" dxfId="77" priority="35" operator="equal">
      <formula>"BALANCED"</formula>
    </cfRule>
    <cfRule type="cellIs" dxfId="76" priority="36" operator="equal">
      <formula>"RUN"</formula>
    </cfRule>
    <cfRule type="cellIs" dxfId="75" priority="37" operator="equal">
      <formula>"PASS"</formula>
    </cfRule>
  </conditionalFormatting>
  <conditionalFormatting sqref="H2:H29">
    <cfRule type="cellIs" dxfId="74" priority="32" operator="equal">
      <formula>"BALANCED"</formula>
    </cfRule>
    <cfRule type="cellIs" dxfId="73" priority="33" operator="equal">
      <formula>"RUN"</formula>
    </cfRule>
    <cfRule type="cellIs" dxfId="72" priority="34" operator="equal">
      <formula>"PASS"</formula>
    </cfRule>
  </conditionalFormatting>
  <conditionalFormatting sqref="E2:E29">
    <cfRule type="cellIs" dxfId="71" priority="28" operator="equal">
      <formula>"POOR"</formula>
    </cfRule>
    <cfRule type="cellIs" dxfId="70" priority="29" operator="equal">
      <formula>"BELOW AVERAGE"</formula>
    </cfRule>
    <cfRule type="cellIs" dxfId="69" priority="30" operator="equal">
      <formula>"GOOD"</formula>
    </cfRule>
    <cfRule type="cellIs" dxfId="68" priority="31" operator="equal">
      <formula>"GREAT"</formula>
    </cfRule>
  </conditionalFormatting>
  <conditionalFormatting sqref="E2:E29">
    <cfRule type="cellIs" dxfId="67" priority="27" operator="equal">
      <formula>"ABOVE AVERAGE"</formula>
    </cfRule>
  </conditionalFormatting>
  <conditionalFormatting sqref="E2:E29">
    <cfRule type="cellIs" dxfId="66" priority="26" operator="equal">
      <formula>"BAD"</formula>
    </cfRule>
  </conditionalFormatting>
  <conditionalFormatting sqref="F2:F29">
    <cfRule type="cellIs" dxfId="65" priority="22" operator="equal">
      <formula>"POOR"</formula>
    </cfRule>
    <cfRule type="cellIs" dxfId="64" priority="23" operator="equal">
      <formula>"BELOW AVERAGE"</formula>
    </cfRule>
    <cfRule type="cellIs" dxfId="63" priority="24" operator="equal">
      <formula>"GOOD"</formula>
    </cfRule>
    <cfRule type="cellIs" dxfId="62" priority="25" operator="equal">
      <formula>"GREAT"</formula>
    </cfRule>
  </conditionalFormatting>
  <conditionalFormatting sqref="F2:F29">
    <cfRule type="cellIs" dxfId="61" priority="21" operator="equal">
      <formula>"ABOVE AVERAGE"</formula>
    </cfRule>
  </conditionalFormatting>
  <conditionalFormatting sqref="F2:F29">
    <cfRule type="cellIs" dxfId="60" priority="20" operator="equal">
      <formula>"BAD"</formula>
    </cfRule>
  </conditionalFormatting>
  <conditionalFormatting sqref="O1 N1:N1048576">
    <cfRule type="cellIs" dxfId="59" priority="12" operator="equal">
      <formula>"VERY LOW"</formula>
    </cfRule>
    <cfRule type="cellIs" dxfId="58" priority="14" operator="equal">
      <formula>"VERY HIGH"</formula>
    </cfRule>
    <cfRule type="cellIs" dxfId="57" priority="15" operator="equal">
      <formula>"HIGH"</formula>
    </cfRule>
    <cfRule type="cellIs" dxfId="56" priority="16" operator="equal">
      <formula>"LOW"</formula>
    </cfRule>
    <cfRule type="cellIs" dxfId="55" priority="17" operator="equal">
      <formula>"AVERAGE"</formula>
    </cfRule>
  </conditionalFormatting>
  <conditionalFormatting sqref="O2:O29">
    <cfRule type="cellIs" dxfId="54" priority="1" operator="equal">
      <formula>"VERY LOW"</formula>
    </cfRule>
    <cfRule type="cellIs" dxfId="53" priority="2" operator="equal">
      <formula>"VERY HIGH"</formula>
    </cfRule>
    <cfRule type="cellIs" dxfId="52" priority="3" operator="equal">
      <formula>"HIGH"</formula>
    </cfRule>
    <cfRule type="cellIs" dxfId="51" priority="4" operator="equal">
      <formula>"LOW"</formula>
    </cfRule>
    <cfRule type="cellIs" dxfId="50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I69"/>
  <sheetViews>
    <sheetView topLeftCell="R32" zoomScale="95" zoomScaleNormal="90" zoomScalePageLayoutView="90" workbookViewId="0">
      <selection activeCell="Z15" sqref="Z15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4.83203125" customWidth="1"/>
    <col min="9" max="12" width="10.83203125" hidden="1" customWidth="1"/>
    <col min="13" max="13" width="8.6640625" customWidth="1"/>
    <col min="14" max="14" width="4.1640625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7" customWidth="1"/>
    <col min="32" max="32" width="20.83203125" bestFit="1" customWidth="1"/>
    <col min="33" max="33" width="20.6640625" bestFit="1" customWidth="1"/>
    <col min="34" max="34" width="20.1640625" bestFit="1" customWidth="1"/>
    <col min="35" max="35" width="21.1640625" customWidth="1"/>
  </cols>
  <sheetData>
    <row r="1" spans="1:35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1449</v>
      </c>
      <c r="J1" t="s">
        <v>1450</v>
      </c>
      <c r="K1" t="s">
        <v>1451</v>
      </c>
      <c r="L1" t="s">
        <v>1448</v>
      </c>
      <c r="M1" t="s">
        <v>1438</v>
      </c>
      <c r="N1" t="s">
        <v>1547</v>
      </c>
      <c r="O1" t="s">
        <v>1548</v>
      </c>
      <c r="P1" t="s">
        <v>1549</v>
      </c>
      <c r="Q1" t="s">
        <v>1550</v>
      </c>
      <c r="R1" s="16" t="s">
        <v>1465</v>
      </c>
      <c r="S1" s="17" t="s">
        <v>1670</v>
      </c>
      <c r="T1" s="16" t="s">
        <v>1466</v>
      </c>
      <c r="U1" s="17" t="s">
        <v>1671</v>
      </c>
      <c r="V1" s="16" t="s">
        <v>1467</v>
      </c>
      <c r="W1" s="17" t="s">
        <v>1672</v>
      </c>
      <c r="X1" s="16" t="s">
        <v>1468</v>
      </c>
      <c r="Y1" s="17" t="s">
        <v>1673</v>
      </c>
      <c r="AA1" s="26" t="s">
        <v>1470</v>
      </c>
      <c r="AB1" s="26"/>
      <c r="AC1" s="26"/>
      <c r="AD1" s="26"/>
      <c r="AF1" s="26" t="s">
        <v>1469</v>
      </c>
      <c r="AG1" s="26"/>
      <c r="AH1" s="26"/>
      <c r="AI1" s="26"/>
    </row>
    <row r="2" spans="1:35" x14ac:dyDescent="0.2">
      <c r="A2" t="s">
        <v>238</v>
      </c>
      <c r="B2" s="15" t="s">
        <v>54</v>
      </c>
      <c r="C2" t="s">
        <v>40</v>
      </c>
      <c r="D2">
        <v>13</v>
      </c>
      <c r="E2" t="str">
        <f>VLOOKUP(B2,'Off Analysis'!$A$2:$AG$33,14,FALSE)</f>
        <v>POOR</v>
      </c>
      <c r="F2" t="str">
        <f>VLOOKUP(C2,'Def Analysis'!$A$2:$AO$33,31,FALSE)</f>
        <v>BELOW AVERAGE</v>
      </c>
      <c r="G2" t="str">
        <f>VLOOKUP(B2,'Off Analysis'!$A$2:$O$33,15,FALSE)</f>
        <v>BALANCED</v>
      </c>
      <c r="H2" t="str">
        <f>VLOOKUP(C2,'Def Analysis'!$A$2:$AO$33,32,FALSE)</f>
        <v>BALANCED</v>
      </c>
      <c r="I2">
        <f>VLOOKUP(E2,'Off Analysis'!$S$2:$T$7,2,FALSE)</f>
        <v>2</v>
      </c>
      <c r="J2">
        <f>VLOOKUP(F2,'Def Analysis'!$A$38:$B$43,2,FALSE)</f>
        <v>3</v>
      </c>
      <c r="K2">
        <f>I2-J2</f>
        <v>-1</v>
      </c>
      <c r="L2" s="2">
        <f>IF(GameData!$E$515+(K2*(GameData!$E$516*0.5))&lt;0,0,ROUND(GameData!$E$515+(K2*(GameData!$E$516*0.74)),0))</f>
        <v>16</v>
      </c>
      <c r="M2" t="str">
        <f>IF(L2&gt;=31,"VERY HIGH",IF(L2&gt;=25,"HIGH",IF(L2&gt;=14,"AVERAGE",IF(L2&gt;=7,"LOW","VERY LOW"))))</f>
        <v>AVERAGE</v>
      </c>
      <c r="N2">
        <v>3</v>
      </c>
      <c r="O2">
        <v>42</v>
      </c>
      <c r="P2" s="2">
        <f t="shared" ref="P2:P27" si="0">(O2/2)-(N2/2)</f>
        <v>19.5</v>
      </c>
      <c r="Q2" t="str">
        <f>IF(P2&gt;=29,"VERY HIGH",IF(P2&gt;=26,"HIGH",IF(P2&gt;=20,"AVERAGE",IF(P2&gt;=17,"LOW","VERY LOW"))))</f>
        <v>LOW</v>
      </c>
      <c r="R2" s="22">
        <f>VLOOKUP($C2,'Def Analysis'!$A$2:$AO$33,17,FALSE)</f>
        <v>17</v>
      </c>
      <c r="S2" s="23">
        <f>VLOOKUP($C2,'Def Analysis'!$A$2:$AO$33,18,FALSE)</f>
        <v>22</v>
      </c>
      <c r="T2" s="22">
        <f>VLOOKUP($C2,'Def Analysis'!$A$2:$AO$33,21,FALSE)</f>
        <v>31</v>
      </c>
      <c r="U2" s="23">
        <f>VLOOKUP($C2,'Def Analysis'!$A$2:$AO$33,22,FALSE)</f>
        <v>12</v>
      </c>
      <c r="V2" s="22">
        <f>VLOOKUP($C2,'Def Analysis'!$A$2:$AO$33,25,FALSE)</f>
        <v>17</v>
      </c>
      <c r="W2" s="23">
        <f>VLOOKUP($C2,'Def Analysis'!$A$2:$AO$33,26,FALSE)</f>
        <v>8</v>
      </c>
      <c r="X2" s="22">
        <f>VLOOKUP($C2,'Def Analysis'!$A$2:$AO$33,29,FALSE)</f>
        <v>18</v>
      </c>
      <c r="Y2" s="23">
        <f>VLOOKUP($C2,'Def Analysis'!$A$2:$AO$33,30,FALSE)</f>
        <v>30</v>
      </c>
      <c r="AA2" t="s">
        <v>368</v>
      </c>
      <c r="AB2" t="s">
        <v>476</v>
      </c>
      <c r="AC2" t="s">
        <v>721</v>
      </c>
      <c r="AD2" t="s">
        <v>795</v>
      </c>
      <c r="AF2" t="s">
        <v>368</v>
      </c>
      <c r="AG2" t="s">
        <v>476</v>
      </c>
      <c r="AH2" t="s">
        <v>721</v>
      </c>
      <c r="AI2" t="s">
        <v>795</v>
      </c>
    </row>
    <row r="3" spans="1:35" x14ac:dyDescent="0.2">
      <c r="A3" t="s">
        <v>238</v>
      </c>
      <c r="B3" s="15" t="s">
        <v>40</v>
      </c>
      <c r="C3" t="s">
        <v>54</v>
      </c>
      <c r="D3">
        <v>19</v>
      </c>
      <c r="E3" t="str">
        <f>VLOOKUP(B3,'Off Analysis'!$A$2:$AG$33,14,FALSE)</f>
        <v>BELOW AVERAGE</v>
      </c>
      <c r="F3" t="str">
        <f>VLOOKUP(C3,'Def Analysis'!$A$2:$AO$33,31,FALSE)</f>
        <v>BELOW AVERAGE</v>
      </c>
      <c r="G3" t="str">
        <f>VLOOKUP(B3,'Off Analysis'!$A$2:$O$33,15,FALSE)</f>
        <v>BALANCED</v>
      </c>
      <c r="H3" t="str">
        <f>VLOOKUP(C3,'Def Analysis'!$A$2:$AO$33,32,FALSE)</f>
        <v>RUN</v>
      </c>
      <c r="I3">
        <f>VLOOKUP(E3,'Off Analysis'!$S$2:$T$7,2,FALSE)</f>
        <v>3</v>
      </c>
      <c r="J3">
        <f>VLOOKUP(F3,'Def Analysis'!$A$38:$B$43,2,FALSE)</f>
        <v>3</v>
      </c>
      <c r="K3">
        <f t="shared" ref="K3:K29" si="1">I3-J3</f>
        <v>0</v>
      </c>
      <c r="L3" s="2">
        <f>IF(GameData!$E$515+(K3*(GameData!$E$516*0.5))&lt;0,0,ROUND(GameData!$E$515+(K3*(GameData!$E$516*0.74)),0))</f>
        <v>23</v>
      </c>
      <c r="M3" t="str">
        <f>IF(L3&gt;=31,"VERY HIGH",IF(L3&gt;=25,"HIGH",IF(L3&gt;=14,"AVERAGE",IF(L3&gt;=7,"LOW","VERY LOW"))))</f>
        <v>AVERAGE</v>
      </c>
      <c r="N3">
        <v>-3</v>
      </c>
      <c r="O3">
        <v>42</v>
      </c>
      <c r="P3" s="2">
        <f t="shared" si="0"/>
        <v>22.5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25</v>
      </c>
      <c r="S3" s="19">
        <f>VLOOKUP($C3,'Def Analysis'!$A$2:$AO$33,18,FALSE)</f>
        <v>27</v>
      </c>
      <c r="T3" s="18">
        <f>VLOOKUP($C3,'Def Analysis'!$A$2:$AO$33,21,FALSE)</f>
        <v>9</v>
      </c>
      <c r="U3" s="19">
        <f>VLOOKUP($C3,'Def Analysis'!$A$2:$AO$33,22,FALSE)</f>
        <v>10</v>
      </c>
      <c r="V3" s="18">
        <f>VLOOKUP($C3,'Def Analysis'!$A$2:$AO$33,25,FALSE)</f>
        <v>8</v>
      </c>
      <c r="W3" s="19">
        <f>VLOOKUP($C3,'Def Analysis'!$A$2:$AO$33,26,FALSE)</f>
        <v>15</v>
      </c>
      <c r="X3" s="18">
        <f>VLOOKUP($C3,'Def Analysis'!$A$2:$AO$33,29,FALSE)</f>
        <v>14</v>
      </c>
      <c r="Y3" s="19">
        <f>VLOOKUP($C3,'Def Analysis'!$A$2:$AO$33,30,FALSE)</f>
        <v>31</v>
      </c>
      <c r="AA3" s="12" t="s">
        <v>394</v>
      </c>
      <c r="AB3" s="12" t="s">
        <v>629</v>
      </c>
      <c r="AC3" s="12" t="s">
        <v>1218</v>
      </c>
      <c r="AD3" s="12" t="s">
        <v>875</v>
      </c>
      <c r="AF3" s="14"/>
      <c r="AG3" s="14"/>
      <c r="AH3" s="14"/>
      <c r="AI3" s="14"/>
    </row>
    <row r="4" spans="1:35" x14ac:dyDescent="0.2">
      <c r="A4" t="s">
        <v>239</v>
      </c>
      <c r="B4" s="15" t="s">
        <v>34</v>
      </c>
      <c r="C4" t="s">
        <v>42</v>
      </c>
      <c r="D4">
        <v>24</v>
      </c>
      <c r="E4" t="str">
        <f>VLOOKUP(B4,'Off Analysis'!$A$2:$AG$33,14,FALSE)</f>
        <v>POOR</v>
      </c>
      <c r="F4" t="str">
        <f>VLOOKUP(C4,'Def Analysis'!$A$2:$AO$33,31,FALSE)</f>
        <v>ABOVE AVERAGE</v>
      </c>
      <c r="G4" t="str">
        <f>VLOOKUP(B4,'Off Analysis'!$A$2:$O$33,15,FALSE)</f>
        <v>RUN</v>
      </c>
      <c r="H4" t="str">
        <f>VLOOKUP(C4,'Def Analysis'!$A$2:$AO$33,32,FALSE)</f>
        <v>RUN</v>
      </c>
      <c r="I4">
        <f>VLOOKUP(E4,'Off Analysis'!$S$2:$T$7,2,FALSE)</f>
        <v>2</v>
      </c>
      <c r="J4">
        <f>VLOOKUP(F4,'Def Analysis'!$A$38:$B$43,2,FALSE)</f>
        <v>4</v>
      </c>
      <c r="K4">
        <f t="shared" si="1"/>
        <v>-2</v>
      </c>
      <c r="L4" s="2">
        <f>IF(GameData!$E$515+(K4*(GameData!$E$516*0.5))&lt;0,0,ROUND(GameData!$E$515+(K4*(GameData!$E$516*0.74)),0))</f>
        <v>9</v>
      </c>
      <c r="M4" t="str">
        <f>IF(L4&gt;=31,"VERY HIGH",IF(L4&gt;=25,"HIGH",IF(L4&gt;=14,"AVERAGE",IF(L4&gt;=7,"LOW","VERY LOW"))))</f>
        <v>LOW</v>
      </c>
      <c r="N4">
        <v>-1</v>
      </c>
      <c r="O4">
        <v>47</v>
      </c>
      <c r="P4" s="2">
        <f t="shared" si="0"/>
        <v>24</v>
      </c>
      <c r="Q4" t="str">
        <f t="shared" si="2"/>
        <v>AVERAGE</v>
      </c>
      <c r="R4" s="18">
        <f>VLOOKUP($C4,'Def Analysis'!$A$2:$AO$33,17,FALSE)</f>
        <v>29</v>
      </c>
      <c r="S4" s="19">
        <f>VLOOKUP($C4,'Def Analysis'!$A$2:$AO$33,18,FALSE)</f>
        <v>15</v>
      </c>
      <c r="T4" s="18">
        <f>VLOOKUP($C4,'Def Analysis'!$A$2:$AO$33,21,FALSE)</f>
        <v>21</v>
      </c>
      <c r="U4" s="19">
        <f>VLOOKUP($C4,'Def Analysis'!$A$2:$AO$33,22,FALSE)</f>
        <v>32</v>
      </c>
      <c r="V4" s="18">
        <f>VLOOKUP($C4,'Def Analysis'!$A$2:$AO$33,25,FALSE)</f>
        <v>30</v>
      </c>
      <c r="W4" s="19">
        <f>VLOOKUP($C4,'Def Analysis'!$A$2:$AO$33,26,FALSE)</f>
        <v>13</v>
      </c>
      <c r="X4" s="18">
        <f>VLOOKUP($C4,'Def Analysis'!$A$2:$AO$33,29,FALSE)</f>
        <v>28</v>
      </c>
      <c r="Y4" s="19">
        <f>VLOOKUP($C4,'Def Analysis'!$A$2:$AO$33,30,FALSE)</f>
        <v>21</v>
      </c>
      <c r="AA4" s="12" t="s">
        <v>374</v>
      </c>
      <c r="AB4" s="12" t="s">
        <v>567</v>
      </c>
      <c r="AC4" s="12" t="s">
        <v>863</v>
      </c>
      <c r="AD4" s="12" t="s">
        <v>1148</v>
      </c>
      <c r="AF4" s="14"/>
      <c r="AG4" s="14"/>
      <c r="AH4" s="14"/>
      <c r="AI4" s="13"/>
    </row>
    <row r="5" spans="1:35" x14ac:dyDescent="0.2">
      <c r="A5" t="s">
        <v>239</v>
      </c>
      <c r="B5" s="15" t="s">
        <v>42</v>
      </c>
      <c r="C5" t="s">
        <v>34</v>
      </c>
      <c r="D5">
        <v>14</v>
      </c>
      <c r="E5" t="str">
        <f>VLOOKUP(B5,'Off Analysis'!$A$2:$AG$33,14,FALSE)</f>
        <v>BELOW AVERAGE</v>
      </c>
      <c r="F5" t="str">
        <f>VLOOKUP(C5,'Def Analysis'!$A$2:$AO$33,31,FALSE)</f>
        <v>BELOW AVERAGE</v>
      </c>
      <c r="G5" t="str">
        <f>VLOOKUP(B5,'Off Analysis'!$A$2:$O$33,15,FALSE)</f>
        <v>PASS</v>
      </c>
      <c r="H5" t="str">
        <f>VLOOKUP(C5,'Def Analysis'!$A$2:$AO$33,32,FALSE)</f>
        <v>BALANCED</v>
      </c>
      <c r="I5">
        <f>VLOOKUP(E5,'Off Analysis'!$S$2:$T$7,2,FALSE)</f>
        <v>3</v>
      </c>
      <c r="J5">
        <f>VLOOKUP(F5,'Def Analysis'!$A$38:$B$43,2,FALSE)</f>
        <v>3</v>
      </c>
      <c r="K5">
        <f t="shared" si="1"/>
        <v>0</v>
      </c>
      <c r="L5" s="2">
        <f>IF(GameData!$E$515+(K5*(GameData!$E$516*0.5))&lt;0,0,ROUND(GameData!$E$515+(K5*(GameData!$E$516*0.74)),0))</f>
        <v>23</v>
      </c>
      <c r="M5" t="str">
        <f>IF(L5&gt;=31,"VERY HIGH",IF(L5&gt;=25,"HIGH",IF(L5&gt;=14,"AVERAGE",IF(L5&gt;=7,"LOW","VERY LOW"))))</f>
        <v>AVERAGE</v>
      </c>
      <c r="N5">
        <v>1</v>
      </c>
      <c r="O5">
        <v>47</v>
      </c>
      <c r="P5" s="2">
        <f t="shared" si="0"/>
        <v>23</v>
      </c>
      <c r="Q5" t="str">
        <f t="shared" si="2"/>
        <v>AVERAGE</v>
      </c>
      <c r="R5" s="18">
        <f>VLOOKUP($C5,'Def Analysis'!$A$2:$AO$33,17,FALSE)</f>
        <v>12</v>
      </c>
      <c r="S5" s="19">
        <f>VLOOKUP($C5,'Def Analysis'!$A$2:$AO$33,18,FALSE)</f>
        <v>7</v>
      </c>
      <c r="T5" s="18">
        <f>VLOOKUP($C5,'Def Analysis'!$A$2:$AO$33,21,FALSE)</f>
        <v>20</v>
      </c>
      <c r="U5" s="19">
        <f>VLOOKUP($C5,'Def Analysis'!$A$2:$AO$33,22,FALSE)</f>
        <v>23</v>
      </c>
      <c r="V5" s="18">
        <f>VLOOKUP($C5,'Def Analysis'!$A$2:$AO$33,25,FALSE)</f>
        <v>10</v>
      </c>
      <c r="W5" s="19">
        <f>VLOOKUP($C5,'Def Analysis'!$A$2:$AO$33,26,FALSE)</f>
        <v>14</v>
      </c>
      <c r="X5" s="18">
        <f>VLOOKUP($C5,'Def Analysis'!$A$2:$AO$33,29,FALSE)</f>
        <v>9</v>
      </c>
      <c r="Y5" s="19">
        <f>VLOOKUP($C5,'Def Analysis'!$A$2:$AO$33,30,FALSE)</f>
        <v>7</v>
      </c>
      <c r="AA5" s="12" t="s">
        <v>376</v>
      </c>
      <c r="AB5" s="12" t="s">
        <v>484</v>
      </c>
      <c r="AC5" s="12" t="s">
        <v>1627</v>
      </c>
      <c r="AD5" s="12" t="s">
        <v>1074</v>
      </c>
      <c r="AF5" s="14"/>
      <c r="AG5" s="14"/>
      <c r="AH5" s="14"/>
      <c r="AI5" s="14"/>
    </row>
    <row r="6" spans="1:35" x14ac:dyDescent="0.2">
      <c r="A6" t="s">
        <v>240</v>
      </c>
      <c r="B6" s="15" t="s">
        <v>31</v>
      </c>
      <c r="C6" t="s">
        <v>52</v>
      </c>
      <c r="D6">
        <v>17</v>
      </c>
      <c r="E6" t="str">
        <f>VLOOKUP(B6,'Off Analysis'!$A$2:$AG$33,14,FALSE)</f>
        <v>POOR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2</v>
      </c>
      <c r="J6">
        <f>VLOOKUP(F6,'Def Analysis'!$A$38:$B$43,2,FALSE)</f>
        <v>3</v>
      </c>
      <c r="K6">
        <f t="shared" si="1"/>
        <v>-1</v>
      </c>
      <c r="L6" s="2">
        <f>IF(GameData!$E$515+(K6*(GameData!$E$516*0.5))&lt;0,0,ROUND(GameData!$E$515+(K6*(GameData!$E$516*0.74)),0))</f>
        <v>16</v>
      </c>
      <c r="M6" t="str">
        <f>IF(L6&gt;=31,"VERY HIGH",IF(L6&gt;=25,"HIGH",IF(L6&gt;=14,"AVERAGE",IF(L6&gt;=7,"LOW","VERY LOW"))))</f>
        <v>AVERAGE</v>
      </c>
      <c r="N6">
        <v>-1</v>
      </c>
      <c r="O6">
        <v>41</v>
      </c>
      <c r="P6" s="2">
        <f t="shared" si="0"/>
        <v>21</v>
      </c>
      <c r="Q6" t="str">
        <f t="shared" si="2"/>
        <v>AVERAGE</v>
      </c>
      <c r="R6" s="18">
        <f>VLOOKUP($C6,'Def Analysis'!$A$2:$AO$33,17,FALSE)</f>
        <v>20</v>
      </c>
      <c r="S6" s="19">
        <f>VLOOKUP($C6,'Def Analysis'!$A$2:$AO$33,18,FALSE)</f>
        <v>5</v>
      </c>
      <c r="T6" s="18">
        <f>VLOOKUP($C6,'Def Analysis'!$A$2:$AO$33,21,FALSE)</f>
        <v>13</v>
      </c>
      <c r="U6" s="19">
        <f>VLOOKUP($C6,'Def Analysis'!$A$2:$AO$33,22,FALSE)</f>
        <v>24</v>
      </c>
      <c r="V6" s="18">
        <f>VLOOKUP($C6,'Def Analysis'!$A$2:$AO$33,25,FALSE)</f>
        <v>29</v>
      </c>
      <c r="W6" s="19">
        <f>VLOOKUP($C6,'Def Analysis'!$A$2:$AO$33,26,FALSE)</f>
        <v>3</v>
      </c>
      <c r="X6" s="18">
        <f>VLOOKUP($C6,'Def Analysis'!$A$2:$AO$33,29,FALSE)</f>
        <v>16</v>
      </c>
      <c r="Y6" s="19">
        <f>VLOOKUP($C6,'Def Analysis'!$A$2:$AO$33,30,FALSE)</f>
        <v>13</v>
      </c>
      <c r="AA6" s="12" t="s">
        <v>1624</v>
      </c>
      <c r="AB6" s="12" t="s">
        <v>494</v>
      </c>
      <c r="AC6" s="12" t="s">
        <v>897</v>
      </c>
      <c r="AD6" s="12" t="s">
        <v>1312</v>
      </c>
      <c r="AF6" s="14"/>
      <c r="AG6" s="14"/>
      <c r="AH6" s="13"/>
      <c r="AI6" s="14"/>
    </row>
    <row r="7" spans="1:35" x14ac:dyDescent="0.2">
      <c r="A7" t="s">
        <v>240</v>
      </c>
      <c r="B7" s="15" t="s">
        <v>52</v>
      </c>
      <c r="C7" t="s">
        <v>31</v>
      </c>
      <c r="D7">
        <v>15</v>
      </c>
      <c r="E7" t="str">
        <f>VLOOKUP(B7,'Off Analysis'!$A$2:$AG$33,14,FALSE)</f>
        <v>ABOVE AVERAGE</v>
      </c>
      <c r="F7" t="str">
        <f>VLOOKUP(C7,'Def Analysis'!$A$2:$AO$33,31,FALSE)</f>
        <v>GOOD</v>
      </c>
      <c r="G7" t="str">
        <f>VLOOKUP(B7,'Off Analysis'!$A$2:$O$33,15,FALSE)</f>
        <v>BALANCED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5</v>
      </c>
      <c r="K7">
        <f t="shared" si="1"/>
        <v>-1</v>
      </c>
      <c r="L7" s="2">
        <f>IF(GameData!$E$515+(K7*(GameData!$E$516*0.5))&lt;0,0,ROUND(GameData!$E$515+(K7*(GameData!$E$516*0.74)),0))</f>
        <v>16</v>
      </c>
      <c r="M7" t="str">
        <f t="shared" ref="M7:M29" si="3">IF(L7&gt;=31,"VERY HIGH",IF(L7&gt;=25,"HIGH",IF(L7&gt;=14,"AVERAGE",IF(L7&gt;=7,"LOW","VERY LOW"))))</f>
        <v>AVERAGE</v>
      </c>
      <c r="N7">
        <v>1</v>
      </c>
      <c r="O7">
        <v>41</v>
      </c>
      <c r="P7" s="2">
        <f t="shared" si="0"/>
        <v>20</v>
      </c>
      <c r="Q7" t="str">
        <f t="shared" si="2"/>
        <v>AVERAGE</v>
      </c>
      <c r="R7" s="18">
        <f>VLOOKUP($C7,'Def Analysis'!$A$2:$AO$33,17,FALSE)</f>
        <v>1</v>
      </c>
      <c r="S7" s="19">
        <f>VLOOKUP($C7,'Def Analysis'!$A$2:$AO$33,18,FALSE)</f>
        <v>14</v>
      </c>
      <c r="T7" s="18">
        <f>VLOOKUP($C7,'Def Analysis'!$A$2:$AO$33,21,FALSE)</f>
        <v>15</v>
      </c>
      <c r="U7" s="19">
        <f>VLOOKUP($C7,'Def Analysis'!$A$2:$AO$33,22,FALSE)</f>
        <v>20</v>
      </c>
      <c r="V7" s="18">
        <f>VLOOKUP($C7,'Def Analysis'!$A$2:$AO$33,25,FALSE)</f>
        <v>1</v>
      </c>
      <c r="W7" s="19">
        <f>VLOOKUP($C7,'Def Analysis'!$A$2:$AO$33,26,FALSE)</f>
        <v>5</v>
      </c>
      <c r="X7" s="18">
        <f>VLOOKUP($C7,'Def Analysis'!$A$2:$AO$33,29,FALSE)</f>
        <v>5</v>
      </c>
      <c r="Y7" s="19">
        <f>VLOOKUP($C7,'Def Analysis'!$A$2:$AO$33,30,FALSE)</f>
        <v>18</v>
      </c>
      <c r="AA7" s="12" t="s">
        <v>442</v>
      </c>
      <c r="AB7" s="12" t="s">
        <v>561</v>
      </c>
      <c r="AC7" s="12" t="s">
        <v>1134</v>
      </c>
      <c r="AD7" s="12" t="s">
        <v>1210</v>
      </c>
      <c r="AF7" s="14"/>
      <c r="AG7" s="14"/>
      <c r="AH7" s="13"/>
      <c r="AI7" s="14"/>
    </row>
    <row r="8" spans="1:35" x14ac:dyDescent="0.2">
      <c r="A8" t="s">
        <v>241</v>
      </c>
      <c r="B8" s="15" t="s">
        <v>47</v>
      </c>
      <c r="C8" t="s">
        <v>39</v>
      </c>
      <c r="D8">
        <v>30</v>
      </c>
      <c r="E8" t="str">
        <f>VLOOKUP(B8,'Off Analysis'!$A$2:$AG$33,14,FALSE)</f>
        <v>ABOVE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4</v>
      </c>
      <c r="J8">
        <f>VLOOKUP(F8,'Def Analysis'!$A$38:$B$43,2,FALSE)</f>
        <v>4</v>
      </c>
      <c r="K8">
        <f t="shared" si="1"/>
        <v>0</v>
      </c>
      <c r="L8" s="2">
        <f>IF(GameData!$E$515+(K8*(GameData!$E$516*0.5))&lt;0,0,ROUND(GameData!$E$515+(K8*(GameData!$E$516*0.74)),0))</f>
        <v>23</v>
      </c>
      <c r="M8" t="str">
        <f t="shared" si="3"/>
        <v>AVERAGE</v>
      </c>
      <c r="N8">
        <v>1</v>
      </c>
      <c r="O8">
        <v>44.5</v>
      </c>
      <c r="P8" s="2">
        <f t="shared" si="0"/>
        <v>21.75</v>
      </c>
      <c r="Q8" t="str">
        <f t="shared" si="2"/>
        <v>AVERAGE</v>
      </c>
      <c r="R8" s="18">
        <f>VLOOKUP($C8,'Def Analysis'!$A$2:$AO$33,17,FALSE)</f>
        <v>11</v>
      </c>
      <c r="S8" s="19">
        <f>VLOOKUP($C8,'Def Analysis'!$A$2:$AO$33,18,FALSE)</f>
        <v>10</v>
      </c>
      <c r="T8" s="18">
        <f>VLOOKUP($C8,'Def Analysis'!$A$2:$AO$33,21,FALSE)</f>
        <v>25</v>
      </c>
      <c r="U8" s="19">
        <f>VLOOKUP($C8,'Def Analysis'!$A$2:$AO$33,22,FALSE)</f>
        <v>18</v>
      </c>
      <c r="V8" s="18">
        <f>VLOOKUP($C8,'Def Analysis'!$A$2:$AO$33,25,FALSE)</f>
        <v>18</v>
      </c>
      <c r="W8" s="19">
        <f>VLOOKUP($C8,'Def Analysis'!$A$2:$AO$33,26,FALSE)</f>
        <v>20</v>
      </c>
      <c r="X8" s="18">
        <f>VLOOKUP($C8,'Def Analysis'!$A$2:$AO$33,29,FALSE)</f>
        <v>10</v>
      </c>
      <c r="Y8" s="19">
        <f>VLOOKUP($C8,'Def Analysis'!$A$2:$AO$33,30,FALSE)</f>
        <v>12</v>
      </c>
      <c r="AA8" s="12" t="s">
        <v>372</v>
      </c>
      <c r="AB8" s="12" t="s">
        <v>524</v>
      </c>
      <c r="AC8" s="12" t="s">
        <v>883</v>
      </c>
      <c r="AD8" s="12" t="s">
        <v>1198</v>
      </c>
      <c r="AG8" s="14"/>
      <c r="AH8" s="13"/>
      <c r="AI8" s="14"/>
    </row>
    <row r="9" spans="1:35" x14ac:dyDescent="0.2">
      <c r="A9" t="s">
        <v>241</v>
      </c>
      <c r="B9" s="15" t="s">
        <v>39</v>
      </c>
      <c r="C9" t="s">
        <v>47</v>
      </c>
      <c r="D9">
        <v>13</v>
      </c>
      <c r="E9" t="str">
        <f>VLOOKUP(B9,'Off Analysis'!$A$2:$AG$33,14,FALSE)</f>
        <v>BELOW AVERAGE</v>
      </c>
      <c r="F9" t="str">
        <f>VLOOKUP(C9,'Def Analysis'!$A$2:$AO$33,31,FALSE)</f>
        <v>ABOVE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4</v>
      </c>
      <c r="K9">
        <f t="shared" si="1"/>
        <v>-1</v>
      </c>
      <c r="L9" s="2">
        <f>IF(GameData!$E$515+(K9*(GameData!$E$516*0.5))&lt;0,0,ROUND(GameData!$E$515+(K9*(GameData!$E$516*0.74)),0))</f>
        <v>16</v>
      </c>
      <c r="M9" t="str">
        <f t="shared" si="3"/>
        <v>AVERAGE</v>
      </c>
      <c r="N9">
        <v>-1</v>
      </c>
      <c r="O9">
        <v>44.5</v>
      </c>
      <c r="P9" s="2">
        <f t="shared" si="0"/>
        <v>22.75</v>
      </c>
      <c r="Q9" t="str">
        <f t="shared" si="2"/>
        <v>AVERAGE</v>
      </c>
      <c r="R9" s="18">
        <f>VLOOKUP($C9,'Def Analysis'!$A$2:$AO$33,17,FALSE)</f>
        <v>22</v>
      </c>
      <c r="S9" s="19">
        <f>VLOOKUP($C9,'Def Analysis'!$A$2:$AO$33,18,FALSE)</f>
        <v>29</v>
      </c>
      <c r="T9" s="18">
        <f>VLOOKUP($C9,'Def Analysis'!$A$2:$AO$33,21,FALSE)</f>
        <v>22</v>
      </c>
      <c r="U9" s="19">
        <f>VLOOKUP($C9,'Def Analysis'!$A$2:$AO$33,22,FALSE)</f>
        <v>6</v>
      </c>
      <c r="V9" s="18">
        <f>VLOOKUP($C9,'Def Analysis'!$A$2:$AO$33,25,FALSE)</f>
        <v>16</v>
      </c>
      <c r="W9" s="19">
        <f>VLOOKUP($C9,'Def Analysis'!$A$2:$AO$33,26,FALSE)</f>
        <v>17</v>
      </c>
      <c r="X9" s="18">
        <f>VLOOKUP($C9,'Def Analysis'!$A$2:$AO$33,29,FALSE)</f>
        <v>25</v>
      </c>
      <c r="Y9" s="19">
        <f>VLOOKUP($C9,'Def Analysis'!$A$2:$AO$33,30,FALSE)</f>
        <v>27</v>
      </c>
      <c r="AA9" s="13"/>
      <c r="AB9" s="12" t="s">
        <v>533</v>
      </c>
      <c r="AC9" s="12" t="s">
        <v>1628</v>
      </c>
      <c r="AD9" s="12" t="s">
        <v>1112</v>
      </c>
      <c r="AG9" s="14"/>
      <c r="AH9" s="13"/>
      <c r="AI9" s="14"/>
    </row>
    <row r="10" spans="1:35" ht="15" customHeight="1" x14ac:dyDescent="0.2">
      <c r="A10" t="s">
        <v>242</v>
      </c>
      <c r="B10" s="15" t="s">
        <v>59</v>
      </c>
      <c r="C10" t="s">
        <v>50</v>
      </c>
      <c r="D10">
        <v>24</v>
      </c>
      <c r="E10" t="str">
        <f>VLOOKUP(B10,'Off Analysis'!$A$2:$AG$33,14,FALSE)</f>
        <v>BELOW AVERAGE</v>
      </c>
      <c r="F10" t="str">
        <f>VLOOKUP(C10,'Def Analysis'!$A$2:$AO$33,31,FALSE)</f>
        <v>ABOVE AVERAGE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3</v>
      </c>
      <c r="J10">
        <f>VLOOKUP(F10,'Def Analysis'!$A$38:$B$43,2,FALSE)</f>
        <v>4</v>
      </c>
      <c r="K10">
        <f t="shared" si="1"/>
        <v>-1</v>
      </c>
      <c r="L10" s="2">
        <f>IF(GameData!$E$515+(K10*(GameData!$E$516*0.5))&lt;0,0,ROUND(GameData!$E$515+(K10*(GameData!$E$516*0.74)),0))</f>
        <v>16</v>
      </c>
      <c r="M10" t="str">
        <f t="shared" si="3"/>
        <v>AVERAGE</v>
      </c>
      <c r="N10">
        <v>5.5</v>
      </c>
      <c r="O10">
        <v>47.5</v>
      </c>
      <c r="P10" s="2">
        <f t="shared" si="0"/>
        <v>21</v>
      </c>
      <c r="Q10" t="str">
        <f t="shared" si="2"/>
        <v>AVERAGE</v>
      </c>
      <c r="R10" s="18">
        <f>VLOOKUP($C10,'Def Analysis'!$A$2:$AO$33,17,FALSE)</f>
        <v>9</v>
      </c>
      <c r="S10" s="19">
        <f>VLOOKUP($C10,'Def Analysis'!$A$2:$AO$33,18,FALSE)</f>
        <v>9</v>
      </c>
      <c r="T10" s="18">
        <f>VLOOKUP($C10,'Def Analysis'!$A$2:$AO$33,21,FALSE)</f>
        <v>23</v>
      </c>
      <c r="U10" s="19">
        <f>VLOOKUP($C10,'Def Analysis'!$A$2:$AO$33,22,FALSE)</f>
        <v>15</v>
      </c>
      <c r="V10" s="18">
        <f>VLOOKUP($C10,'Def Analysis'!$A$2:$AO$33,25,FALSE)</f>
        <v>5</v>
      </c>
      <c r="W10" s="19">
        <f>VLOOKUP($C10,'Def Analysis'!$A$2:$AO$33,26,FALSE)</f>
        <v>2</v>
      </c>
      <c r="X10" s="18">
        <f>VLOOKUP($C10,'Def Analysis'!$A$2:$AO$33,29,FALSE)</f>
        <v>19</v>
      </c>
      <c r="Y10" s="19">
        <f>VLOOKUP($C10,'Def Analysis'!$A$2:$AO$33,30,FALSE)</f>
        <v>19</v>
      </c>
      <c r="AA10" s="13" t="s">
        <v>408</v>
      </c>
      <c r="AB10" s="12" t="s">
        <v>486</v>
      </c>
      <c r="AC10" s="12" t="s">
        <v>788</v>
      </c>
      <c r="AD10" s="12" t="s">
        <v>869</v>
      </c>
      <c r="AH10" s="14"/>
    </row>
    <row r="11" spans="1:35" x14ac:dyDescent="0.2">
      <c r="A11" t="s">
        <v>242</v>
      </c>
      <c r="B11" s="15" t="s">
        <v>50</v>
      </c>
      <c r="C11" t="s">
        <v>59</v>
      </c>
      <c r="D11">
        <v>21</v>
      </c>
      <c r="E11" t="str">
        <f>VLOOKUP(B11,'Off Analysis'!$A$2:$AG$33,14,FALSE)</f>
        <v>BELOW AVERAGE</v>
      </c>
      <c r="F11" t="str">
        <f>VLOOKUP(C11,'Def Analysis'!$A$2:$AO$33,31,FALSE)</f>
        <v>BELOW AVERAGE</v>
      </c>
      <c r="G11" t="str">
        <f>VLOOKUP(B11,'Off Analysis'!$A$2:$O$33,15,FALSE)</f>
        <v>BALANCED</v>
      </c>
      <c r="H11" t="str">
        <f>VLOOKUP(C11,'Def Analysis'!$A$2:$AO$33,32,FALSE)</f>
        <v>BALANCED</v>
      </c>
      <c r="I11">
        <f>VLOOKUP(E11,'Off Analysis'!$S$2:$T$7,2,FALSE)</f>
        <v>3</v>
      </c>
      <c r="J11">
        <f>VLOOKUP(F11,'Def Analysis'!$A$38:$B$43,2,FALSE)</f>
        <v>3</v>
      </c>
      <c r="K11">
        <f t="shared" si="1"/>
        <v>0</v>
      </c>
      <c r="L11" s="2">
        <f>IF(GameData!$E$515+(K11*(GameData!$E$516*0.5))&lt;0,0,ROUND(GameData!$E$515+(K11*(GameData!$E$516*0.74)),0))</f>
        <v>23</v>
      </c>
      <c r="M11" t="str">
        <f t="shared" si="3"/>
        <v>AVERAGE</v>
      </c>
      <c r="N11">
        <v>-5.5</v>
      </c>
      <c r="O11">
        <v>47.5</v>
      </c>
      <c r="P11" s="2">
        <f t="shared" si="0"/>
        <v>26.5</v>
      </c>
      <c r="Q11" t="str">
        <f t="shared" si="2"/>
        <v>HIGH</v>
      </c>
      <c r="R11" s="18">
        <f>VLOOKUP($C11,'Def Analysis'!$A$2:$AO$33,17,FALSE)</f>
        <v>10</v>
      </c>
      <c r="S11" s="19">
        <f>VLOOKUP($C11,'Def Analysis'!$A$2:$AO$33,18,FALSE)</f>
        <v>18</v>
      </c>
      <c r="T11" s="18">
        <f>VLOOKUP($C11,'Def Analysis'!$A$2:$AO$33,21,FALSE)</f>
        <v>12</v>
      </c>
      <c r="U11" s="19">
        <f>VLOOKUP($C11,'Def Analysis'!$A$2:$AO$33,22,FALSE)</f>
        <v>1</v>
      </c>
      <c r="V11" s="18">
        <f>VLOOKUP($C11,'Def Analysis'!$A$2:$AO$33,25,FALSE)</f>
        <v>20</v>
      </c>
      <c r="W11" s="19">
        <f>VLOOKUP($C11,'Def Analysis'!$A$2:$AO$33,26,FALSE)</f>
        <v>28</v>
      </c>
      <c r="X11" s="18">
        <f>VLOOKUP($C11,'Def Analysis'!$A$2:$AO$33,29,FALSE)</f>
        <v>26</v>
      </c>
      <c r="Y11" s="19">
        <f>VLOOKUP($C11,'Def Analysis'!$A$2:$AO$33,30,FALSE)</f>
        <v>22</v>
      </c>
      <c r="AA11" s="13" t="s">
        <v>424</v>
      </c>
      <c r="AB11" s="12" t="s">
        <v>1626</v>
      </c>
      <c r="AC11" s="12" t="s">
        <v>1038</v>
      </c>
      <c r="AD11" s="13" t="s">
        <v>895</v>
      </c>
      <c r="AH11" s="14"/>
    </row>
    <row r="12" spans="1:35" x14ac:dyDescent="0.2">
      <c r="A12" t="s">
        <v>243</v>
      </c>
      <c r="B12" s="15" t="s">
        <v>32</v>
      </c>
      <c r="C12" t="s">
        <v>33</v>
      </c>
      <c r="D12">
        <v>17</v>
      </c>
      <c r="E12" t="str">
        <f>VLOOKUP(B12,'Off Analysis'!$A$2:$AG$33,14,FALSE)</f>
        <v>ABOVE AVERAGE</v>
      </c>
      <c r="F12" t="str">
        <f>VLOOKUP(C12,'Def Analysis'!$A$2:$AO$33,31,FALSE)</f>
        <v>ABOVE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4</v>
      </c>
      <c r="J12">
        <f>VLOOKUP(F12,'Def Analysis'!$A$38:$B$43,2,FALSE)</f>
        <v>4</v>
      </c>
      <c r="K12">
        <f t="shared" si="1"/>
        <v>0</v>
      </c>
      <c r="L12" s="2">
        <f>IF(GameData!$E$515+(K12*(GameData!$E$516*0.5))&lt;0,0,ROUND(GameData!$E$515+(K12*(GameData!$E$516*0.74)),0))</f>
        <v>23</v>
      </c>
      <c r="M12" t="str">
        <f t="shared" si="3"/>
        <v>AVERAGE</v>
      </c>
      <c r="N12">
        <v>-3</v>
      </c>
      <c r="O12">
        <v>40.5</v>
      </c>
      <c r="P12" s="2">
        <f t="shared" si="0"/>
        <v>21.75</v>
      </c>
      <c r="Q12" t="str">
        <f t="shared" si="2"/>
        <v>AVERAGE</v>
      </c>
      <c r="R12" s="18">
        <f>VLOOKUP($C12,'Def Analysis'!$A$2:$AO$33,17,FALSE)</f>
        <v>23</v>
      </c>
      <c r="S12" s="19">
        <f>VLOOKUP($C12,'Def Analysis'!$A$2:$AO$33,18,FALSE)</f>
        <v>6</v>
      </c>
      <c r="T12" s="18">
        <f>VLOOKUP($C12,'Def Analysis'!$A$2:$AO$33,21,FALSE)</f>
        <v>30</v>
      </c>
      <c r="U12" s="19">
        <f>VLOOKUP($C12,'Def Analysis'!$A$2:$AO$33,22,FALSE)</f>
        <v>17</v>
      </c>
      <c r="V12" s="18">
        <f>VLOOKUP($C12,'Def Analysis'!$A$2:$AO$33,25,FALSE)</f>
        <v>7</v>
      </c>
      <c r="W12" s="19">
        <f>VLOOKUP($C12,'Def Analysis'!$A$2:$AO$33,26,FALSE)</f>
        <v>7</v>
      </c>
      <c r="X12" s="18">
        <f>VLOOKUP($C12,'Def Analysis'!$A$2:$AO$33,29,FALSE)</f>
        <v>20</v>
      </c>
      <c r="Y12" s="19">
        <f>VLOOKUP($C12,'Def Analysis'!$A$2:$AO$33,30,FALSE)</f>
        <v>2</v>
      </c>
      <c r="AA12" s="13" t="s">
        <v>1625</v>
      </c>
      <c r="AB12" s="13" t="s">
        <v>502</v>
      </c>
      <c r="AC12" s="12" t="s">
        <v>1104</v>
      </c>
      <c r="AD12" s="13" t="s">
        <v>1026</v>
      </c>
      <c r="AH12" s="14"/>
    </row>
    <row r="13" spans="1:35" x14ac:dyDescent="0.2">
      <c r="A13" t="s">
        <v>243</v>
      </c>
      <c r="B13" s="15" t="s">
        <v>33</v>
      </c>
      <c r="C13" t="s">
        <v>32</v>
      </c>
      <c r="D13">
        <v>24</v>
      </c>
      <c r="E13" t="str">
        <f>VLOOKUP(B13,'Off Analysis'!$A$2:$AG$33,14,FALSE)</f>
        <v>BELOW AVERAGE</v>
      </c>
      <c r="F13" t="str">
        <f>VLOOKUP(C13,'Def Analysis'!$A$2:$AO$33,31,FALSE)</f>
        <v>ABOVE AVERAGE</v>
      </c>
      <c r="G13" t="str">
        <f>VLOOKUP(B13,'Off Analysis'!$A$2:$O$33,15,FALSE)</f>
        <v>BALANCED</v>
      </c>
      <c r="H13" t="str">
        <f>VLOOKUP(C13,'Def Analysis'!$A$2:$AO$33,32,FALSE)</f>
        <v>BALANCED</v>
      </c>
      <c r="I13">
        <f>VLOOKUP(E13,'Off Analysis'!$S$2:$T$7,2,FALSE)</f>
        <v>3</v>
      </c>
      <c r="J13">
        <f>VLOOKUP(F13,'Def Analysis'!$A$38:$B$43,2,FALSE)</f>
        <v>4</v>
      </c>
      <c r="K13">
        <f t="shared" si="1"/>
        <v>-1</v>
      </c>
      <c r="L13" s="2">
        <f>IF(GameData!$E$515+(K13*(GameData!$E$516*0.5))&lt;0,0,ROUND(GameData!$E$515+(K13*(GameData!$E$516*0.74)),0))</f>
        <v>16</v>
      </c>
      <c r="M13" t="str">
        <f t="shared" si="3"/>
        <v>AVERAGE</v>
      </c>
      <c r="N13">
        <v>3</v>
      </c>
      <c r="O13">
        <v>40.5</v>
      </c>
      <c r="P13" s="2">
        <f t="shared" si="0"/>
        <v>18.75</v>
      </c>
      <c r="Q13" t="str">
        <f t="shared" si="2"/>
        <v>LOW</v>
      </c>
      <c r="R13" s="18">
        <f>VLOOKUP($C13,'Def Analysis'!$A$2:$AO$33,17,FALSE)</f>
        <v>7</v>
      </c>
      <c r="S13" s="19">
        <f>VLOOKUP($C13,'Def Analysis'!$A$2:$AO$33,18,FALSE)</f>
        <v>3</v>
      </c>
      <c r="T13" s="18">
        <f>VLOOKUP($C13,'Def Analysis'!$A$2:$AO$33,21,FALSE)</f>
        <v>2</v>
      </c>
      <c r="U13" s="19">
        <f>VLOOKUP($C13,'Def Analysis'!$A$2:$AO$33,22,FALSE)</f>
        <v>22</v>
      </c>
      <c r="V13" s="18">
        <f>VLOOKUP($C13,'Def Analysis'!$A$2:$AO$33,25,FALSE)</f>
        <v>19</v>
      </c>
      <c r="W13" s="19">
        <f>VLOOKUP($C13,'Def Analysis'!$A$2:$AO$33,26,FALSE)</f>
        <v>27</v>
      </c>
      <c r="X13" s="18">
        <f>VLOOKUP($C13,'Def Analysis'!$A$2:$AO$33,29,FALSE)</f>
        <v>4</v>
      </c>
      <c r="Y13" s="19">
        <f>VLOOKUP($C13,'Def Analysis'!$A$2:$AO$33,30,FALSE)</f>
        <v>5</v>
      </c>
      <c r="AA13" s="13" t="s">
        <v>386</v>
      </c>
      <c r="AB13" s="13" t="s">
        <v>522</v>
      </c>
      <c r="AC13" s="13" t="s">
        <v>1140</v>
      </c>
      <c r="AD13" s="13" t="s">
        <v>1630</v>
      </c>
      <c r="AH13" s="14"/>
    </row>
    <row r="14" spans="1:35" x14ac:dyDescent="0.2">
      <c r="A14" t="s">
        <v>244</v>
      </c>
      <c r="B14" s="15" t="s">
        <v>56</v>
      </c>
      <c r="C14" t="s">
        <v>61</v>
      </c>
      <c r="D14">
        <v>13</v>
      </c>
      <c r="E14" t="str">
        <f>VLOOKUP(B14,'Off Analysis'!$A$2:$AG$33,14,FALSE)</f>
        <v>GOOD</v>
      </c>
      <c r="F14" t="str">
        <f>VLOOKUP(C14,'Def Analysis'!$A$2:$AO$33,31,FALSE)</f>
        <v>POOR</v>
      </c>
      <c r="G14" t="str">
        <f>VLOOKUP(B14,'Off Analysis'!$A$2:$O$33,15,FALSE)</f>
        <v>BALANCED</v>
      </c>
      <c r="H14" t="str">
        <f>VLOOKUP(C14,'Def Analysis'!$A$2:$AO$33,32,FALSE)</f>
        <v>RUN</v>
      </c>
      <c r="I14">
        <f>VLOOKUP(E14,'Off Analysis'!$S$2:$T$7,2,FALSE)</f>
        <v>5</v>
      </c>
      <c r="J14">
        <f>VLOOKUP(F14,'Def Analysis'!$A$38:$B$43,2,FALSE)</f>
        <v>2</v>
      </c>
      <c r="K14">
        <f t="shared" si="1"/>
        <v>3</v>
      </c>
      <c r="L14" s="2">
        <f>IF(GameData!$E$515+(K14*(GameData!$E$516*0.5))&lt;0,0,ROUND(GameData!$E$515+(K14*(GameData!$E$516*0.74)),0))</f>
        <v>45</v>
      </c>
      <c r="M14" t="str">
        <f t="shared" si="3"/>
        <v>VERY HIGH</v>
      </c>
      <c r="N14">
        <v>-0.5</v>
      </c>
      <c r="O14">
        <v>49.5</v>
      </c>
      <c r="P14" s="2">
        <f t="shared" si="0"/>
        <v>25</v>
      </c>
      <c r="Q14" t="str">
        <f t="shared" si="2"/>
        <v>AVERAGE</v>
      </c>
      <c r="R14" s="18">
        <f>VLOOKUP($C14,'Def Analysis'!$A$2:$AO$33,17,FALSE)</f>
        <v>19</v>
      </c>
      <c r="S14" s="19">
        <f>VLOOKUP($C14,'Def Analysis'!$A$2:$AO$33,18,FALSE)</f>
        <v>13</v>
      </c>
      <c r="T14" s="18">
        <f>VLOOKUP($C14,'Def Analysis'!$A$2:$AO$33,21,FALSE)</f>
        <v>17</v>
      </c>
      <c r="U14" s="19">
        <f>VLOOKUP($C14,'Def Analysis'!$A$2:$AO$33,22,FALSE)</f>
        <v>8</v>
      </c>
      <c r="V14" s="18">
        <f>VLOOKUP($C14,'Def Analysis'!$A$2:$AO$33,25,FALSE)</f>
        <v>13</v>
      </c>
      <c r="W14" s="19">
        <f>VLOOKUP($C14,'Def Analysis'!$A$2:$AO$33,26,FALSE)</f>
        <v>4</v>
      </c>
      <c r="X14" s="18">
        <f>VLOOKUP($C14,'Def Analysis'!$A$2:$AO$33,29,FALSE)</f>
        <v>24</v>
      </c>
      <c r="Y14" s="19">
        <f>VLOOKUP($C14,'Def Analysis'!$A$2:$AO$33,30,FALSE)</f>
        <v>14</v>
      </c>
      <c r="AA14" s="13" t="s">
        <v>426</v>
      </c>
      <c r="AB14" s="13" t="s">
        <v>665</v>
      </c>
      <c r="AC14" s="13" t="s">
        <v>873</v>
      </c>
      <c r="AH14" s="14"/>
    </row>
    <row r="15" spans="1:35" x14ac:dyDescent="0.2">
      <c r="A15" t="s">
        <v>244</v>
      </c>
      <c r="B15" s="15" t="s">
        <v>61</v>
      </c>
      <c r="C15" t="s">
        <v>56</v>
      </c>
      <c r="D15">
        <v>18</v>
      </c>
      <c r="E15" t="str">
        <f>VLOOKUP(B15,'Off Analysis'!$A$2:$AG$33,14,FALSE)</f>
        <v>POOR</v>
      </c>
      <c r="F15" t="str">
        <f>VLOOKUP(C15,'Def Analysis'!$A$2:$AO$33,31,FALSE)</f>
        <v>BELOW AVERAGE</v>
      </c>
      <c r="G15" t="str">
        <f>VLOOKUP(B15,'Off Analysis'!$A$2:$O$33,15,FALSE)</f>
        <v>PASS</v>
      </c>
      <c r="H15" t="str">
        <f>VLOOKUP(C15,'Def Analysis'!$A$2:$AO$33,32,FALSE)</f>
        <v>PASS</v>
      </c>
      <c r="I15">
        <f>VLOOKUP(E15,'Off Analysis'!$S$2:$T$7,2,FALSE)</f>
        <v>2</v>
      </c>
      <c r="J15">
        <f>VLOOKUP(F15,'Def Analysis'!$A$38:$B$43,2,FALSE)</f>
        <v>3</v>
      </c>
      <c r="K15">
        <f t="shared" si="1"/>
        <v>-1</v>
      </c>
      <c r="L15" s="2">
        <f>IF(GameData!$E$515+(K15*(GameData!$E$516*0.5))&lt;0,0,ROUND(GameData!$E$515+(K15*(GameData!$E$516*0.74)),0))</f>
        <v>16</v>
      </c>
      <c r="M15" t="str">
        <f t="shared" si="3"/>
        <v>AVERAGE</v>
      </c>
      <c r="N15">
        <v>0.5</v>
      </c>
      <c r="O15">
        <v>49.5</v>
      </c>
      <c r="P15" s="2">
        <f t="shared" si="0"/>
        <v>24.5</v>
      </c>
      <c r="Q15" t="str">
        <f t="shared" si="2"/>
        <v>AVERAGE</v>
      </c>
      <c r="R15" s="18">
        <f>VLOOKUP($C15,'Def Analysis'!$A$2:$AO$33,17,FALSE)</f>
        <v>18</v>
      </c>
      <c r="S15" s="19">
        <f>VLOOKUP($C15,'Def Analysis'!$A$2:$AO$33,18,FALSE)</f>
        <v>20</v>
      </c>
      <c r="T15" s="18">
        <f>VLOOKUP($C15,'Def Analysis'!$A$2:$AO$33,21,FALSE)</f>
        <v>29</v>
      </c>
      <c r="U15" s="19">
        <f>VLOOKUP($C15,'Def Analysis'!$A$2:$AO$33,22,FALSE)</f>
        <v>30</v>
      </c>
      <c r="V15" s="18">
        <f>VLOOKUP($C15,'Def Analysis'!$A$2:$AO$33,25,FALSE)</f>
        <v>12</v>
      </c>
      <c r="W15" s="19">
        <f>VLOOKUP($C15,'Def Analysis'!$A$2:$AO$33,26,FALSE)</f>
        <v>21</v>
      </c>
      <c r="X15" s="18">
        <f>VLOOKUP($C15,'Def Analysis'!$A$2:$AO$33,29,FALSE)</f>
        <v>30</v>
      </c>
      <c r="Y15" s="19">
        <f>VLOOKUP($C15,'Def Analysis'!$A$2:$AO$33,30,FALSE)</f>
        <v>11</v>
      </c>
      <c r="AA15" s="13" t="s">
        <v>378</v>
      </c>
      <c r="AB15" s="13" t="s">
        <v>1631</v>
      </c>
      <c r="AC15" s="13" t="s">
        <v>935</v>
      </c>
      <c r="AH15" s="14"/>
    </row>
    <row r="16" spans="1:35" x14ac:dyDescent="0.2">
      <c r="A16" t="s">
        <v>245</v>
      </c>
      <c r="B16" s="15" t="s">
        <v>35</v>
      </c>
      <c r="C16" t="s">
        <v>55</v>
      </c>
      <c r="D16">
        <v>13</v>
      </c>
      <c r="E16" t="str">
        <f>VLOOKUP(B16,'Off Analysis'!$A$2:$AG$33,14,FALSE)</f>
        <v>POOR</v>
      </c>
      <c r="F16" t="str">
        <f>VLOOKUP(C16,'Def Analysis'!$A$2:$AO$33,31,FALSE)</f>
        <v>POOR</v>
      </c>
      <c r="G16" t="str">
        <f>VLOOKUP(B16,'Off Analysis'!$A$2:$O$33,15,FALSE)</f>
        <v>RUN</v>
      </c>
      <c r="H16" t="str">
        <f>VLOOKUP(C16,'Def Analysis'!$A$2:$AO$33,32,FALSE)</f>
        <v>BALANCED</v>
      </c>
      <c r="I16">
        <f>VLOOKUP(E16,'Off Analysis'!$S$2:$T$7,2,FALSE)</f>
        <v>2</v>
      </c>
      <c r="J16">
        <f>VLOOKUP(F16,'Def Analysis'!$A$38:$B$43,2,FALSE)</f>
        <v>2</v>
      </c>
      <c r="K16">
        <f t="shared" si="1"/>
        <v>0</v>
      </c>
      <c r="L16" s="2">
        <f>IF(GameData!$E$515+(K16*(GameData!$E$516*0.5))&lt;0,0,ROUND(GameData!$E$515+(K16*(GameData!$E$516*0.74)),0))</f>
        <v>23</v>
      </c>
      <c r="M16" t="str">
        <f t="shared" si="3"/>
        <v>AVERAGE</v>
      </c>
      <c r="N16">
        <v>2.5</v>
      </c>
      <c r="O16">
        <v>41.5</v>
      </c>
      <c r="P16" s="2">
        <f t="shared" si="0"/>
        <v>19.5</v>
      </c>
      <c r="Q16" t="str">
        <f t="shared" si="2"/>
        <v>LOW</v>
      </c>
      <c r="R16" s="18">
        <f>VLOOKUP($C16,'Def Analysis'!$A$2:$AO$33,17,FALSE)</f>
        <v>31</v>
      </c>
      <c r="S16" s="19">
        <f>VLOOKUP($C16,'Def Analysis'!$A$2:$AO$33,18,FALSE)</f>
        <v>4</v>
      </c>
      <c r="T16" s="18">
        <f>VLOOKUP($C16,'Def Analysis'!$A$2:$AO$33,21,FALSE)</f>
        <v>8</v>
      </c>
      <c r="U16" s="19">
        <f>VLOOKUP($C16,'Def Analysis'!$A$2:$AO$33,22,FALSE)</f>
        <v>7</v>
      </c>
      <c r="V16" s="18">
        <f>VLOOKUP($C16,'Def Analysis'!$A$2:$AO$33,25,FALSE)</f>
        <v>25</v>
      </c>
      <c r="W16" s="19">
        <f>VLOOKUP($C16,'Def Analysis'!$A$2:$AO$33,26,FALSE)</f>
        <v>6</v>
      </c>
      <c r="X16" s="18">
        <f>VLOOKUP($C16,'Def Analysis'!$A$2:$AO$33,29,FALSE)</f>
        <v>15</v>
      </c>
      <c r="Y16" s="19">
        <f>VLOOKUP($C16,'Def Analysis'!$A$2:$AO$33,30,FALSE)</f>
        <v>17</v>
      </c>
      <c r="AC16" s="13" t="s">
        <v>1629</v>
      </c>
      <c r="AH16" s="14"/>
    </row>
    <row r="17" spans="1:34" x14ac:dyDescent="0.2">
      <c r="A17" t="s">
        <v>245</v>
      </c>
      <c r="B17" s="15" t="s">
        <v>55</v>
      </c>
      <c r="C17" t="s">
        <v>35</v>
      </c>
      <c r="D17">
        <v>16</v>
      </c>
      <c r="E17" t="str">
        <f>VLOOKUP(B17,'Off Analysis'!$A$2:$AG$33,14,FALSE)</f>
        <v>BELOW AVERAGE</v>
      </c>
      <c r="F17" t="str">
        <f>VLOOKUP(C17,'Def Analysis'!$A$2:$AO$33,31,FALSE)</f>
        <v>GOOD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5</v>
      </c>
      <c r="K17">
        <f t="shared" si="1"/>
        <v>-2</v>
      </c>
      <c r="L17" s="2">
        <f>IF(GameData!$E$515+(K17*(GameData!$E$516*0.5))&lt;0,0,ROUND(GameData!$E$515+(K17*(GameData!$E$516*0.74)),0))</f>
        <v>9</v>
      </c>
      <c r="M17" t="str">
        <f t="shared" si="3"/>
        <v>LOW</v>
      </c>
      <c r="N17">
        <v>-2.5</v>
      </c>
      <c r="O17">
        <v>41.5</v>
      </c>
      <c r="P17" s="2">
        <f t="shared" si="0"/>
        <v>22</v>
      </c>
      <c r="Q17" t="str">
        <f t="shared" si="2"/>
        <v>AVERAGE</v>
      </c>
      <c r="R17" s="18">
        <f>VLOOKUP($C17,'Def Analysis'!$A$2:$AO$33,17,FALSE)</f>
        <v>2</v>
      </c>
      <c r="S17" s="19">
        <f>VLOOKUP($C17,'Def Analysis'!$A$2:$AO$33,18,FALSE)</f>
        <v>16</v>
      </c>
      <c r="T17" s="18">
        <f>VLOOKUP($C17,'Def Analysis'!$A$2:$AO$33,21,FALSE)</f>
        <v>10</v>
      </c>
      <c r="U17" s="19">
        <f>VLOOKUP($C17,'Def Analysis'!$A$2:$AO$33,22,FALSE)</f>
        <v>28</v>
      </c>
      <c r="V17" s="18">
        <f>VLOOKUP($C17,'Def Analysis'!$A$2:$AO$33,25,FALSE)</f>
        <v>2</v>
      </c>
      <c r="W17" s="19">
        <f>VLOOKUP($C17,'Def Analysis'!$A$2:$AO$33,26,FALSE)</f>
        <v>1</v>
      </c>
      <c r="X17" s="18">
        <f>VLOOKUP($C17,'Def Analysis'!$A$2:$AO$33,29,FALSE)</f>
        <v>13</v>
      </c>
      <c r="Y17" s="19">
        <f>VLOOKUP($C17,'Def Analysis'!$A$2:$AO$33,30,FALSE)</f>
        <v>29</v>
      </c>
      <c r="AC17" s="13" t="s">
        <v>1052</v>
      </c>
      <c r="AH17" s="14"/>
    </row>
    <row r="18" spans="1:34" x14ac:dyDescent="0.2">
      <c r="A18" t="s">
        <v>246</v>
      </c>
      <c r="B18" s="15" t="s">
        <v>36</v>
      </c>
      <c r="C18" t="s">
        <v>38</v>
      </c>
      <c r="D18">
        <v>45</v>
      </c>
      <c r="E18" t="str">
        <f>VLOOKUP(B18,'Off Analysis'!$A$2:$AG$33,14,FALSE)</f>
        <v>BELOW AVERAGE</v>
      </c>
      <c r="F18" t="str">
        <f>VLOOKUP(C18,'Def Analysis'!$A$2:$AO$33,31,FALSE)</f>
        <v>ABOVE AVERAGE</v>
      </c>
      <c r="G18" t="str">
        <f>VLOOKUP(B18,'Off Analysis'!$A$2:$O$33,15,FALSE)</f>
        <v>RUN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4</v>
      </c>
      <c r="K18">
        <f t="shared" si="1"/>
        <v>-1</v>
      </c>
      <c r="L18" s="2">
        <f>IF(GameData!$E$515+(K18*(GameData!$E$516*0.5))&lt;0,0,ROUND(GameData!$E$515+(K18*(GameData!$E$516*0.74)),0))</f>
        <v>16</v>
      </c>
      <c r="M18" t="str">
        <f t="shared" si="3"/>
        <v>AVERAGE</v>
      </c>
      <c r="N18">
        <v>5.5</v>
      </c>
      <c r="O18">
        <v>45</v>
      </c>
      <c r="P18" s="2">
        <f t="shared" si="0"/>
        <v>19.75</v>
      </c>
      <c r="Q18" t="str">
        <f t="shared" si="2"/>
        <v>LOW</v>
      </c>
      <c r="R18" s="18">
        <f>VLOOKUP($C18,'Def Analysis'!$A$2:$AO$33,17,FALSE)</f>
        <v>3</v>
      </c>
      <c r="S18" s="19">
        <f>VLOOKUP($C18,'Def Analysis'!$A$2:$AO$33,18,FALSE)</f>
        <v>28</v>
      </c>
      <c r="T18" s="18">
        <f>VLOOKUP($C18,'Def Analysis'!$A$2:$AO$33,21,FALSE)</f>
        <v>3</v>
      </c>
      <c r="U18" s="19">
        <f>VLOOKUP($C18,'Def Analysis'!$A$2:$AO$33,22,FALSE)</f>
        <v>26</v>
      </c>
      <c r="V18" s="18">
        <f>VLOOKUP($C18,'Def Analysis'!$A$2:$AO$33,25,FALSE)</f>
        <v>32</v>
      </c>
      <c r="W18" s="19">
        <f>VLOOKUP($C18,'Def Analysis'!$A$2:$AO$33,26,FALSE)</f>
        <v>30</v>
      </c>
      <c r="X18" s="18">
        <f>VLOOKUP($C18,'Def Analysis'!$A$2:$AO$33,29,FALSE)</f>
        <v>6</v>
      </c>
      <c r="Y18" s="19">
        <f>VLOOKUP($C18,'Def Analysis'!$A$2:$AO$33,30,FALSE)</f>
        <v>6</v>
      </c>
      <c r="AC18" s="13" t="s">
        <v>772</v>
      </c>
      <c r="AH18" s="14"/>
    </row>
    <row r="19" spans="1:34" x14ac:dyDescent="0.2">
      <c r="A19" t="s">
        <v>246</v>
      </c>
      <c r="B19" s="15" t="s">
        <v>38</v>
      </c>
      <c r="C19" t="s">
        <v>36</v>
      </c>
      <c r="D19">
        <v>17</v>
      </c>
      <c r="E19" t="str">
        <f>VLOOKUP(B19,'Off Analysis'!$A$2:$AG$33,14,FALSE)</f>
        <v>BELOW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3</v>
      </c>
      <c r="J19">
        <f>VLOOKUP(F19,'Def Analysis'!$A$38:$B$43,2,FALSE)</f>
        <v>3</v>
      </c>
      <c r="K19">
        <f t="shared" si="1"/>
        <v>0</v>
      </c>
      <c r="L19" s="2">
        <f>IF(GameData!$E$515+(K19*(GameData!$E$516*0.5))&lt;0,0,ROUND(GameData!$E$515+(K19*(GameData!$E$516*0.74)),0))</f>
        <v>23</v>
      </c>
      <c r="M19" t="str">
        <f t="shared" si="3"/>
        <v>AVERAGE</v>
      </c>
      <c r="N19">
        <v>-5.5</v>
      </c>
      <c r="O19">
        <v>45</v>
      </c>
      <c r="P19" s="2">
        <f t="shared" si="0"/>
        <v>25.25</v>
      </c>
      <c r="Q19" t="str">
        <f t="shared" si="2"/>
        <v>AVERAGE</v>
      </c>
      <c r="R19" s="18">
        <f>VLOOKUP($C19,'Def Analysis'!$A$2:$AO$33,17,FALSE)</f>
        <v>5</v>
      </c>
      <c r="S19" s="19">
        <f>VLOOKUP($C19,'Def Analysis'!$A$2:$AO$33,18,FALSE)</f>
        <v>2</v>
      </c>
      <c r="T19" s="18">
        <f>VLOOKUP($C19,'Def Analysis'!$A$2:$AO$33,21,FALSE)</f>
        <v>11</v>
      </c>
      <c r="U19" s="19">
        <f>VLOOKUP($C19,'Def Analysis'!$A$2:$AO$33,22,FALSE)</f>
        <v>19</v>
      </c>
      <c r="V19" s="18">
        <f>VLOOKUP($C19,'Def Analysis'!$A$2:$AO$33,25,FALSE)</f>
        <v>23</v>
      </c>
      <c r="W19" s="19">
        <f>VLOOKUP($C19,'Def Analysis'!$A$2:$AO$33,26,FALSE)</f>
        <v>9</v>
      </c>
      <c r="X19" s="18">
        <f>VLOOKUP($C19,'Def Analysis'!$A$2:$AO$33,29,FALSE)</f>
        <v>17</v>
      </c>
      <c r="Y19" s="19">
        <f>VLOOKUP($C19,'Def Analysis'!$A$2:$AO$33,30,FALSE)</f>
        <v>10</v>
      </c>
      <c r="AA19" t="s">
        <v>426</v>
      </c>
      <c r="AB19" t="s">
        <v>502</v>
      </c>
      <c r="AD19" t="s">
        <v>875</v>
      </c>
      <c r="AH19" s="14"/>
    </row>
    <row r="20" spans="1:34" x14ac:dyDescent="0.2">
      <c r="A20" t="s">
        <v>247</v>
      </c>
      <c r="B20" s="15" t="s">
        <v>53</v>
      </c>
      <c r="C20" t="s">
        <v>44</v>
      </c>
      <c r="D20">
        <v>44</v>
      </c>
      <c r="E20" t="str">
        <f>VLOOKUP(B20,'Off Analysis'!$A$2:$AG$33,14,FALSE)</f>
        <v>POOR</v>
      </c>
      <c r="F20" t="str">
        <f>VLOOKUP(C20,'Def Analysis'!$A$2:$AO$33,31,FALSE)</f>
        <v>GOOD</v>
      </c>
      <c r="G20" t="str">
        <f>VLOOKUP(B20,'Off Analysis'!$A$2:$O$33,15,FALSE)</f>
        <v>BALANCED</v>
      </c>
      <c r="H20" t="str">
        <f>VLOOKUP(C20,'Def Analysis'!$A$2:$AO$33,32,FALSE)</f>
        <v>PASS</v>
      </c>
      <c r="I20">
        <f>VLOOKUP(E20,'Off Analysis'!$S$2:$T$7,2,FALSE)</f>
        <v>2</v>
      </c>
      <c r="J20">
        <f>VLOOKUP(F20,'Def Analysis'!$A$38:$B$43,2,FALSE)</f>
        <v>5</v>
      </c>
      <c r="K20">
        <f t="shared" si="1"/>
        <v>-3</v>
      </c>
      <c r="L20" s="2">
        <f>IF(GameData!$E$515+(K20*(GameData!$E$516*0.5))&lt;0,0,ROUND(GameData!$E$515+(K20*(GameData!$E$516*0.74)),0))</f>
        <v>2</v>
      </c>
      <c r="M20" t="str">
        <f t="shared" si="3"/>
        <v>VERY LOW</v>
      </c>
      <c r="N20">
        <v>7</v>
      </c>
      <c r="O20">
        <v>44.5</v>
      </c>
      <c r="P20" s="2">
        <f t="shared" si="0"/>
        <v>18.75</v>
      </c>
      <c r="Q20" t="str">
        <f t="shared" si="2"/>
        <v>LOW</v>
      </c>
      <c r="R20" s="18">
        <f>VLOOKUP($C20,'Def Analysis'!$A$2:$AO$33,17,FALSE)</f>
        <v>26</v>
      </c>
      <c r="S20" s="19">
        <f>VLOOKUP($C20,'Def Analysis'!$A$2:$AO$33,18,FALSE)</f>
        <v>19</v>
      </c>
      <c r="T20" s="18">
        <f>VLOOKUP($C20,'Def Analysis'!$A$2:$AO$33,21,FALSE)</f>
        <v>27</v>
      </c>
      <c r="U20" s="19">
        <f>VLOOKUP($C20,'Def Analysis'!$A$2:$AO$33,22,FALSE)</f>
        <v>3</v>
      </c>
      <c r="V20" s="18">
        <f>VLOOKUP($C20,'Def Analysis'!$A$2:$AO$33,25,FALSE)</f>
        <v>4</v>
      </c>
      <c r="W20" s="19">
        <f>VLOOKUP($C20,'Def Analysis'!$A$2:$AO$33,26,FALSE)</f>
        <v>19</v>
      </c>
      <c r="X20" s="18">
        <f>VLOOKUP($C20,'Def Analysis'!$A$2:$AO$33,29,FALSE)</f>
        <v>12</v>
      </c>
      <c r="Y20" s="19">
        <f>VLOOKUP($C20,'Def Analysis'!$A$2:$AO$33,30,FALSE)</f>
        <v>20</v>
      </c>
      <c r="AA20" t="s">
        <v>376</v>
      </c>
      <c r="AB20" t="s">
        <v>522</v>
      </c>
      <c r="AC20" t="s">
        <v>897</v>
      </c>
      <c r="AD20" t="s">
        <v>869</v>
      </c>
      <c r="AH20" s="14"/>
    </row>
    <row r="21" spans="1:34" x14ac:dyDescent="0.2">
      <c r="A21" t="s">
        <v>247</v>
      </c>
      <c r="B21" s="15" t="s">
        <v>44</v>
      </c>
      <c r="C21" t="s">
        <v>53</v>
      </c>
      <c r="D21">
        <v>16</v>
      </c>
      <c r="E21" t="str">
        <f>VLOOKUP(B21,'Off Analysis'!$A$2:$AG$33,14,FALSE)</f>
        <v>GOOD</v>
      </c>
      <c r="F21" t="str">
        <f>VLOOKUP(C21,'Def Analysis'!$A$2:$AO$33,31,FALSE)</f>
        <v>BELOW AVERAGE</v>
      </c>
      <c r="G21" t="str">
        <f>VLOOKUP(B21,'Off Analysis'!$A$2:$O$33,15,FALSE)</f>
        <v>RUN</v>
      </c>
      <c r="H21" t="str">
        <f>VLOOKUP(C21,'Def Analysis'!$A$2:$AO$33,32,FALSE)</f>
        <v>RUN</v>
      </c>
      <c r="I21">
        <f>VLOOKUP(E21,'Off Analysis'!$S$2:$T$7,2,FALSE)</f>
        <v>5</v>
      </c>
      <c r="J21">
        <f>VLOOKUP(F21,'Def Analysis'!$A$38:$B$43,2,FALSE)</f>
        <v>3</v>
      </c>
      <c r="K21">
        <f t="shared" si="1"/>
        <v>2</v>
      </c>
      <c r="L21" s="2">
        <f>IF(GameData!$E$515+(K21*(GameData!$E$516*0.5))&lt;0,0,ROUND(GameData!$E$515+(K21*(GameData!$E$516*0.74)),0))</f>
        <v>38</v>
      </c>
      <c r="M21" t="str">
        <f>IF(L21&gt;=31,"VERY HIGH",IF(L21&gt;=25,"HIGH",IF(L21&gt;=14,"AVERAGE",IF(L21&gt;=7,"LOW","VERY LOW"))))</f>
        <v>VERY HIGH</v>
      </c>
      <c r="N21">
        <v>-7</v>
      </c>
      <c r="O21">
        <v>44.5</v>
      </c>
      <c r="P21" s="2">
        <f t="shared" si="0"/>
        <v>25.75</v>
      </c>
      <c r="Q21" t="str">
        <f t="shared" si="2"/>
        <v>AVERAGE</v>
      </c>
      <c r="R21" s="18">
        <f>VLOOKUP($C21,'Def Analysis'!$A$2:$AO$33,17,FALSE)</f>
        <v>15</v>
      </c>
      <c r="S21" s="19">
        <f>VLOOKUP($C21,'Def Analysis'!$A$2:$AO$33,18,FALSE)</f>
        <v>23</v>
      </c>
      <c r="T21" s="18">
        <f>VLOOKUP($C21,'Def Analysis'!$A$2:$AO$33,21,FALSE)</f>
        <v>16</v>
      </c>
      <c r="U21" s="19">
        <f>VLOOKUP($C21,'Def Analysis'!$A$2:$AO$33,22,FALSE)</f>
        <v>27</v>
      </c>
      <c r="V21" s="18">
        <f>VLOOKUP($C21,'Def Analysis'!$A$2:$AO$33,25,FALSE)</f>
        <v>26</v>
      </c>
      <c r="W21" s="19">
        <f>VLOOKUP($C21,'Def Analysis'!$A$2:$AO$33,26,FALSE)</f>
        <v>26</v>
      </c>
      <c r="X21" s="18">
        <f>VLOOKUP($C21,'Def Analysis'!$A$2:$AO$33,29,FALSE)</f>
        <v>11</v>
      </c>
      <c r="Y21" s="19">
        <f>VLOOKUP($C21,'Def Analysis'!$A$2:$AO$33,30,FALSE)</f>
        <v>9</v>
      </c>
      <c r="AA21" t="s">
        <v>442</v>
      </c>
      <c r="AB21" t="s">
        <v>486</v>
      </c>
      <c r="AC21" t="s">
        <v>1134</v>
      </c>
      <c r="AD21" t="s">
        <v>1112</v>
      </c>
    </row>
    <row r="22" spans="1:34" x14ac:dyDescent="0.2">
      <c r="A22" t="s">
        <v>248</v>
      </c>
      <c r="B22" s="15" t="s">
        <v>51</v>
      </c>
      <c r="C22" t="s">
        <v>46</v>
      </c>
      <c r="D22">
        <v>31</v>
      </c>
      <c r="E22" t="str">
        <f>VLOOKUP(B22,'Off Analysis'!$A$2:$AG$33,14,FALSE)</f>
        <v>GOOD</v>
      </c>
      <c r="F22" t="str">
        <f>VLOOKUP(C22,'Def Analysis'!$A$2:$AO$33,31,FALSE)</f>
        <v>BELOW AVERAGE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5</v>
      </c>
      <c r="J22">
        <f>VLOOKUP(F22,'Def Analysis'!$A$38:$B$43,2,FALSE)</f>
        <v>3</v>
      </c>
      <c r="K22">
        <f t="shared" si="1"/>
        <v>2</v>
      </c>
      <c r="L22" s="2">
        <f>IF(GameData!$E$515+(K22*(GameData!$E$516*0.5))&lt;0,0,ROUND(GameData!$E$515+(K22*(GameData!$E$516*0.74)),0))</f>
        <v>38</v>
      </c>
      <c r="M22" t="str">
        <f t="shared" si="3"/>
        <v>VERY HIGH</v>
      </c>
      <c r="N22">
        <v>4.5</v>
      </c>
      <c r="O22">
        <v>49</v>
      </c>
      <c r="P22" s="2">
        <f t="shared" si="0"/>
        <v>22.25</v>
      </c>
      <c r="Q22" t="str">
        <f t="shared" si="2"/>
        <v>AVERAGE</v>
      </c>
      <c r="R22" s="18">
        <f>VLOOKUP($C22,'Def Analysis'!$A$2:$AO$33,17,FALSE)</f>
        <v>6</v>
      </c>
      <c r="S22" s="19">
        <f>VLOOKUP($C22,'Def Analysis'!$A$2:$AO$33,18,FALSE)</f>
        <v>25</v>
      </c>
      <c r="T22" s="18">
        <f>VLOOKUP($C22,'Def Analysis'!$A$2:$AO$33,21,FALSE)</f>
        <v>18</v>
      </c>
      <c r="U22" s="19">
        <f>VLOOKUP($C22,'Def Analysis'!$A$2:$AO$33,22,FALSE)</f>
        <v>25</v>
      </c>
      <c r="V22" s="18">
        <f>VLOOKUP($C22,'Def Analysis'!$A$2:$AO$33,25,FALSE)</f>
        <v>14</v>
      </c>
      <c r="W22" s="19">
        <f>VLOOKUP($C22,'Def Analysis'!$A$2:$AO$33,26,FALSE)</f>
        <v>10</v>
      </c>
      <c r="X22" s="18">
        <f>VLOOKUP($C22,'Def Analysis'!$A$2:$AO$33,29,FALSE)</f>
        <v>7</v>
      </c>
      <c r="Y22" s="19">
        <f>VLOOKUP($C22,'Def Analysis'!$A$2:$AO$33,30,FALSE)</f>
        <v>15</v>
      </c>
      <c r="AA22" t="s">
        <v>394</v>
      </c>
      <c r="AB22" t="s">
        <v>567</v>
      </c>
      <c r="AC22" t="s">
        <v>1038</v>
      </c>
      <c r="AD22" t="s">
        <v>853</v>
      </c>
    </row>
    <row r="23" spans="1:34" x14ac:dyDescent="0.2">
      <c r="A23" t="s">
        <v>248</v>
      </c>
      <c r="B23" s="15" t="s">
        <v>46</v>
      </c>
      <c r="C23" t="s">
        <v>51</v>
      </c>
      <c r="D23">
        <v>34</v>
      </c>
      <c r="E23" t="str">
        <f>VLOOKUP(B23,'Off Analysis'!$A$2:$AG$33,14,FALSE)</f>
        <v>GOOD</v>
      </c>
      <c r="F23" t="str">
        <f>VLOOKUP(C23,'Def Analysis'!$A$2:$AO$33,31,FALSE)</f>
        <v>GREAT</v>
      </c>
      <c r="G23" t="str">
        <f>VLOOKUP(B23,'Off Analysis'!$A$2:$O$33,15,FALSE)</f>
        <v>BALANCED</v>
      </c>
      <c r="H23" t="str">
        <f>VLOOKUP(C23,'Def Analysis'!$A$2:$AO$33,32,FALSE)</f>
        <v>PASS</v>
      </c>
      <c r="I23">
        <f>VLOOKUP(E23,'Off Analysis'!$S$2:$T$7,2,FALSE)</f>
        <v>5</v>
      </c>
      <c r="J23">
        <f>VLOOKUP(F23,'Def Analysis'!$A$38:$B$43,2,FALSE)</f>
        <v>6</v>
      </c>
      <c r="K23">
        <f t="shared" si="1"/>
        <v>-1</v>
      </c>
      <c r="L23" s="2">
        <f>IF(GameData!$E$515+(K23*(GameData!$E$516*0.5))&lt;0,0,ROUND(GameData!$E$515+(K23*(GameData!$E$516*0.74)),0))</f>
        <v>16</v>
      </c>
      <c r="M23" t="str">
        <f t="shared" si="3"/>
        <v>AVERAGE</v>
      </c>
      <c r="N23">
        <v>-4.5</v>
      </c>
      <c r="O23">
        <v>49</v>
      </c>
      <c r="P23" s="2">
        <f t="shared" si="0"/>
        <v>26.75</v>
      </c>
      <c r="Q23" t="str">
        <f t="shared" si="2"/>
        <v>HIGH</v>
      </c>
      <c r="R23" s="18">
        <f>VLOOKUP($C23,'Def Analysis'!$A$2:$AO$33,17,FALSE)</f>
        <v>4</v>
      </c>
      <c r="S23" s="19">
        <f>VLOOKUP($C23,'Def Analysis'!$A$2:$AO$33,18,FALSE)</f>
        <v>12</v>
      </c>
      <c r="T23" s="18">
        <f>VLOOKUP($C23,'Def Analysis'!$A$2:$AO$33,21,FALSE)</f>
        <v>5</v>
      </c>
      <c r="U23" s="19">
        <f>VLOOKUP($C23,'Def Analysis'!$A$2:$AO$33,22,FALSE)</f>
        <v>14</v>
      </c>
      <c r="V23" s="18">
        <f>VLOOKUP($C23,'Def Analysis'!$A$2:$AO$33,25,FALSE)</f>
        <v>9</v>
      </c>
      <c r="W23" s="19">
        <f>VLOOKUP($C23,'Def Analysis'!$A$2:$AO$33,26,FALSE)</f>
        <v>16</v>
      </c>
      <c r="X23" s="18">
        <f>VLOOKUP($C23,'Def Analysis'!$A$2:$AO$33,29,FALSE)</f>
        <v>2</v>
      </c>
      <c r="Y23" s="19">
        <f>VLOOKUP($C23,'Def Analysis'!$A$2:$AO$33,30,FALSE)</f>
        <v>8</v>
      </c>
      <c r="AA23" t="s">
        <v>378</v>
      </c>
      <c r="AB23" t="s">
        <v>689</v>
      </c>
      <c r="AC23" t="s">
        <v>863</v>
      </c>
    </row>
    <row r="24" spans="1:34" x14ac:dyDescent="0.2">
      <c r="A24" t="s">
        <v>249</v>
      </c>
      <c r="B24" s="15" t="s">
        <v>60</v>
      </c>
      <c r="C24" t="s">
        <v>57</v>
      </c>
      <c r="D24">
        <v>13</v>
      </c>
      <c r="E24" t="str">
        <f>VLOOKUP(B24,'Off Analysis'!$A$2:$AG$33,14,FALSE)</f>
        <v>BAD</v>
      </c>
      <c r="F24" t="str">
        <f>VLOOKUP(C24,'Def Analysis'!$A$2:$AO$33,31,FALSE)</f>
        <v>GOOD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1</v>
      </c>
      <c r="J24">
        <f>VLOOKUP(F24,'Def Analysis'!$A$38:$B$43,2,FALSE)</f>
        <v>5</v>
      </c>
      <c r="K24">
        <f t="shared" si="1"/>
        <v>-4</v>
      </c>
      <c r="L24" s="2">
        <f>IF(GameData!$E$515+(K24*(GameData!$E$516*0.5))&lt;0,0,ROUND(GameData!$E$515+(K24*(GameData!$E$516*0.74)),0))</f>
        <v>-6</v>
      </c>
      <c r="M24" t="str">
        <f t="shared" si="3"/>
        <v>VERY LOW</v>
      </c>
      <c r="N24">
        <v>13</v>
      </c>
      <c r="O24">
        <v>39.5</v>
      </c>
      <c r="P24" s="2">
        <f t="shared" si="0"/>
        <v>13.25</v>
      </c>
      <c r="Q24" t="str">
        <f>IF(P24&gt;=29,"VERY HIGH",IF(P24&gt;=26,"HIGH",IF(P24&gt;=20,"AVERAGE",IF(P24&gt;=17,"LOW","VERY LOW"))))</f>
        <v>VERY LOW</v>
      </c>
      <c r="R24" s="18">
        <f>VLOOKUP($C24,'Def Analysis'!$A$2:$AO$33,17,FALSE)</f>
        <v>13</v>
      </c>
      <c r="S24" s="19">
        <f>VLOOKUP($C24,'Def Analysis'!$A$2:$AO$33,18,FALSE)</f>
        <v>26</v>
      </c>
      <c r="T24" s="18">
        <f>VLOOKUP($C24,'Def Analysis'!$A$2:$AO$33,21,FALSE)</f>
        <v>7</v>
      </c>
      <c r="U24" s="19">
        <f>VLOOKUP($C24,'Def Analysis'!$A$2:$AO$33,22,FALSE)</f>
        <v>4</v>
      </c>
      <c r="V24" s="18">
        <f>VLOOKUP($C24,'Def Analysis'!$A$2:$AO$33,25,FALSE)</f>
        <v>6</v>
      </c>
      <c r="W24" s="19">
        <f>VLOOKUP($C24,'Def Analysis'!$A$2:$AO$33,26,FALSE)</f>
        <v>29</v>
      </c>
      <c r="X24" s="18">
        <f>VLOOKUP($C24,'Def Analysis'!$A$2:$AO$33,29,FALSE)</f>
        <v>29</v>
      </c>
      <c r="Y24" s="19">
        <f>VLOOKUP($C24,'Def Analysis'!$A$2:$AO$33,30,FALSE)</f>
        <v>26</v>
      </c>
      <c r="AB24" t="s">
        <v>494</v>
      </c>
      <c r="AC24" t="s">
        <v>788</v>
      </c>
      <c r="AD24" t="s">
        <v>1639</v>
      </c>
    </row>
    <row r="25" spans="1:34" x14ac:dyDescent="0.2">
      <c r="A25" t="s">
        <v>249</v>
      </c>
      <c r="B25" s="15" t="s">
        <v>57</v>
      </c>
      <c r="C25" t="s">
        <v>60</v>
      </c>
      <c r="D25">
        <v>29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RUN</v>
      </c>
      <c r="H25" t="str">
        <f>VLOOKUP(C25,'Def Analysis'!$A$2:$AO$33,32,FALSE)</f>
        <v>RUN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IF(GameData!$E$515+(K25*(GameData!$E$516*0.5))&lt;0,0,ROUND(GameData!$E$515+(K25*(GameData!$E$516*0.74)),0))</f>
        <v>23</v>
      </c>
      <c r="M25" t="str">
        <f t="shared" si="3"/>
        <v>AVERAGE</v>
      </c>
      <c r="N25">
        <v>-13</v>
      </c>
      <c r="O25">
        <v>39.5</v>
      </c>
      <c r="P25" s="2">
        <f t="shared" si="0"/>
        <v>26.25</v>
      </c>
      <c r="Q25" t="str">
        <f t="shared" si="2"/>
        <v>HIGH</v>
      </c>
      <c r="R25" s="18">
        <f>VLOOKUP($C25,'Def Analysis'!$A$2:$AO$33,17,FALSE)</f>
        <v>27</v>
      </c>
      <c r="S25" s="19">
        <f>VLOOKUP($C25,'Def Analysis'!$A$2:$AO$33,18,FALSE)</f>
        <v>24</v>
      </c>
      <c r="T25" s="18">
        <f>VLOOKUP($C25,'Def Analysis'!$A$2:$AO$33,21,FALSE)</f>
        <v>32</v>
      </c>
      <c r="U25" s="19">
        <f>VLOOKUP($C25,'Def Analysis'!$A$2:$AO$33,22,FALSE)</f>
        <v>31</v>
      </c>
      <c r="V25" s="18">
        <f>VLOOKUP($C25,'Def Analysis'!$A$2:$AO$33,25,FALSE)</f>
        <v>27</v>
      </c>
      <c r="W25" s="19">
        <f>VLOOKUP($C25,'Def Analysis'!$A$2:$AO$33,26,FALSE)</f>
        <v>22</v>
      </c>
      <c r="X25" s="18">
        <f>VLOOKUP($C25,'Def Analysis'!$A$2:$AO$33,29,FALSE)</f>
        <v>21</v>
      </c>
      <c r="Y25" s="19">
        <f>VLOOKUP($C25,'Def Analysis'!$A$2:$AO$33,30,FALSE)</f>
        <v>16</v>
      </c>
      <c r="AB25" t="s">
        <v>533</v>
      </c>
      <c r="AC25" t="s">
        <v>873</v>
      </c>
      <c r="AD25" t="s">
        <v>1633</v>
      </c>
    </row>
    <row r="26" spans="1:34" x14ac:dyDescent="0.2">
      <c r="A26" t="s">
        <v>250</v>
      </c>
      <c r="B26" s="15" t="s">
        <v>62</v>
      </c>
      <c r="C26" t="s">
        <v>49</v>
      </c>
      <c r="D26">
        <v>33</v>
      </c>
      <c r="E26" t="str">
        <f>VLOOKUP(B26,'Off Analysis'!$A$2:$AG$33,14,FALSE)</f>
        <v>ABOVE AVERAGE</v>
      </c>
      <c r="F26" t="str">
        <f>VLOOKUP(C26,'Def Analysis'!$A$2:$AO$33,31,FALSE)</f>
        <v>POOR</v>
      </c>
      <c r="G26" t="str">
        <f>VLOOKUP(B26,'Off Analysis'!$A$2:$O$33,15,FALSE)</f>
        <v>BALANCED</v>
      </c>
      <c r="H26" t="str">
        <f>VLOOKUP(C26,'Def Analysis'!$A$2:$AO$33,32,FALSE)</f>
        <v>BALANCED</v>
      </c>
      <c r="I26">
        <f>VLOOKUP(E26,'Off Analysis'!$S$2:$T$7,2,FALSE)</f>
        <v>4</v>
      </c>
      <c r="J26">
        <f>VLOOKUP(F26,'Def Analysis'!$A$38:$B$43,2,FALSE)</f>
        <v>2</v>
      </c>
      <c r="K26">
        <f t="shared" si="1"/>
        <v>2</v>
      </c>
      <c r="L26" s="2">
        <f>IF(GameData!$E$515+(K26*(GameData!$E$516*0.5))&lt;0,0,ROUND(GameData!$E$515+(K26*(GameData!$E$516*0.74)),0))</f>
        <v>38</v>
      </c>
      <c r="M26" t="str">
        <f t="shared" si="3"/>
        <v>VERY HIGH</v>
      </c>
      <c r="N26">
        <v>-3</v>
      </c>
      <c r="O26">
        <v>45</v>
      </c>
      <c r="P26" s="2">
        <f t="shared" si="0"/>
        <v>24</v>
      </c>
      <c r="Q26" t="str">
        <f t="shared" si="2"/>
        <v>AVERAGE</v>
      </c>
      <c r="R26" s="18">
        <f>VLOOKUP($C26,'Def Analysis'!$A$2:$AO$33,17,FALSE)</f>
        <v>24</v>
      </c>
      <c r="S26" s="19">
        <f>VLOOKUP($C26,'Def Analysis'!$A$2:$AO$33,18,FALSE)</f>
        <v>17</v>
      </c>
      <c r="T26" s="18">
        <f>VLOOKUP($C26,'Def Analysis'!$A$2:$AO$33,21,FALSE)</f>
        <v>28</v>
      </c>
      <c r="U26" s="19">
        <f>VLOOKUP($C26,'Def Analysis'!$A$2:$AO$33,22,FALSE)</f>
        <v>16</v>
      </c>
      <c r="V26" s="18">
        <f>VLOOKUP($C26,'Def Analysis'!$A$2:$AO$33,25,FALSE)</f>
        <v>3</v>
      </c>
      <c r="W26" s="19">
        <f>VLOOKUP($C26,'Def Analysis'!$A$2:$AO$33,26,FALSE)</f>
        <v>11</v>
      </c>
      <c r="X26" s="18">
        <f>VLOOKUP($C26,'Def Analysis'!$A$2:$AO$33,29,FALSE)</f>
        <v>22</v>
      </c>
      <c r="Y26" s="19">
        <f>VLOOKUP($C26,'Def Analysis'!$A$2:$AO$33,30,FALSE)</f>
        <v>28</v>
      </c>
      <c r="AB26" t="s">
        <v>524</v>
      </c>
      <c r="AC26" t="s">
        <v>1052</v>
      </c>
      <c r="AD26" t="s">
        <v>1640</v>
      </c>
    </row>
    <row r="27" spans="1:34" x14ac:dyDescent="0.2">
      <c r="A27" t="s">
        <v>250</v>
      </c>
      <c r="B27" s="15" t="s">
        <v>49</v>
      </c>
      <c r="C27" t="s">
        <v>62</v>
      </c>
      <c r="D27">
        <v>3</v>
      </c>
      <c r="E27" t="str">
        <f>VLOOKUP(B27,'Off Analysis'!$A$2:$AG$33,14,FALSE)</f>
        <v>BELOW AVERAGE</v>
      </c>
      <c r="F27" t="str">
        <f>VLOOKUP(C27,'Def Analysis'!$A$2:$AO$33,31,FALSE)</f>
        <v>GOOD</v>
      </c>
      <c r="G27" t="str">
        <f>VLOOKUP(B27,'Off Analysis'!$A$2:$O$33,15,FALSE)</f>
        <v>PASS</v>
      </c>
      <c r="H27" t="str">
        <f>VLOOKUP(C27,'Def Analysis'!$A$2:$AO$33,32,FALSE)</f>
        <v>PASS</v>
      </c>
      <c r="I27">
        <f>VLOOKUP(E27,'Off Analysis'!$S$2:$T$7,2,FALSE)</f>
        <v>3</v>
      </c>
      <c r="J27">
        <f>VLOOKUP(F27,'Def Analysis'!$A$38:$B$43,2,FALSE)</f>
        <v>5</v>
      </c>
      <c r="K27">
        <f t="shared" si="1"/>
        <v>-2</v>
      </c>
      <c r="L27" s="2">
        <f>IF(GameData!$E$515+(K27*(GameData!$E$516*0.5))&lt;0,0,ROUND(GameData!$E$515+(K27*(GameData!$E$516*0.74)),0))</f>
        <v>9</v>
      </c>
      <c r="M27" t="str">
        <f t="shared" si="3"/>
        <v>LOW</v>
      </c>
      <c r="N27">
        <v>3</v>
      </c>
      <c r="O27">
        <v>45</v>
      </c>
      <c r="P27" s="2">
        <f t="shared" si="0"/>
        <v>21</v>
      </c>
      <c r="Q27" t="str">
        <f t="shared" si="2"/>
        <v>AVERAGE</v>
      </c>
      <c r="R27" s="18">
        <f>VLOOKUP($C27,'Def Analysis'!$A$2:$AO$33,17,FALSE)</f>
        <v>14</v>
      </c>
      <c r="S27" s="19">
        <f>VLOOKUP($C27,'Def Analysis'!$A$2:$AO$33,18,FALSE)</f>
        <v>1</v>
      </c>
      <c r="T27" s="18">
        <f>VLOOKUP($C27,'Def Analysis'!$A$2:$AO$33,21,FALSE)</f>
        <v>14</v>
      </c>
      <c r="U27" s="19">
        <f>VLOOKUP($C27,'Def Analysis'!$A$2:$AO$33,22,FALSE)</f>
        <v>2</v>
      </c>
      <c r="V27" s="18">
        <f>VLOOKUP($C27,'Def Analysis'!$A$2:$AO$33,25,FALSE)</f>
        <v>31</v>
      </c>
      <c r="W27" s="19">
        <f>VLOOKUP($C27,'Def Analysis'!$A$2:$AO$33,26,FALSE)</f>
        <v>12</v>
      </c>
      <c r="X27" s="18">
        <f>VLOOKUP($C27,'Def Analysis'!$A$2:$AO$33,29,FALSE)</f>
        <v>1</v>
      </c>
      <c r="Y27" s="19">
        <f>VLOOKUP($C27,'Def Analysis'!$A$2:$AO$33,30,FALSE)</f>
        <v>3</v>
      </c>
      <c r="AC27" t="s">
        <v>827</v>
      </c>
      <c r="AD27" t="s">
        <v>1634</v>
      </c>
    </row>
    <row r="28" spans="1:34" x14ac:dyDescent="0.2">
      <c r="A28" t="s">
        <v>251</v>
      </c>
      <c r="B28" s="15" t="s">
        <v>58</v>
      </c>
      <c r="C28" t="s">
        <v>43</v>
      </c>
      <c r="D28">
        <v>13</v>
      </c>
      <c r="E28" t="str">
        <f>VLOOKUP(B28,'Off Analysis'!$A$2:$AG$33,14,FALSE)</f>
        <v>ABOVE AVERAGE</v>
      </c>
      <c r="F28" t="str">
        <f>VLOOKUP(C28,'Def Analysis'!$A$2:$AO$33,31,FALSE)</f>
        <v>GOOD</v>
      </c>
      <c r="G28" t="str">
        <f>VLOOKUP(B28,'Off Analysis'!$A$2:$O$33,15,FALSE)</f>
        <v>RUN</v>
      </c>
      <c r="H28" t="str">
        <f>VLOOKUP(C28,'Def Analysis'!$A$2:$AO$33,32,FALSE)</f>
        <v>PASS</v>
      </c>
      <c r="I28">
        <f>VLOOKUP(E28,'Off Analysis'!$S$2:$T$7,2,FALSE)</f>
        <v>4</v>
      </c>
      <c r="J28">
        <f>VLOOKUP(F28,'Def Analysis'!$A$38:$B$43,2,FALSE)</f>
        <v>5</v>
      </c>
      <c r="K28">
        <f t="shared" si="1"/>
        <v>-1</v>
      </c>
      <c r="L28" s="2">
        <f>IF(GameData!$E$515+(K28*(GameData!$E$516*0.5))&lt;0,0,ROUND(GameData!$E$515+(K28*(GameData!$E$516*0.74)),0))</f>
        <v>16</v>
      </c>
      <c r="M28" t="str">
        <f t="shared" si="3"/>
        <v>AVERAGE</v>
      </c>
      <c r="N28">
        <v>7</v>
      </c>
      <c r="O28">
        <v>48.5</v>
      </c>
      <c r="P28" s="2">
        <f>(O28/2)-(N28/2)</f>
        <v>20.75</v>
      </c>
      <c r="Q28" t="str">
        <f t="shared" si="2"/>
        <v>AVERAGE</v>
      </c>
      <c r="R28" s="18">
        <f>VLOOKUP($C28,'Def Analysis'!$A$2:$AO$33,17,FALSE)</f>
        <v>21</v>
      </c>
      <c r="S28" s="19">
        <f>VLOOKUP($C28,'Def Analysis'!$A$2:$AO$33,18,FALSE)</f>
        <v>8</v>
      </c>
      <c r="T28" s="18">
        <f>VLOOKUP($C28,'Def Analysis'!$A$2:$AO$33,21,FALSE)</f>
        <v>4</v>
      </c>
      <c r="U28" s="19">
        <f>VLOOKUP($C28,'Def Analysis'!$A$2:$AO$33,22,FALSE)</f>
        <v>11</v>
      </c>
      <c r="V28" s="18">
        <f>VLOOKUP($C28,'Def Analysis'!$A$2:$AO$33,25,FALSE)</f>
        <v>11</v>
      </c>
      <c r="W28" s="19">
        <f>VLOOKUP($C28,'Def Analysis'!$A$2:$AO$33,26,FALSE)</f>
        <v>25</v>
      </c>
      <c r="X28" s="18">
        <f>VLOOKUP($C28,'Def Analysis'!$A$2:$AO$33,29,FALSE)</f>
        <v>8</v>
      </c>
      <c r="Y28" s="19">
        <f>VLOOKUP($C28,'Def Analysis'!$A$2:$AO$33,30,FALSE)</f>
        <v>4</v>
      </c>
      <c r="AC28" t="s">
        <v>764</v>
      </c>
      <c r="AD28" t="s">
        <v>1632</v>
      </c>
    </row>
    <row r="29" spans="1:34" x14ac:dyDescent="0.2">
      <c r="A29" t="s">
        <v>251</v>
      </c>
      <c r="B29" s="15" t="s">
        <v>43</v>
      </c>
      <c r="C29" t="s">
        <v>58</v>
      </c>
      <c r="D29">
        <v>20</v>
      </c>
      <c r="E29" t="str">
        <f>VLOOKUP(B29,'Off Analysis'!$A$2:$AG$33,14,FALSE)</f>
        <v>GOOD</v>
      </c>
      <c r="F29" t="str">
        <f>VLOOKUP(C29,'Def Analysis'!$A$2:$AO$33,31,FALSE)</f>
        <v>BELOW AVERAGE</v>
      </c>
      <c r="G29" t="str">
        <f>VLOOKUP(B29,'Off Analysis'!$A$2:$O$33,15,FALSE)</f>
        <v>PASS</v>
      </c>
      <c r="H29" t="str">
        <f>VLOOKUP(C29,'Def Analysis'!$A$2:$AO$33,32,FALSE)</f>
        <v>PASS</v>
      </c>
      <c r="I29">
        <f>VLOOKUP(E29,'Off Analysis'!$S$2:$T$7,2,FALSE)</f>
        <v>5</v>
      </c>
      <c r="J29">
        <f>VLOOKUP(F29,'Def Analysis'!$A$38:$B$43,2,FALSE)</f>
        <v>3</v>
      </c>
      <c r="K29">
        <f t="shared" si="1"/>
        <v>2</v>
      </c>
      <c r="L29" s="2">
        <f>IF(GameData!$E$515+(K29*(GameData!$E$516*0.5))&lt;0,0,ROUND(GameData!$E$515+(K29*(GameData!$E$516*0.74)),0))</f>
        <v>38</v>
      </c>
      <c r="M29" t="str">
        <f t="shared" si="3"/>
        <v>VERY HIGH</v>
      </c>
      <c r="N29">
        <v>-7</v>
      </c>
      <c r="O29">
        <v>48.5</v>
      </c>
      <c r="P29" s="2">
        <f>(O29/2)-(N29/2)</f>
        <v>27.75</v>
      </c>
      <c r="Q29" t="str">
        <f t="shared" si="2"/>
        <v>HIGH</v>
      </c>
      <c r="R29" s="20">
        <f>VLOOKUP($C29,'Def Analysis'!$A$2:$AO$33,17,FALSE)</f>
        <v>8</v>
      </c>
      <c r="S29" s="21">
        <f>VLOOKUP($C29,'Def Analysis'!$A$2:$AO$33,18,FALSE)</f>
        <v>11</v>
      </c>
      <c r="T29" s="20">
        <f>VLOOKUP($C29,'Def Analysis'!$A$2:$AO$33,21,FALSE)</f>
        <v>24</v>
      </c>
      <c r="U29" s="21">
        <f>VLOOKUP($C29,'Def Analysis'!$A$2:$AO$33,22,FALSE)</f>
        <v>21</v>
      </c>
      <c r="V29" s="20">
        <f>VLOOKUP($C29,'Def Analysis'!$A$2:$AO$33,25,FALSE)</f>
        <v>15</v>
      </c>
      <c r="W29" s="21">
        <f>VLOOKUP($C29,'Def Analysis'!$A$2:$AO$33,26,FALSE)</f>
        <v>24</v>
      </c>
      <c r="X29" s="20">
        <f>VLOOKUP($C29,'Def Analysis'!$A$2:$AO$33,29,FALSE)</f>
        <v>3</v>
      </c>
      <c r="Y29" s="21">
        <f>VLOOKUP($C29,'Def Analysis'!$A$2:$AO$33,30,FALSE)</f>
        <v>1</v>
      </c>
      <c r="AC29" t="s">
        <v>1218</v>
      </c>
      <c r="AD29" t="s">
        <v>1638</v>
      </c>
    </row>
    <row r="30" spans="1:34" x14ac:dyDescent="0.2">
      <c r="B30" s="15"/>
      <c r="L30" s="2"/>
      <c r="R30" s="15"/>
      <c r="S30" s="15"/>
      <c r="T30" s="15"/>
      <c r="U30" s="15"/>
      <c r="V30" s="15"/>
      <c r="W30" s="15"/>
      <c r="X30" s="15"/>
      <c r="Y30" s="15"/>
      <c r="AD30" t="s">
        <v>1640</v>
      </c>
    </row>
    <row r="31" spans="1:34" x14ac:dyDescent="0.2">
      <c r="B31" s="15"/>
      <c r="L31" s="2"/>
      <c r="R31" s="15"/>
      <c r="S31" s="15"/>
      <c r="T31" s="15"/>
      <c r="U31" s="15"/>
      <c r="V31" s="15"/>
      <c r="W31" s="15"/>
      <c r="X31" s="15"/>
      <c r="Y31" s="15"/>
      <c r="AD31" t="s">
        <v>1641</v>
      </c>
    </row>
    <row r="32" spans="1:34" x14ac:dyDescent="0.2">
      <c r="B32" s="15"/>
      <c r="L32" s="2"/>
      <c r="R32" s="15"/>
      <c r="S32" s="15"/>
      <c r="T32" s="15"/>
      <c r="U32" s="15"/>
      <c r="V32" s="15"/>
      <c r="W32" s="15"/>
      <c r="X32" s="15"/>
      <c r="Y32" s="15"/>
      <c r="AD32" t="s">
        <v>1642</v>
      </c>
    </row>
    <row r="33" spans="7:30" x14ac:dyDescent="0.2">
      <c r="G33" t="s">
        <v>1412</v>
      </c>
    </row>
    <row r="37" spans="7:30" x14ac:dyDescent="0.2">
      <c r="AA37" t="s">
        <v>378</v>
      </c>
      <c r="AB37" t="s">
        <v>376</v>
      </c>
      <c r="AC37" t="s">
        <v>426</v>
      </c>
      <c r="AD37" t="s">
        <v>394</v>
      </c>
    </row>
    <row r="38" spans="7:30" x14ac:dyDescent="0.2">
      <c r="AA38" t="s">
        <v>522</v>
      </c>
      <c r="AB38" t="s">
        <v>689</v>
      </c>
      <c r="AC38" t="s">
        <v>689</v>
      </c>
      <c r="AD38" t="s">
        <v>533</v>
      </c>
    </row>
    <row r="39" spans="7:30" x14ac:dyDescent="0.2">
      <c r="AA39" t="s">
        <v>486</v>
      </c>
      <c r="AB39" t="s">
        <v>567</v>
      </c>
      <c r="AC39" t="s">
        <v>502</v>
      </c>
      <c r="AD39" t="s">
        <v>524</v>
      </c>
    </row>
    <row r="40" spans="7:30" x14ac:dyDescent="0.2">
      <c r="AA40" t="s">
        <v>897</v>
      </c>
      <c r="AB40" t="s">
        <v>883</v>
      </c>
      <c r="AC40" t="s">
        <v>873</v>
      </c>
      <c r="AD40" t="s">
        <v>897</v>
      </c>
    </row>
    <row r="41" spans="7:30" x14ac:dyDescent="0.2">
      <c r="AA41" t="s">
        <v>1635</v>
      </c>
      <c r="AB41" t="s">
        <v>788</v>
      </c>
      <c r="AC41" t="s">
        <v>883</v>
      </c>
      <c r="AD41" t="s">
        <v>1218</v>
      </c>
    </row>
    <row r="42" spans="7:30" x14ac:dyDescent="0.2">
      <c r="AA42" t="s">
        <v>827</v>
      </c>
      <c r="AB42" t="s">
        <v>827</v>
      </c>
      <c r="AC42" t="s">
        <v>1635</v>
      </c>
      <c r="AD42" t="s">
        <v>1259</v>
      </c>
    </row>
    <row r="43" spans="7:30" x14ac:dyDescent="0.2">
      <c r="AA43" t="s">
        <v>875</v>
      </c>
      <c r="AB43" t="s">
        <v>869</v>
      </c>
      <c r="AC43" t="s">
        <v>1112</v>
      </c>
      <c r="AD43" t="s">
        <v>853</v>
      </c>
    </row>
    <row r="44" spans="7:30" x14ac:dyDescent="0.2">
      <c r="AA44" t="s">
        <v>494</v>
      </c>
      <c r="AB44" t="s">
        <v>486</v>
      </c>
      <c r="AC44" t="s">
        <v>524</v>
      </c>
      <c r="AD44" t="s">
        <v>827</v>
      </c>
    </row>
    <row r="45" spans="7:30" x14ac:dyDescent="0.2">
      <c r="AA45" t="s">
        <v>1639</v>
      </c>
      <c r="AB45" t="s">
        <v>1633</v>
      </c>
      <c r="AC45" t="s">
        <v>1640</v>
      </c>
      <c r="AD45" t="s">
        <v>1634</v>
      </c>
    </row>
    <row r="49" spans="27:30" x14ac:dyDescent="0.2">
      <c r="AB49" t="s">
        <v>1643</v>
      </c>
    </row>
    <row r="50" spans="27:30" x14ac:dyDescent="0.2">
      <c r="AA50" t="s">
        <v>376</v>
      </c>
      <c r="AB50" t="s">
        <v>378</v>
      </c>
      <c r="AC50" t="s">
        <v>426</v>
      </c>
      <c r="AD50" t="s">
        <v>394</v>
      </c>
    </row>
    <row r="51" spans="27:30" x14ac:dyDescent="0.2">
      <c r="AA51" t="s">
        <v>486</v>
      </c>
      <c r="AB51" t="s">
        <v>486</v>
      </c>
      <c r="AC51" t="s">
        <v>502</v>
      </c>
      <c r="AD51" t="s">
        <v>533</v>
      </c>
    </row>
    <row r="52" spans="27:30" x14ac:dyDescent="0.2">
      <c r="AA52" t="s">
        <v>522</v>
      </c>
      <c r="AB52" t="s">
        <v>659</v>
      </c>
      <c r="AC52" t="s">
        <v>494</v>
      </c>
      <c r="AD52" t="s">
        <v>494</v>
      </c>
    </row>
    <row r="53" spans="27:30" x14ac:dyDescent="0.2">
      <c r="AA53" t="s">
        <v>897</v>
      </c>
      <c r="AB53" t="s">
        <v>827</v>
      </c>
      <c r="AC53" t="s">
        <v>827</v>
      </c>
      <c r="AD53" t="s">
        <v>897</v>
      </c>
    </row>
    <row r="54" spans="27:30" x14ac:dyDescent="0.2">
      <c r="AA54" t="s">
        <v>1134</v>
      </c>
      <c r="AB54" t="s">
        <v>788</v>
      </c>
      <c r="AC54" t="s">
        <v>1218</v>
      </c>
      <c r="AD54" t="s">
        <v>827</v>
      </c>
    </row>
    <row r="55" spans="27:30" x14ac:dyDescent="0.2">
      <c r="AA55" t="s">
        <v>1635</v>
      </c>
      <c r="AB55" t="s">
        <v>897</v>
      </c>
      <c r="AC55" t="s">
        <v>873</v>
      </c>
      <c r="AD55" t="s">
        <v>1218</v>
      </c>
    </row>
    <row r="56" spans="27:30" x14ac:dyDescent="0.2">
      <c r="AA56" t="s">
        <v>869</v>
      </c>
      <c r="AB56" t="s">
        <v>1630</v>
      </c>
      <c r="AC56" t="s">
        <v>875</v>
      </c>
      <c r="AD56" t="s">
        <v>853</v>
      </c>
    </row>
    <row r="57" spans="27:30" x14ac:dyDescent="0.2">
      <c r="AA57" t="s">
        <v>883</v>
      </c>
      <c r="AB57" t="s">
        <v>689</v>
      </c>
      <c r="AC57" t="s">
        <v>567</v>
      </c>
      <c r="AD57" t="s">
        <v>524</v>
      </c>
    </row>
    <row r="58" spans="27:30" x14ac:dyDescent="0.2">
      <c r="AA58" t="s">
        <v>1633</v>
      </c>
      <c r="AB58" t="s">
        <v>1632</v>
      </c>
      <c r="AC58" t="s">
        <v>1633</v>
      </c>
      <c r="AD58" t="s">
        <v>1634</v>
      </c>
    </row>
    <row r="61" spans="27:30" x14ac:dyDescent="0.2">
      <c r="AA61" t="s">
        <v>376</v>
      </c>
      <c r="AB61" t="s">
        <v>378</v>
      </c>
    </row>
    <row r="62" spans="27:30" x14ac:dyDescent="0.2">
      <c r="AA62" t="s">
        <v>502</v>
      </c>
      <c r="AB62" t="s">
        <v>522</v>
      </c>
    </row>
    <row r="63" spans="27:30" x14ac:dyDescent="0.2">
      <c r="AA63" t="s">
        <v>689</v>
      </c>
      <c r="AB63" t="s">
        <v>533</v>
      </c>
    </row>
    <row r="64" spans="27:30" x14ac:dyDescent="0.2">
      <c r="AA64" t="s">
        <v>873</v>
      </c>
      <c r="AB64" t="s">
        <v>883</v>
      </c>
    </row>
    <row r="65" spans="27:28" x14ac:dyDescent="0.2">
      <c r="AA65" t="s">
        <v>1038</v>
      </c>
      <c r="AB65" t="s">
        <v>1134</v>
      </c>
    </row>
    <row r="66" spans="27:28" x14ac:dyDescent="0.2">
      <c r="AA66" t="s">
        <v>772</v>
      </c>
      <c r="AB66" t="s">
        <v>1038</v>
      </c>
    </row>
    <row r="67" spans="27:28" x14ac:dyDescent="0.2">
      <c r="AA67" t="s">
        <v>1112</v>
      </c>
      <c r="AB67" t="s">
        <v>875</v>
      </c>
    </row>
    <row r="68" spans="27:28" x14ac:dyDescent="0.2">
      <c r="AA68" t="s">
        <v>567</v>
      </c>
      <c r="AB68" t="s">
        <v>689</v>
      </c>
    </row>
    <row r="69" spans="27:28" x14ac:dyDescent="0.2">
      <c r="AA69" t="s">
        <v>1639</v>
      </c>
      <c r="AB69" t="s">
        <v>1639</v>
      </c>
    </row>
  </sheetData>
  <mergeCells count="2">
    <mergeCell ref="AA1:AD1"/>
    <mergeCell ref="AF1:AI1"/>
  </mergeCells>
  <conditionalFormatting sqref="G2:G32">
    <cfRule type="cellIs" dxfId="49" priority="43" operator="equal">
      <formula>"BALANCED"</formula>
    </cfRule>
    <cfRule type="cellIs" dxfId="48" priority="44" operator="equal">
      <formula>"RUN"</formula>
    </cfRule>
    <cfRule type="cellIs" dxfId="47" priority="45" operator="equal">
      <formula>"PASS"</formula>
    </cfRule>
  </conditionalFormatting>
  <conditionalFormatting sqref="H2:H32">
    <cfRule type="cellIs" dxfId="46" priority="40" operator="equal">
      <formula>"BALANCED"</formula>
    </cfRule>
    <cfRule type="cellIs" dxfId="45" priority="41" operator="equal">
      <formula>"RUN"</formula>
    </cfRule>
    <cfRule type="cellIs" dxfId="44" priority="42" operator="equal">
      <formula>"PASS"</formula>
    </cfRule>
  </conditionalFormatting>
  <conditionalFormatting sqref="M1:M32">
    <cfRule type="cellIs" dxfId="43" priority="23" operator="equal">
      <formula>"VERY LOW"</formula>
    </cfRule>
    <cfRule type="cellIs" dxfId="42" priority="24" operator="equal">
      <formula>"VERY HIGH"</formula>
    </cfRule>
    <cfRule type="cellIs" dxfId="41" priority="25" operator="equal">
      <formula>"HIGH"</formula>
    </cfRule>
    <cfRule type="cellIs" dxfId="40" priority="26" operator="equal">
      <formula>"LOW"</formula>
    </cfRule>
    <cfRule type="cellIs" dxfId="39" priority="27" operator="equal">
      <formula>"AVERAGE"</formula>
    </cfRule>
  </conditionalFormatting>
  <conditionalFormatting sqref="Z2:Z32">
    <cfRule type="cellIs" dxfId="38" priority="18" operator="equal">
      <formula>"VERY LOW"</formula>
    </cfRule>
    <cfRule type="cellIs" dxfId="37" priority="19" operator="equal">
      <formula>"VERY HIGH"</formula>
    </cfRule>
    <cfRule type="cellIs" dxfId="36" priority="20" operator="equal">
      <formula>"HIGH"</formula>
    </cfRule>
    <cfRule type="cellIs" dxfId="35" priority="21" operator="equal">
      <formula>"LOW"</formula>
    </cfRule>
    <cfRule type="cellIs" dxfId="34" priority="22" operator="equal">
      <formula>"AVERAGE"</formula>
    </cfRule>
  </conditionalFormatting>
  <conditionalFormatting sqref="E2:F2 E3:E32 F3:F33">
    <cfRule type="cellIs" dxfId="33" priority="10" operator="equal">
      <formula>"POOR"</formula>
    </cfRule>
    <cfRule type="cellIs" dxfId="32" priority="11" operator="equal">
      <formula>"BELOW AVERAGE"</formula>
    </cfRule>
    <cfRule type="cellIs" dxfId="31" priority="12" operator="equal">
      <formula>"GOOD"</formula>
    </cfRule>
    <cfRule type="cellIs" dxfId="30" priority="13" operator="equal">
      <formula>"GREAT"</formula>
    </cfRule>
  </conditionalFormatting>
  <conditionalFormatting sqref="E2:F2 E3:E32 F3:F33">
    <cfRule type="cellIs" dxfId="29" priority="9" operator="equal">
      <formula>"ABOVE AVERAGE"</formula>
    </cfRule>
  </conditionalFormatting>
  <conditionalFormatting sqref="E2:F2 E3:E32 F3:F33">
    <cfRule type="cellIs" dxfId="28" priority="8" operator="equal">
      <formula>"BAD"</formula>
    </cfRule>
  </conditionalFormatting>
  <conditionalFormatting sqref="Q2:Q32">
    <cfRule type="cellIs" dxfId="27" priority="3" operator="equal">
      <formula>"VERY LOW"</formula>
    </cfRule>
    <cfRule type="cellIs" dxfId="26" priority="4" operator="equal">
      <formula>"VERY HIGH"</formula>
    </cfRule>
    <cfRule type="cellIs" dxfId="25" priority="5" operator="equal">
      <formula>"HIGH"</formula>
    </cfRule>
    <cfRule type="cellIs" dxfId="24" priority="6" operator="equal">
      <formula>"LOW"</formula>
    </cfRule>
    <cfRule type="cellIs" dxfId="23" priority="7" operator="equal">
      <formula>"AVERAGE"</formula>
    </cfRule>
  </conditionalFormatting>
  <conditionalFormatting sqref="R2:Y32">
    <cfRule type="cellIs" dxfId="22" priority="1" operator="lessThanOrEqual">
      <formula>11</formula>
    </cfRule>
    <cfRule type="cellIs" dxfId="21" priority="2" operator="greaterThanOrEqual">
      <formula>21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1354</v>
      </c>
      <c r="C1" t="s">
        <v>1355</v>
      </c>
      <c r="D1" t="s">
        <v>1356</v>
      </c>
      <c r="E1" t="s">
        <v>355</v>
      </c>
      <c r="F1" t="s">
        <v>19</v>
      </c>
      <c r="G1" t="s">
        <v>1357</v>
      </c>
      <c r="H1" t="s">
        <v>22</v>
      </c>
      <c r="I1" t="s">
        <v>1358</v>
      </c>
      <c r="J1" t="s">
        <v>357</v>
      </c>
      <c r="K1" t="s">
        <v>13</v>
      </c>
      <c r="L1" t="s">
        <v>16</v>
      </c>
      <c r="M1" t="s">
        <v>1359</v>
      </c>
      <c r="N1" t="s">
        <v>1360</v>
      </c>
      <c r="O1" t="s">
        <v>361</v>
      </c>
      <c r="P1" t="s">
        <v>362</v>
      </c>
      <c r="Q1" t="s">
        <v>363</v>
      </c>
      <c r="R1" t="s">
        <v>1361</v>
      </c>
      <c r="S1" t="s">
        <v>1362</v>
      </c>
      <c r="T1" t="s">
        <v>366</v>
      </c>
      <c r="U1" t="s">
        <v>365</v>
      </c>
      <c r="V1" t="s">
        <v>1363</v>
      </c>
      <c r="W1" t="s">
        <v>1364</v>
      </c>
      <c r="X1" t="s">
        <v>1365</v>
      </c>
      <c r="Y1" t="s">
        <v>1366</v>
      </c>
      <c r="Z1" t="s">
        <v>1367</v>
      </c>
      <c r="AA1" t="s">
        <v>1368</v>
      </c>
      <c r="AB1" t="s">
        <v>1369</v>
      </c>
      <c r="AC1" t="s">
        <v>366</v>
      </c>
      <c r="AD1" t="s">
        <v>1370</v>
      </c>
      <c r="AE1" t="s">
        <v>1371</v>
      </c>
      <c r="AF1" t="s">
        <v>1372</v>
      </c>
      <c r="AG1" t="s">
        <v>1373</v>
      </c>
      <c r="AH1" t="s">
        <v>1374</v>
      </c>
      <c r="AI1" t="s">
        <v>1375</v>
      </c>
      <c r="AJ1" t="s">
        <v>1376</v>
      </c>
      <c r="AK1" t="s">
        <v>1377</v>
      </c>
      <c r="AL1" t="s">
        <v>1378</v>
      </c>
      <c r="AM1" t="s">
        <v>1379</v>
      </c>
      <c r="AN1" t="s">
        <v>1380</v>
      </c>
      <c r="AO1" t="s">
        <v>1381</v>
      </c>
      <c r="AP1" t="s">
        <v>1382</v>
      </c>
      <c r="AQ1" t="s">
        <v>1383</v>
      </c>
      <c r="AR1" t="s">
        <v>1384</v>
      </c>
      <c r="AS1" t="s">
        <v>1385</v>
      </c>
      <c r="AT1" t="s">
        <v>1386</v>
      </c>
      <c r="AU1" t="s">
        <v>1387</v>
      </c>
      <c r="AV1" t="s">
        <v>1388</v>
      </c>
      <c r="AW1" t="s">
        <v>1389</v>
      </c>
      <c r="AX1" t="s">
        <v>1390</v>
      </c>
      <c r="AY1" t="s">
        <v>1391</v>
      </c>
      <c r="AZ1" t="s">
        <v>1392</v>
      </c>
      <c r="BA1" t="s">
        <v>1393</v>
      </c>
      <c r="BB1" t="s">
        <v>1394</v>
      </c>
      <c r="BC1" t="s">
        <v>1395</v>
      </c>
      <c r="BD1" t="s">
        <v>1396</v>
      </c>
      <c r="BE1" t="s">
        <v>1397</v>
      </c>
      <c r="BF1" t="s">
        <v>1398</v>
      </c>
      <c r="BG1" t="s">
        <v>1399</v>
      </c>
      <c r="BH1" t="s">
        <v>1400</v>
      </c>
      <c r="BI1" t="s">
        <v>1401</v>
      </c>
      <c r="BJ1" t="s">
        <v>1402</v>
      </c>
      <c r="BK1" t="s">
        <v>1403</v>
      </c>
      <c r="BL1" t="s">
        <v>1404</v>
      </c>
      <c r="BM1" t="s">
        <v>1405</v>
      </c>
      <c r="BN1" t="s">
        <v>1406</v>
      </c>
      <c r="BO1" t="s">
        <v>28</v>
      </c>
      <c r="BP1" t="s">
        <v>1407</v>
      </c>
      <c r="BQ1" t="s">
        <v>1408</v>
      </c>
      <c r="BR1" t="s">
        <v>1409</v>
      </c>
      <c r="BS1" t="s">
        <v>1410</v>
      </c>
      <c r="BT1" t="s">
        <v>1411</v>
      </c>
    </row>
    <row r="2" spans="1:72" x14ac:dyDescent="0.2">
      <c r="A2" t="s">
        <v>1412</v>
      </c>
      <c r="B2">
        <v>50000</v>
      </c>
      <c r="C2" t="s">
        <v>1413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1414</v>
      </c>
      <c r="B3">
        <v>60000</v>
      </c>
      <c r="C3" t="s">
        <v>1415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1416</v>
      </c>
      <c r="B4">
        <v>200</v>
      </c>
      <c r="C4" t="s">
        <v>1413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Week11</vt:lpstr>
      <vt:lpstr>Scoring</vt:lpstr>
      <vt:lpstr>Week12</vt:lpstr>
      <vt:lpstr>PlayerScoring</vt:lpstr>
      <vt:lpstr>OnlineRankings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2015-11-29T18:09:14Z</dcterms:modified>
</cp:coreProperties>
</file>